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P\Documents\งบการเงิน รพสตปีงบ2564\รพ.สต. ปีงบประมาณ 2564\เดือน มิถุนายน 2564\"/>
    </mc:Choice>
  </mc:AlternateContent>
  <bookViews>
    <workbookView xWindow="4332" yWindow="252" windowWidth="11028" windowHeight="5316" tabRatio="877" firstSheet="1" activeTab="17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'!$A$4:$WVM$1070</definedName>
    <definedName name="_xlnm._FilterDatabase" localSheetId="12" hidden="1">นคร!$A$2:$A$177</definedName>
    <definedName name="_xlnm._FilterDatabase" localSheetId="13" hidden="1">นครพนม!$A$1:$AQ$154</definedName>
    <definedName name="_xlnm._FilterDatabase" localSheetId="1" hidden="1">บึงกาฬ!$A$1:$AQ$71</definedName>
    <definedName name="_xlnm._FilterDatabase" localSheetId="7" hidden="1">'เลย '!$A$1:$AL$130</definedName>
    <definedName name="_xlnm._FilterDatabase" localSheetId="3" hidden="1">หนองบัวลำภู!$A$1:$AG$86</definedName>
    <definedName name="_xlnm._FilterDatabase" localSheetId="4" hidden="1">อด!#REF!</definedName>
    <definedName name="_xlnm._FilterDatabase" localSheetId="5" hidden="1">อุดรธานี!$A$1:$AT$222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Titles" localSheetId="17">'3. สรุปรวมราย CUP '!$1:$4</definedName>
  </definedNames>
  <calcPr calcId="152511"/>
</workbook>
</file>

<file path=xl/calcChain.xml><?xml version="1.0" encoding="utf-8"?>
<calcChain xmlns="http://schemas.openxmlformats.org/spreadsheetml/2006/main">
  <c r="AP26" i="19" l="1"/>
  <c r="AO26" i="19"/>
  <c r="AM27" i="19"/>
  <c r="AN26" i="19"/>
  <c r="AM28" i="19"/>
  <c r="AM29" i="19"/>
  <c r="AM30" i="19"/>
  <c r="AM31" i="19"/>
  <c r="AM32" i="19"/>
  <c r="AM33" i="19"/>
  <c r="AM34" i="19"/>
  <c r="AM35" i="19"/>
  <c r="AM36" i="19"/>
  <c r="AM37" i="19"/>
  <c r="AM38" i="19"/>
  <c r="AM39" i="19"/>
  <c r="AM40" i="19"/>
  <c r="AM41" i="19"/>
  <c r="AM42" i="19"/>
  <c r="AM43" i="19"/>
  <c r="AM44" i="19"/>
  <c r="AM45" i="19"/>
  <c r="AM46" i="19"/>
  <c r="AM47" i="19"/>
  <c r="AM48" i="19"/>
  <c r="AM49" i="19"/>
  <c r="AM50" i="19"/>
  <c r="AM51" i="19"/>
  <c r="AM52" i="19"/>
  <c r="AM53" i="19"/>
  <c r="AM54" i="19"/>
  <c r="AM55" i="19"/>
  <c r="AM56" i="19"/>
  <c r="AM57" i="19"/>
  <c r="AM58" i="19"/>
  <c r="AM59" i="19"/>
  <c r="AM60" i="19"/>
  <c r="AM61" i="19"/>
  <c r="AM62" i="19"/>
  <c r="AM63" i="19"/>
  <c r="AM64" i="19"/>
  <c r="AM65" i="19"/>
  <c r="AM66" i="19"/>
  <c r="AM67" i="19"/>
  <c r="AM68" i="19"/>
  <c r="AM69" i="19"/>
  <c r="AM70" i="19"/>
  <c r="AM71" i="19"/>
  <c r="AM26" i="19"/>
  <c r="AL26" i="19"/>
  <c r="AL11" i="19"/>
  <c r="AL12" i="19"/>
  <c r="AL13" i="19"/>
  <c r="AL14" i="19"/>
  <c r="AL15" i="19"/>
  <c r="AL16" i="19"/>
  <c r="AL17" i="19"/>
  <c r="AL18" i="19"/>
  <c r="AL19" i="19"/>
  <c r="AL20" i="19"/>
  <c r="AL21" i="19"/>
  <c r="AL22" i="19"/>
  <c r="AL23" i="19"/>
  <c r="AL24" i="19"/>
  <c r="AL25" i="19"/>
  <c r="AL27" i="19"/>
  <c r="AL28" i="19"/>
  <c r="AL29" i="19"/>
  <c r="AL30" i="19"/>
  <c r="AL31" i="19"/>
  <c r="AL32" i="19"/>
  <c r="AL33" i="19"/>
  <c r="AL34" i="19"/>
  <c r="AL35" i="19"/>
  <c r="AL36" i="19"/>
  <c r="AL37" i="19"/>
  <c r="AL38" i="19"/>
  <c r="AL39" i="19"/>
  <c r="AL40" i="19"/>
  <c r="AL41" i="19"/>
  <c r="AL42" i="19"/>
  <c r="AL43" i="19"/>
  <c r="AL44" i="19"/>
  <c r="AL45" i="19"/>
  <c r="AL46" i="19"/>
  <c r="AL47" i="19"/>
  <c r="AL48" i="19"/>
  <c r="AL49" i="19"/>
  <c r="AL50" i="19"/>
  <c r="AL51" i="19"/>
  <c r="AL52" i="19"/>
  <c r="AL53" i="19"/>
  <c r="AL54" i="19"/>
  <c r="AL55" i="19"/>
  <c r="AL56" i="19"/>
  <c r="AL57" i="19"/>
  <c r="AL58" i="19"/>
  <c r="AL59" i="19"/>
  <c r="AL60" i="19"/>
  <c r="AL61" i="19"/>
  <c r="AL62" i="19"/>
  <c r="AL63" i="19"/>
  <c r="AL64" i="19"/>
  <c r="AL65" i="19"/>
  <c r="AL66" i="19"/>
  <c r="AL67" i="19"/>
  <c r="AL68" i="19"/>
  <c r="AL69" i="19"/>
  <c r="AL70" i="19"/>
  <c r="AL71" i="19"/>
  <c r="P34" i="61" l="1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8" i="39"/>
  <c r="AK39" i="39"/>
  <c r="AK40" i="39"/>
  <c r="AK41" i="39"/>
  <c r="AK42" i="39"/>
  <c r="AK43" i="39"/>
  <c r="AK44" i="39"/>
  <c r="AK45" i="39"/>
  <c r="AK46" i="39"/>
  <c r="AK47" i="39"/>
  <c r="AK48" i="39"/>
  <c r="AK49" i="39"/>
  <c r="AK50" i="39"/>
  <c r="AK51" i="39"/>
  <c r="AK52" i="39"/>
  <c r="AK53" i="39"/>
  <c r="AK54" i="39"/>
  <c r="AK55" i="39"/>
  <c r="AK56" i="39"/>
  <c r="AK57" i="39"/>
  <c r="AK58" i="39"/>
  <c r="AK59" i="39"/>
  <c r="AK60" i="39"/>
  <c r="AK61" i="39"/>
  <c r="AK62" i="39"/>
  <c r="AK63" i="39"/>
  <c r="AK64" i="39"/>
  <c r="AK65" i="39"/>
  <c r="AK66" i="39"/>
  <c r="AK67" i="39"/>
  <c r="AK68" i="39"/>
  <c r="AK69" i="39"/>
  <c r="AK70" i="39"/>
  <c r="AK71" i="39"/>
  <c r="AK72" i="39"/>
  <c r="AK73" i="39"/>
  <c r="AK74" i="39"/>
  <c r="AK75" i="39"/>
  <c r="AK76" i="39"/>
  <c r="AK77" i="39"/>
  <c r="AK78" i="39"/>
  <c r="AK79" i="39"/>
  <c r="AK80" i="39"/>
  <c r="AK81" i="39"/>
  <c r="AK82" i="39"/>
  <c r="AK83" i="39"/>
  <c r="AK84" i="39"/>
  <c r="AK85" i="39"/>
  <c r="AK86" i="39"/>
  <c r="AK87" i="39"/>
  <c r="AK88" i="39"/>
  <c r="AK89" i="39"/>
  <c r="AK90" i="39"/>
  <c r="AK91" i="39"/>
  <c r="AK92" i="39"/>
  <c r="AK93" i="39"/>
  <c r="AK94" i="39"/>
  <c r="AK95" i="39"/>
  <c r="AK96" i="39"/>
  <c r="AK97" i="39"/>
  <c r="AK98" i="39"/>
  <c r="AK99" i="39"/>
  <c r="AK100" i="39"/>
  <c r="AK101" i="39"/>
  <c r="AK102" i="39"/>
  <c r="AK103" i="39"/>
  <c r="AK104" i="39"/>
  <c r="AK105" i="39"/>
  <c r="AK106" i="39"/>
  <c r="AK107" i="39"/>
  <c r="AK108" i="39"/>
  <c r="AK109" i="39"/>
  <c r="AK110" i="39"/>
  <c r="AK111" i="39"/>
  <c r="AK112" i="39"/>
  <c r="AK113" i="39"/>
  <c r="AK114" i="39"/>
  <c r="AK115" i="39"/>
  <c r="AK116" i="39"/>
  <c r="AK117" i="39"/>
  <c r="AK118" i="39"/>
  <c r="AK119" i="39"/>
  <c r="AK120" i="39"/>
  <c r="AK121" i="39"/>
  <c r="AK122" i="39"/>
  <c r="AK123" i="39"/>
  <c r="AK124" i="39"/>
  <c r="AK125" i="39"/>
  <c r="AK126" i="39"/>
  <c r="AK127" i="39"/>
  <c r="AK128" i="39"/>
  <c r="AK129" i="39"/>
  <c r="AK130" i="39"/>
  <c r="AK4" i="39"/>
  <c r="AJ5" i="39"/>
  <c r="AJ6" i="39"/>
  <c r="AJ7" i="39"/>
  <c r="AJ8" i="39"/>
  <c r="AJ9" i="39"/>
  <c r="AJ10" i="39"/>
  <c r="AJ11" i="39"/>
  <c r="AJ12" i="39"/>
  <c r="AJ13" i="39"/>
  <c r="AJ14" i="39"/>
  <c r="AJ15" i="39"/>
  <c r="AJ16" i="39"/>
  <c r="AJ17" i="39"/>
  <c r="AJ18" i="39"/>
  <c r="AJ19" i="39"/>
  <c r="AJ20" i="39"/>
  <c r="AJ21" i="39"/>
  <c r="AJ22" i="39"/>
  <c r="AJ23" i="39"/>
  <c r="AJ24" i="39"/>
  <c r="AJ25" i="39"/>
  <c r="AJ26" i="39"/>
  <c r="AJ27" i="39"/>
  <c r="AJ28" i="39"/>
  <c r="AJ29" i="39"/>
  <c r="AJ30" i="39"/>
  <c r="AJ31" i="39"/>
  <c r="AJ32" i="39"/>
  <c r="AJ33" i="39"/>
  <c r="AJ34" i="39"/>
  <c r="AJ35" i="39"/>
  <c r="AJ36" i="39"/>
  <c r="AJ37" i="39"/>
  <c r="AJ38" i="39"/>
  <c r="AJ39" i="39"/>
  <c r="AJ40" i="39"/>
  <c r="AJ41" i="39"/>
  <c r="AJ42" i="39"/>
  <c r="AJ43" i="39"/>
  <c r="AJ44" i="39"/>
  <c r="AJ45" i="39"/>
  <c r="AJ46" i="39"/>
  <c r="AJ47" i="39"/>
  <c r="AJ48" i="39"/>
  <c r="AJ49" i="39"/>
  <c r="AJ50" i="39"/>
  <c r="AJ51" i="39"/>
  <c r="AJ52" i="39"/>
  <c r="AJ53" i="39"/>
  <c r="AJ54" i="39"/>
  <c r="AJ55" i="39"/>
  <c r="AJ56" i="39"/>
  <c r="AJ57" i="39"/>
  <c r="AJ58" i="39"/>
  <c r="AJ59" i="39"/>
  <c r="AJ60" i="39"/>
  <c r="AJ61" i="39"/>
  <c r="AJ62" i="39"/>
  <c r="AJ63" i="39"/>
  <c r="AJ64" i="39"/>
  <c r="AJ65" i="39"/>
  <c r="AJ66" i="39"/>
  <c r="AJ67" i="39"/>
  <c r="AJ68" i="39"/>
  <c r="AJ69" i="39"/>
  <c r="AJ70" i="39"/>
  <c r="AJ71" i="39"/>
  <c r="AJ72" i="39"/>
  <c r="AJ73" i="39"/>
  <c r="AJ74" i="39"/>
  <c r="AJ75" i="39"/>
  <c r="AJ76" i="39"/>
  <c r="AJ77" i="39"/>
  <c r="AJ78" i="39"/>
  <c r="AJ79" i="39"/>
  <c r="AJ80" i="39"/>
  <c r="AJ81" i="39"/>
  <c r="AJ82" i="39"/>
  <c r="AJ83" i="39"/>
  <c r="AJ84" i="39"/>
  <c r="AJ85" i="39"/>
  <c r="AJ86" i="39"/>
  <c r="AJ87" i="39"/>
  <c r="AJ88" i="39"/>
  <c r="AJ89" i="39"/>
  <c r="AJ90" i="39"/>
  <c r="AJ91" i="39"/>
  <c r="AJ92" i="39"/>
  <c r="AJ93" i="39"/>
  <c r="AJ94" i="39"/>
  <c r="AJ95" i="39"/>
  <c r="AJ96" i="39"/>
  <c r="AJ97" i="39"/>
  <c r="AJ98" i="39"/>
  <c r="AJ99" i="39"/>
  <c r="AJ100" i="39"/>
  <c r="AJ101" i="39"/>
  <c r="AJ102" i="39"/>
  <c r="AJ103" i="39"/>
  <c r="AJ104" i="39"/>
  <c r="AJ105" i="39"/>
  <c r="AJ106" i="39"/>
  <c r="AJ107" i="39"/>
  <c r="AJ108" i="39"/>
  <c r="AJ109" i="39"/>
  <c r="AJ110" i="39"/>
  <c r="AJ111" i="39"/>
  <c r="AJ112" i="39"/>
  <c r="AJ113" i="39"/>
  <c r="AJ114" i="39"/>
  <c r="AJ115" i="39"/>
  <c r="AJ116" i="39"/>
  <c r="AJ117" i="39"/>
  <c r="AJ118" i="39"/>
  <c r="AJ119" i="39"/>
  <c r="AJ120" i="39"/>
  <c r="AJ121" i="39"/>
  <c r="AJ122" i="39"/>
  <c r="AJ123" i="39"/>
  <c r="AJ124" i="39"/>
  <c r="AJ125" i="39"/>
  <c r="AJ126" i="39"/>
  <c r="AJ127" i="39"/>
  <c r="AJ128" i="39"/>
  <c r="AJ129" i="39"/>
  <c r="AJ130" i="39"/>
  <c r="AJ4" i="39"/>
  <c r="AI5" i="39"/>
  <c r="AI6" i="39"/>
  <c r="AI7" i="39"/>
  <c r="AI8" i="39"/>
  <c r="AI9" i="39"/>
  <c r="AI10" i="39"/>
  <c r="AI11" i="39"/>
  <c r="AI12" i="39"/>
  <c r="AI13" i="39"/>
  <c r="AI14" i="39"/>
  <c r="AI15" i="39"/>
  <c r="AI16" i="39"/>
  <c r="AI17" i="39"/>
  <c r="AI18" i="39"/>
  <c r="AI19" i="39"/>
  <c r="AI20" i="39"/>
  <c r="AI21" i="39"/>
  <c r="AI22" i="39"/>
  <c r="AI23" i="39"/>
  <c r="AI24" i="39"/>
  <c r="AI25" i="39"/>
  <c r="AI26" i="39"/>
  <c r="AI27" i="39"/>
  <c r="AI28" i="39"/>
  <c r="AI29" i="39"/>
  <c r="AI30" i="39"/>
  <c r="AI31" i="39"/>
  <c r="AI32" i="39"/>
  <c r="AI33" i="39"/>
  <c r="AI34" i="39"/>
  <c r="AI35" i="39"/>
  <c r="AI36" i="39"/>
  <c r="AI37" i="39"/>
  <c r="AI38" i="39"/>
  <c r="AI39" i="39"/>
  <c r="AI40" i="39"/>
  <c r="AI41" i="39"/>
  <c r="AI42" i="39"/>
  <c r="AI43" i="39"/>
  <c r="AI44" i="39"/>
  <c r="AI45" i="39"/>
  <c r="AI46" i="39"/>
  <c r="AI47" i="39"/>
  <c r="AI48" i="39"/>
  <c r="AI49" i="39"/>
  <c r="AI50" i="39"/>
  <c r="AI51" i="39"/>
  <c r="AI52" i="39"/>
  <c r="AI53" i="39"/>
  <c r="AI54" i="39"/>
  <c r="AI55" i="39"/>
  <c r="AI56" i="39"/>
  <c r="AI57" i="39"/>
  <c r="AI58" i="39"/>
  <c r="AI59" i="39"/>
  <c r="AI60" i="39"/>
  <c r="AI61" i="39"/>
  <c r="AI62" i="39"/>
  <c r="AI63" i="39"/>
  <c r="AI64" i="39"/>
  <c r="AI65" i="39"/>
  <c r="AI66" i="39"/>
  <c r="AI67" i="39"/>
  <c r="AI68" i="39"/>
  <c r="AI69" i="39"/>
  <c r="AI70" i="39"/>
  <c r="AI71" i="39"/>
  <c r="AI72" i="39"/>
  <c r="AI73" i="39"/>
  <c r="AI74" i="39"/>
  <c r="AI75" i="39"/>
  <c r="AI76" i="39"/>
  <c r="AI77" i="39"/>
  <c r="AI78" i="39"/>
  <c r="AI79" i="39"/>
  <c r="AI80" i="39"/>
  <c r="AI81" i="39"/>
  <c r="AI82" i="39"/>
  <c r="AI83" i="39"/>
  <c r="AI84" i="39"/>
  <c r="AI85" i="39"/>
  <c r="AI86" i="39"/>
  <c r="AI87" i="39"/>
  <c r="AI88" i="39"/>
  <c r="AI89" i="39"/>
  <c r="AI90" i="39"/>
  <c r="AI91" i="39"/>
  <c r="AI92" i="39"/>
  <c r="AI93" i="39"/>
  <c r="AI94" i="39"/>
  <c r="AI95" i="39"/>
  <c r="AI96" i="39"/>
  <c r="AI97" i="39"/>
  <c r="AI98" i="39"/>
  <c r="AI99" i="39"/>
  <c r="AI100" i="39"/>
  <c r="AI101" i="39"/>
  <c r="AI102" i="39"/>
  <c r="AI103" i="39"/>
  <c r="AI104" i="39"/>
  <c r="AI105" i="39"/>
  <c r="AI106" i="39"/>
  <c r="AI107" i="39"/>
  <c r="AI108" i="39"/>
  <c r="AI109" i="39"/>
  <c r="AI110" i="39"/>
  <c r="AI111" i="39"/>
  <c r="AI112" i="39"/>
  <c r="AI113" i="39"/>
  <c r="AI114" i="39"/>
  <c r="AI115" i="39"/>
  <c r="AI116" i="39"/>
  <c r="AI117" i="39"/>
  <c r="AI118" i="39"/>
  <c r="AI119" i="39"/>
  <c r="AI120" i="39"/>
  <c r="AI121" i="39"/>
  <c r="AI122" i="39"/>
  <c r="AI123" i="39"/>
  <c r="AI124" i="39"/>
  <c r="AI125" i="39"/>
  <c r="AI126" i="39"/>
  <c r="AI127" i="39"/>
  <c r="AI128" i="39"/>
  <c r="AI129" i="39"/>
  <c r="AI130" i="39"/>
  <c r="AI4" i="39"/>
  <c r="AH5" i="39"/>
  <c r="AH6" i="39"/>
  <c r="AH7" i="39"/>
  <c r="AH8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H35" i="39"/>
  <c r="AH36" i="39"/>
  <c r="AH37" i="39"/>
  <c r="AH38" i="39"/>
  <c r="AH39" i="39"/>
  <c r="AH40" i="39"/>
  <c r="AH41" i="39"/>
  <c r="AH42" i="39"/>
  <c r="AH43" i="39"/>
  <c r="AH44" i="39"/>
  <c r="AH45" i="39"/>
  <c r="AH46" i="39"/>
  <c r="AH47" i="39"/>
  <c r="AH48" i="39"/>
  <c r="AH49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H75" i="39"/>
  <c r="AH76" i="39"/>
  <c r="AH77" i="39"/>
  <c r="AH78" i="39"/>
  <c r="AH79" i="39"/>
  <c r="AH80" i="39"/>
  <c r="AH81" i="39"/>
  <c r="AH82" i="39"/>
  <c r="AH83" i="39"/>
  <c r="AH84" i="39"/>
  <c r="AH85" i="39"/>
  <c r="AH86" i="39"/>
  <c r="AH87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H114" i="39"/>
  <c r="AH115" i="39"/>
  <c r="AH116" i="39"/>
  <c r="AH117" i="39"/>
  <c r="AH118" i="39"/>
  <c r="AH119" i="39"/>
  <c r="AH120" i="39"/>
  <c r="AH121" i="39"/>
  <c r="AH122" i="39"/>
  <c r="AH123" i="39"/>
  <c r="AH124" i="39"/>
  <c r="AH125" i="39"/>
  <c r="AH126" i="39"/>
  <c r="AH127" i="39"/>
  <c r="AH128" i="39"/>
  <c r="AH129" i="39"/>
  <c r="AH130" i="39"/>
  <c r="AH4" i="39"/>
  <c r="AG5" i="39"/>
  <c r="AG6" i="39"/>
  <c r="AG7" i="39"/>
  <c r="AG8" i="39"/>
  <c r="AG9" i="39"/>
  <c r="AG10" i="39"/>
  <c r="AG11" i="39"/>
  <c r="AG12" i="39"/>
  <c r="AG13" i="39"/>
  <c r="AG14" i="39"/>
  <c r="AG15" i="39"/>
  <c r="AG16" i="39"/>
  <c r="AG17" i="39"/>
  <c r="AG18" i="39"/>
  <c r="AG19" i="39"/>
  <c r="AG20" i="39"/>
  <c r="AG21" i="39"/>
  <c r="AG22" i="39"/>
  <c r="AG23" i="39"/>
  <c r="AG24" i="39"/>
  <c r="AG25" i="39"/>
  <c r="AG26" i="39"/>
  <c r="AG27" i="39"/>
  <c r="AG28" i="39"/>
  <c r="AG29" i="39"/>
  <c r="AG30" i="39"/>
  <c r="AG31" i="39"/>
  <c r="AG32" i="39"/>
  <c r="AG33" i="39"/>
  <c r="AG34" i="39"/>
  <c r="AG35" i="39"/>
  <c r="AG36" i="39"/>
  <c r="AG37" i="39"/>
  <c r="AG38" i="39"/>
  <c r="AG39" i="39"/>
  <c r="AG40" i="39"/>
  <c r="AG41" i="39"/>
  <c r="AG42" i="39"/>
  <c r="AG43" i="39"/>
  <c r="AG44" i="39"/>
  <c r="AG45" i="39"/>
  <c r="AG46" i="39"/>
  <c r="AG47" i="39"/>
  <c r="AG48" i="39"/>
  <c r="AG49" i="39"/>
  <c r="AG50" i="39"/>
  <c r="AG51" i="39"/>
  <c r="AG52" i="39"/>
  <c r="AG53" i="39"/>
  <c r="AG54" i="39"/>
  <c r="AG55" i="39"/>
  <c r="AG56" i="39"/>
  <c r="AG57" i="39"/>
  <c r="AG58" i="39"/>
  <c r="AG59" i="39"/>
  <c r="AG60" i="39"/>
  <c r="AG61" i="39"/>
  <c r="AG62" i="39"/>
  <c r="AG63" i="39"/>
  <c r="AG64" i="39"/>
  <c r="AG65" i="39"/>
  <c r="AG66" i="39"/>
  <c r="AG67" i="39"/>
  <c r="AG68" i="39"/>
  <c r="AG69" i="39"/>
  <c r="AG70" i="39"/>
  <c r="AG71" i="39"/>
  <c r="AG72" i="39"/>
  <c r="AG73" i="39"/>
  <c r="AG74" i="39"/>
  <c r="AG75" i="39"/>
  <c r="AG76" i="39"/>
  <c r="AG77" i="39"/>
  <c r="AG78" i="39"/>
  <c r="AG79" i="39"/>
  <c r="AG80" i="39"/>
  <c r="AG81" i="39"/>
  <c r="AG82" i="39"/>
  <c r="AG83" i="39"/>
  <c r="AG84" i="39"/>
  <c r="AG85" i="39"/>
  <c r="AG86" i="39"/>
  <c r="AG87" i="39"/>
  <c r="AG88" i="39"/>
  <c r="AG89" i="39"/>
  <c r="AG90" i="39"/>
  <c r="AG91" i="39"/>
  <c r="AG92" i="39"/>
  <c r="AG93" i="39"/>
  <c r="AG94" i="39"/>
  <c r="AG95" i="39"/>
  <c r="AG96" i="39"/>
  <c r="AG97" i="39"/>
  <c r="AG98" i="39"/>
  <c r="AG99" i="39"/>
  <c r="AG100" i="39"/>
  <c r="AG101" i="39"/>
  <c r="AG102" i="39"/>
  <c r="AG103" i="39"/>
  <c r="AG104" i="39"/>
  <c r="AG105" i="39"/>
  <c r="AG106" i="39"/>
  <c r="AG107" i="39"/>
  <c r="AG108" i="39"/>
  <c r="AG109" i="39"/>
  <c r="AG110" i="39"/>
  <c r="AG111" i="39"/>
  <c r="AG112" i="39"/>
  <c r="AG113" i="39"/>
  <c r="AG114" i="39"/>
  <c r="AG115" i="39"/>
  <c r="AG116" i="39"/>
  <c r="AG117" i="39"/>
  <c r="AG118" i="39"/>
  <c r="AG119" i="39"/>
  <c r="AG120" i="39"/>
  <c r="AG121" i="39"/>
  <c r="AG122" i="39"/>
  <c r="AG123" i="39"/>
  <c r="AG124" i="39"/>
  <c r="AG125" i="39"/>
  <c r="AG126" i="39"/>
  <c r="AG127" i="39"/>
  <c r="AG128" i="39"/>
  <c r="AG129" i="39"/>
  <c r="AG130" i="39"/>
  <c r="AG4" i="39"/>
  <c r="AR10" i="16"/>
  <c r="AQ10" i="16"/>
  <c r="AP11" i="16"/>
  <c r="AP12" i="16"/>
  <c r="AP13" i="16"/>
  <c r="AP14" i="16"/>
  <c r="AP15" i="16"/>
  <c r="AP16" i="16"/>
  <c r="AP17" i="16"/>
  <c r="AP18" i="16"/>
  <c r="AP19" i="16"/>
  <c r="AP20" i="16"/>
  <c r="AP21" i="16"/>
  <c r="AP22" i="16"/>
  <c r="AP23" i="16"/>
  <c r="AP24" i="16"/>
  <c r="AP25" i="16"/>
  <c r="AP26" i="16"/>
  <c r="AP27" i="16"/>
  <c r="AP28" i="16"/>
  <c r="AP29" i="16"/>
  <c r="AP30" i="16"/>
  <c r="AP31" i="16"/>
  <c r="AP32" i="16"/>
  <c r="AP33" i="16"/>
  <c r="AP34" i="16"/>
  <c r="AP35" i="16"/>
  <c r="AP36" i="16"/>
  <c r="AP37" i="16"/>
  <c r="AP38" i="16"/>
  <c r="AP39" i="16"/>
  <c r="AP40" i="16"/>
  <c r="AP41" i="16"/>
  <c r="AP42" i="16"/>
  <c r="AP43" i="16"/>
  <c r="AP44" i="16"/>
  <c r="AP45" i="16"/>
  <c r="AP46" i="16"/>
  <c r="AP47" i="16"/>
  <c r="AP48" i="16"/>
  <c r="AP49" i="16"/>
  <c r="AP50" i="16"/>
  <c r="AP51" i="16"/>
  <c r="AP52" i="16"/>
  <c r="AP53" i="16"/>
  <c r="AP54" i="16"/>
  <c r="AP55" i="16"/>
  <c r="AP56" i="16"/>
  <c r="AP57" i="16"/>
  <c r="AP58" i="16"/>
  <c r="AP59" i="16"/>
  <c r="AP60" i="16"/>
  <c r="AP61" i="16"/>
  <c r="AP62" i="16"/>
  <c r="AP63" i="16"/>
  <c r="AP64" i="16"/>
  <c r="AP65" i="16"/>
  <c r="AP66" i="16"/>
  <c r="AP67" i="16"/>
  <c r="AP68" i="16"/>
  <c r="AP69" i="16"/>
  <c r="AP70" i="16"/>
  <c r="AP71" i="16"/>
  <c r="AP72" i="16"/>
  <c r="AP73" i="16"/>
  <c r="AP74" i="16"/>
  <c r="AP75" i="16"/>
  <c r="AP76" i="16"/>
  <c r="AP77" i="16"/>
  <c r="AP78" i="16"/>
  <c r="AP79" i="16"/>
  <c r="AP80" i="16"/>
  <c r="AP81" i="16"/>
  <c r="AP82" i="16"/>
  <c r="AP83" i="16"/>
  <c r="AP84" i="16"/>
  <c r="AP85" i="16"/>
  <c r="AP86" i="16"/>
  <c r="AP87" i="16"/>
  <c r="AP88" i="16"/>
  <c r="AP89" i="16"/>
  <c r="AP90" i="16"/>
  <c r="AP91" i="16"/>
  <c r="AP92" i="16"/>
  <c r="AP93" i="16"/>
  <c r="AP94" i="16"/>
  <c r="AP95" i="16"/>
  <c r="AP96" i="16"/>
  <c r="AP97" i="16"/>
  <c r="AP98" i="16"/>
  <c r="AP99" i="16"/>
  <c r="AP100" i="16"/>
  <c r="AP101" i="16"/>
  <c r="AP102" i="16"/>
  <c r="AP103" i="16"/>
  <c r="AP104" i="16"/>
  <c r="AP105" i="16"/>
  <c r="AP106" i="16"/>
  <c r="AP107" i="16"/>
  <c r="AP108" i="16"/>
  <c r="AP109" i="16"/>
  <c r="AP110" i="16"/>
  <c r="AP111" i="16"/>
  <c r="AP112" i="16"/>
  <c r="AP113" i="16"/>
  <c r="AP114" i="16"/>
  <c r="AP115" i="16"/>
  <c r="AP116" i="16"/>
  <c r="AP117" i="16"/>
  <c r="AP118" i="16"/>
  <c r="AP119" i="16"/>
  <c r="AP120" i="16"/>
  <c r="AP121" i="16"/>
  <c r="AP122" i="16"/>
  <c r="AP123" i="16"/>
  <c r="AP124" i="16"/>
  <c r="AP125" i="16"/>
  <c r="AP126" i="16"/>
  <c r="AP127" i="16"/>
  <c r="AP128" i="16"/>
  <c r="AP129" i="16"/>
  <c r="AP130" i="16"/>
  <c r="AP131" i="16"/>
  <c r="AP132" i="16"/>
  <c r="AP133" i="16"/>
  <c r="AP134" i="16"/>
  <c r="AP135" i="16"/>
  <c r="AP136" i="16"/>
  <c r="AP137" i="16"/>
  <c r="AP138" i="16"/>
  <c r="AP139" i="16"/>
  <c r="AP140" i="16"/>
  <c r="AP141" i="16"/>
  <c r="AP142" i="16"/>
  <c r="AP143" i="16"/>
  <c r="AP144" i="16"/>
  <c r="AP145" i="16"/>
  <c r="AP146" i="16"/>
  <c r="AP147" i="16"/>
  <c r="AP148" i="16"/>
  <c r="AP149" i="16"/>
  <c r="AP150" i="16"/>
  <c r="AP151" i="16"/>
  <c r="AP152" i="16"/>
  <c r="AP153" i="16"/>
  <c r="AP154" i="16"/>
  <c r="AP155" i="16"/>
  <c r="AP156" i="16"/>
  <c r="AP157" i="16"/>
  <c r="AP158" i="16"/>
  <c r="AP159" i="16"/>
  <c r="AP160" i="16"/>
  <c r="AP161" i="16"/>
  <c r="AP162" i="16"/>
  <c r="AP163" i="16"/>
  <c r="AP164" i="16"/>
  <c r="AP165" i="16"/>
  <c r="AP166" i="16"/>
  <c r="AP167" i="16"/>
  <c r="AP168" i="16"/>
  <c r="AP169" i="16"/>
  <c r="AP170" i="16"/>
  <c r="AP171" i="16"/>
  <c r="AP172" i="16"/>
  <c r="AP173" i="16"/>
  <c r="AP174" i="16"/>
  <c r="AP175" i="16"/>
  <c r="AP176" i="16"/>
  <c r="AP177" i="16"/>
  <c r="AP178" i="16"/>
  <c r="AP179" i="16"/>
  <c r="AP180" i="16"/>
  <c r="AP181" i="16"/>
  <c r="AP182" i="16"/>
  <c r="AP183" i="16"/>
  <c r="AP184" i="16"/>
  <c r="AP185" i="16"/>
  <c r="AP186" i="16"/>
  <c r="AP187" i="16"/>
  <c r="AP188" i="16"/>
  <c r="AP189" i="16"/>
  <c r="AP190" i="16"/>
  <c r="AP191" i="16"/>
  <c r="AP192" i="16"/>
  <c r="AP193" i="16"/>
  <c r="AP194" i="16"/>
  <c r="AP195" i="16"/>
  <c r="AP196" i="16"/>
  <c r="AP197" i="16"/>
  <c r="AP198" i="16"/>
  <c r="AP199" i="16"/>
  <c r="AP200" i="16"/>
  <c r="AP201" i="16"/>
  <c r="AP202" i="16"/>
  <c r="AP203" i="16"/>
  <c r="AP204" i="16"/>
  <c r="AP205" i="16"/>
  <c r="AP206" i="16"/>
  <c r="AP207" i="16"/>
  <c r="AP208" i="16"/>
  <c r="AP209" i="16"/>
  <c r="AP210" i="16"/>
  <c r="AP211" i="16"/>
  <c r="AP212" i="16"/>
  <c r="AP213" i="16"/>
  <c r="AP214" i="16"/>
  <c r="AP215" i="16"/>
  <c r="AP216" i="16"/>
  <c r="AP217" i="16"/>
  <c r="AP218" i="16"/>
  <c r="AP219" i="16"/>
  <c r="AP220" i="16"/>
  <c r="AP221" i="16"/>
  <c r="AP222" i="16"/>
  <c r="AP10" i="16"/>
  <c r="AO11" i="16"/>
  <c r="AO12" i="16"/>
  <c r="AO13" i="16"/>
  <c r="AO14" i="16"/>
  <c r="AO15" i="16"/>
  <c r="AO16" i="16"/>
  <c r="AO17" i="16"/>
  <c r="AO18" i="16"/>
  <c r="AO19" i="16"/>
  <c r="AO20" i="16"/>
  <c r="AO21" i="16"/>
  <c r="AO22" i="16"/>
  <c r="AO23" i="16"/>
  <c r="AO24" i="16"/>
  <c r="AO25" i="16"/>
  <c r="AO26" i="16"/>
  <c r="AO27" i="16"/>
  <c r="AO28" i="16"/>
  <c r="AO29" i="16"/>
  <c r="AO30" i="16"/>
  <c r="AO31" i="16"/>
  <c r="AO32" i="16"/>
  <c r="AO33" i="16"/>
  <c r="AO34" i="16"/>
  <c r="AO35" i="16"/>
  <c r="AO36" i="16"/>
  <c r="AO37" i="16"/>
  <c r="AO38" i="16"/>
  <c r="AO39" i="16"/>
  <c r="AO40" i="16"/>
  <c r="AO41" i="16"/>
  <c r="AO42" i="16"/>
  <c r="AO43" i="16"/>
  <c r="AO44" i="16"/>
  <c r="AO45" i="16"/>
  <c r="AO46" i="16"/>
  <c r="AO47" i="16"/>
  <c r="AO48" i="16"/>
  <c r="AO49" i="16"/>
  <c r="AO50" i="16"/>
  <c r="AO51" i="16"/>
  <c r="AO52" i="16"/>
  <c r="AO53" i="16"/>
  <c r="AO54" i="16"/>
  <c r="AO55" i="16"/>
  <c r="AO56" i="16"/>
  <c r="AO57" i="16"/>
  <c r="AO58" i="16"/>
  <c r="AO59" i="16"/>
  <c r="AO60" i="16"/>
  <c r="AO61" i="16"/>
  <c r="AO62" i="16"/>
  <c r="AO63" i="16"/>
  <c r="AO64" i="16"/>
  <c r="AO65" i="16"/>
  <c r="AO66" i="16"/>
  <c r="AO67" i="16"/>
  <c r="AO68" i="16"/>
  <c r="AO69" i="16"/>
  <c r="AO70" i="16"/>
  <c r="AO71" i="16"/>
  <c r="AO72" i="16"/>
  <c r="AO73" i="16"/>
  <c r="AO74" i="16"/>
  <c r="AO75" i="16"/>
  <c r="AO76" i="16"/>
  <c r="AO77" i="16"/>
  <c r="AO78" i="16"/>
  <c r="AO79" i="16"/>
  <c r="AO80" i="16"/>
  <c r="AO81" i="16"/>
  <c r="AO82" i="16"/>
  <c r="AO83" i="16"/>
  <c r="AO84" i="16"/>
  <c r="AO85" i="16"/>
  <c r="AO86" i="16"/>
  <c r="AO87" i="16"/>
  <c r="AO88" i="16"/>
  <c r="AO89" i="16"/>
  <c r="AO90" i="16"/>
  <c r="AO91" i="16"/>
  <c r="AO92" i="16"/>
  <c r="AO93" i="16"/>
  <c r="AO94" i="16"/>
  <c r="AO95" i="16"/>
  <c r="AO96" i="16"/>
  <c r="AO97" i="16"/>
  <c r="AO98" i="16"/>
  <c r="AO99" i="16"/>
  <c r="AO100" i="16"/>
  <c r="AO101" i="16"/>
  <c r="AO102" i="16"/>
  <c r="AO103" i="16"/>
  <c r="AO104" i="16"/>
  <c r="AO105" i="16"/>
  <c r="AO106" i="16"/>
  <c r="AO107" i="16"/>
  <c r="AO108" i="16"/>
  <c r="AO109" i="16"/>
  <c r="AO110" i="16"/>
  <c r="AO111" i="16"/>
  <c r="AO112" i="16"/>
  <c r="AO113" i="16"/>
  <c r="AO114" i="16"/>
  <c r="AO115" i="16"/>
  <c r="AO116" i="16"/>
  <c r="AO117" i="16"/>
  <c r="AO118" i="16"/>
  <c r="AO119" i="16"/>
  <c r="AO120" i="16"/>
  <c r="AO121" i="16"/>
  <c r="AO122" i="16"/>
  <c r="AO123" i="16"/>
  <c r="AO124" i="16"/>
  <c r="AO125" i="16"/>
  <c r="AO126" i="16"/>
  <c r="AO127" i="16"/>
  <c r="AO128" i="16"/>
  <c r="AO129" i="16"/>
  <c r="AO130" i="16"/>
  <c r="AO131" i="16"/>
  <c r="AO132" i="16"/>
  <c r="AO133" i="16"/>
  <c r="AO134" i="16"/>
  <c r="AO135" i="16"/>
  <c r="AO136" i="16"/>
  <c r="AO137" i="16"/>
  <c r="AO138" i="16"/>
  <c r="AO139" i="16"/>
  <c r="AO140" i="16"/>
  <c r="AO141" i="16"/>
  <c r="AO142" i="16"/>
  <c r="AO143" i="16"/>
  <c r="AO144" i="16"/>
  <c r="AO145" i="16"/>
  <c r="AO146" i="16"/>
  <c r="AO147" i="16"/>
  <c r="AO148" i="16"/>
  <c r="AO149" i="16"/>
  <c r="AO150" i="16"/>
  <c r="AO151" i="16"/>
  <c r="AO152" i="16"/>
  <c r="AO153" i="16"/>
  <c r="AO154" i="16"/>
  <c r="AO155" i="16"/>
  <c r="AO156" i="16"/>
  <c r="AO157" i="16"/>
  <c r="AO158" i="16"/>
  <c r="AO159" i="16"/>
  <c r="AO160" i="16"/>
  <c r="AO161" i="16"/>
  <c r="AO162" i="16"/>
  <c r="AO163" i="16"/>
  <c r="AO164" i="16"/>
  <c r="AO165" i="16"/>
  <c r="AO166" i="16"/>
  <c r="AO167" i="16"/>
  <c r="AO168" i="16"/>
  <c r="AO169" i="16"/>
  <c r="AO170" i="16"/>
  <c r="AO171" i="16"/>
  <c r="AO172" i="16"/>
  <c r="AO173" i="16"/>
  <c r="AO174" i="16"/>
  <c r="AO175" i="16"/>
  <c r="AO176" i="16"/>
  <c r="AO177" i="16"/>
  <c r="AO178" i="16"/>
  <c r="AO179" i="16"/>
  <c r="AO180" i="16"/>
  <c r="AO181" i="16"/>
  <c r="AO182" i="16"/>
  <c r="AO183" i="16"/>
  <c r="AO184" i="16"/>
  <c r="AO185" i="16"/>
  <c r="AO186" i="16"/>
  <c r="AO187" i="16"/>
  <c r="AO188" i="16"/>
  <c r="AO189" i="16"/>
  <c r="AO190" i="16"/>
  <c r="AO191" i="16"/>
  <c r="AO192" i="16"/>
  <c r="AO193" i="16"/>
  <c r="AO194" i="16"/>
  <c r="AO195" i="16"/>
  <c r="AO196" i="16"/>
  <c r="AO197" i="16"/>
  <c r="AO198" i="16"/>
  <c r="AO199" i="16"/>
  <c r="AO200" i="16"/>
  <c r="AO201" i="16"/>
  <c r="AO202" i="16"/>
  <c r="AO203" i="16"/>
  <c r="AO204" i="16"/>
  <c r="AO205" i="16"/>
  <c r="AO206" i="16"/>
  <c r="AO207" i="16"/>
  <c r="AO208" i="16"/>
  <c r="AO209" i="16"/>
  <c r="AO210" i="16"/>
  <c r="AO211" i="16"/>
  <c r="AO212" i="16"/>
  <c r="AO213" i="16"/>
  <c r="AO214" i="16"/>
  <c r="AO215" i="16"/>
  <c r="AO216" i="16"/>
  <c r="AO217" i="16"/>
  <c r="AO218" i="16"/>
  <c r="AO219" i="16"/>
  <c r="AO220" i="16"/>
  <c r="AO221" i="16"/>
  <c r="AO222" i="16"/>
  <c r="AO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220" i="16"/>
  <c r="AN221" i="16"/>
  <c r="AN222" i="16"/>
  <c r="AN10" i="16"/>
  <c r="AQ4" i="30"/>
  <c r="AP5" i="30"/>
  <c r="AP6" i="30"/>
  <c r="AP7" i="30"/>
  <c r="AP8" i="30"/>
  <c r="AP9" i="30"/>
  <c r="AP10" i="30"/>
  <c r="AP11" i="30"/>
  <c r="AP12" i="30"/>
  <c r="AP13" i="30"/>
  <c r="AP14" i="30"/>
  <c r="AP15" i="30"/>
  <c r="AP16" i="30"/>
  <c r="AP17" i="30"/>
  <c r="AP18" i="30"/>
  <c r="AP19" i="30"/>
  <c r="AP20" i="30"/>
  <c r="AP21" i="30"/>
  <c r="AP22" i="30"/>
  <c r="AP23" i="30"/>
  <c r="AP24" i="30"/>
  <c r="AP25" i="30"/>
  <c r="AP26" i="30"/>
  <c r="AP27" i="30"/>
  <c r="AP28" i="30"/>
  <c r="AP29" i="30"/>
  <c r="AP30" i="30"/>
  <c r="AP31" i="30"/>
  <c r="AP32" i="30"/>
  <c r="AP33" i="30"/>
  <c r="AP34" i="30"/>
  <c r="AP35" i="30"/>
  <c r="AP36" i="30"/>
  <c r="AP37" i="30"/>
  <c r="AP38" i="30"/>
  <c r="AP39" i="30"/>
  <c r="AP40" i="30"/>
  <c r="AP41" i="30"/>
  <c r="AP42" i="30"/>
  <c r="AP43" i="30"/>
  <c r="AP44" i="30"/>
  <c r="AP45" i="30"/>
  <c r="AP46" i="30"/>
  <c r="AP47" i="30"/>
  <c r="AP48" i="30"/>
  <c r="AP49" i="30"/>
  <c r="AP50" i="30"/>
  <c r="AP51" i="30"/>
  <c r="AP52" i="30"/>
  <c r="AP53" i="30"/>
  <c r="AP54" i="30"/>
  <c r="AP55" i="30"/>
  <c r="AP56" i="30"/>
  <c r="AP57" i="30"/>
  <c r="AP58" i="30"/>
  <c r="AP59" i="30"/>
  <c r="AP60" i="30"/>
  <c r="AP61" i="30"/>
  <c r="AP62" i="30"/>
  <c r="AP63" i="30"/>
  <c r="AP64" i="30"/>
  <c r="AP65" i="30"/>
  <c r="AP66" i="30"/>
  <c r="AP67" i="30"/>
  <c r="AP68" i="30"/>
  <c r="AP69" i="30"/>
  <c r="AP70" i="30"/>
  <c r="AP71" i="30"/>
  <c r="AP72" i="30"/>
  <c r="AP73" i="30"/>
  <c r="AP74" i="30"/>
  <c r="AP75" i="30"/>
  <c r="AP76" i="30"/>
  <c r="AP77" i="30"/>
  <c r="AP78" i="30"/>
  <c r="AP79" i="30"/>
  <c r="AP80" i="30"/>
  <c r="AP81" i="30"/>
  <c r="AP82" i="30"/>
  <c r="AP83" i="30"/>
  <c r="AP84" i="30"/>
  <c r="AP85" i="30"/>
  <c r="AP86" i="30"/>
  <c r="AP87" i="30"/>
  <c r="AP88" i="30"/>
  <c r="AP89" i="30"/>
  <c r="AP90" i="30"/>
  <c r="AP91" i="30"/>
  <c r="AP92" i="30"/>
  <c r="AP93" i="30"/>
  <c r="AP94" i="30"/>
  <c r="AP95" i="30"/>
  <c r="AP96" i="30"/>
  <c r="AP97" i="30"/>
  <c r="AP98" i="30"/>
  <c r="AP99" i="30"/>
  <c r="AP100" i="30"/>
  <c r="AP101" i="30"/>
  <c r="AP102" i="30"/>
  <c r="AP103" i="30"/>
  <c r="AP104" i="30"/>
  <c r="AP105" i="30"/>
  <c r="AP106" i="30"/>
  <c r="AP107" i="30"/>
  <c r="AP108" i="30"/>
  <c r="AP109" i="30"/>
  <c r="AP110" i="30"/>
  <c r="AP111" i="30"/>
  <c r="AP112" i="30"/>
  <c r="AP113" i="30"/>
  <c r="AP114" i="30"/>
  <c r="AP115" i="30"/>
  <c r="AP116" i="30"/>
  <c r="AP117" i="30"/>
  <c r="AP118" i="30"/>
  <c r="AP119" i="30"/>
  <c r="AP120" i="30"/>
  <c r="AP121" i="30"/>
  <c r="AP122" i="30"/>
  <c r="AP123" i="30"/>
  <c r="AP124" i="30"/>
  <c r="AP125" i="30"/>
  <c r="AP126" i="30"/>
  <c r="AP127" i="30"/>
  <c r="AP128" i="30"/>
  <c r="AP129" i="30"/>
  <c r="AP130" i="30"/>
  <c r="AP131" i="30"/>
  <c r="AP132" i="30"/>
  <c r="AP133" i="30"/>
  <c r="AP134" i="30"/>
  <c r="AP135" i="30"/>
  <c r="AP136" i="30"/>
  <c r="AP137" i="30"/>
  <c r="AP138" i="30"/>
  <c r="AP139" i="30"/>
  <c r="AP140" i="30"/>
  <c r="AP141" i="30"/>
  <c r="AP142" i="30"/>
  <c r="AP143" i="30"/>
  <c r="AP144" i="30"/>
  <c r="AP145" i="30"/>
  <c r="AP146" i="30"/>
  <c r="AP147" i="30"/>
  <c r="AP148" i="30"/>
  <c r="AP149" i="30"/>
  <c r="AP150" i="30"/>
  <c r="AP151" i="30"/>
  <c r="AP152" i="30"/>
  <c r="AP153" i="30"/>
  <c r="AP154" i="30"/>
  <c r="AP4" i="30"/>
  <c r="AO5" i="30"/>
  <c r="AO6" i="30"/>
  <c r="AO7" i="30"/>
  <c r="AO8" i="30"/>
  <c r="AO9" i="30"/>
  <c r="AO10" i="30"/>
  <c r="AO11" i="30"/>
  <c r="AO12" i="30"/>
  <c r="AO13" i="30"/>
  <c r="AO14" i="30"/>
  <c r="AO15" i="30"/>
  <c r="AO16" i="30"/>
  <c r="AO17" i="30"/>
  <c r="AO18" i="30"/>
  <c r="AO19" i="30"/>
  <c r="AO20" i="30"/>
  <c r="AO21" i="30"/>
  <c r="AO22" i="30"/>
  <c r="AO23" i="30"/>
  <c r="AO24" i="30"/>
  <c r="AO25" i="30"/>
  <c r="AO26" i="30"/>
  <c r="AO27" i="30"/>
  <c r="AO28" i="30"/>
  <c r="AO29" i="30"/>
  <c r="AO30" i="30"/>
  <c r="AO31" i="30"/>
  <c r="AO32" i="30"/>
  <c r="AO33" i="30"/>
  <c r="AO34" i="30"/>
  <c r="AO35" i="30"/>
  <c r="AO36" i="30"/>
  <c r="AO37" i="30"/>
  <c r="AO38" i="30"/>
  <c r="AO39" i="30"/>
  <c r="AO40" i="30"/>
  <c r="AO41" i="30"/>
  <c r="AO42" i="30"/>
  <c r="AO43" i="30"/>
  <c r="AO44" i="30"/>
  <c r="AO45" i="30"/>
  <c r="AO46" i="30"/>
  <c r="AO47" i="30"/>
  <c r="AO48" i="30"/>
  <c r="AO49" i="30"/>
  <c r="AO50" i="30"/>
  <c r="AO51" i="30"/>
  <c r="AO52" i="30"/>
  <c r="AO53" i="30"/>
  <c r="AO54" i="30"/>
  <c r="AO55" i="30"/>
  <c r="AO56" i="30"/>
  <c r="AO57" i="30"/>
  <c r="AO58" i="30"/>
  <c r="AO59" i="30"/>
  <c r="AO60" i="30"/>
  <c r="AO61" i="30"/>
  <c r="AO62" i="30"/>
  <c r="AO63" i="30"/>
  <c r="AO64" i="30"/>
  <c r="AO65" i="30"/>
  <c r="AO66" i="30"/>
  <c r="AO67" i="30"/>
  <c r="AO68" i="30"/>
  <c r="AO69" i="30"/>
  <c r="AO70" i="30"/>
  <c r="AO71" i="30"/>
  <c r="AO72" i="30"/>
  <c r="AO73" i="30"/>
  <c r="AO74" i="30"/>
  <c r="AO75" i="30"/>
  <c r="AO76" i="30"/>
  <c r="AO77" i="30"/>
  <c r="AO78" i="30"/>
  <c r="AO79" i="30"/>
  <c r="AO80" i="30"/>
  <c r="AO81" i="30"/>
  <c r="AO82" i="30"/>
  <c r="AO83" i="30"/>
  <c r="AO84" i="30"/>
  <c r="AO85" i="30"/>
  <c r="AO86" i="30"/>
  <c r="AO87" i="30"/>
  <c r="AO88" i="30"/>
  <c r="AO89" i="30"/>
  <c r="AO90" i="30"/>
  <c r="AO91" i="30"/>
  <c r="AO92" i="30"/>
  <c r="AO93" i="30"/>
  <c r="AO94" i="30"/>
  <c r="AO95" i="30"/>
  <c r="AO96" i="30"/>
  <c r="AO97" i="30"/>
  <c r="AO98" i="30"/>
  <c r="AO99" i="30"/>
  <c r="AO100" i="30"/>
  <c r="AO101" i="30"/>
  <c r="AO102" i="30"/>
  <c r="AO103" i="30"/>
  <c r="AO104" i="30"/>
  <c r="AO105" i="30"/>
  <c r="AO106" i="30"/>
  <c r="AO107" i="30"/>
  <c r="AO108" i="30"/>
  <c r="AO109" i="30"/>
  <c r="AO110" i="30"/>
  <c r="AO111" i="30"/>
  <c r="AO112" i="30"/>
  <c r="AO113" i="30"/>
  <c r="AO114" i="30"/>
  <c r="AO115" i="30"/>
  <c r="AO116" i="30"/>
  <c r="AO117" i="30"/>
  <c r="AO118" i="30"/>
  <c r="AO119" i="30"/>
  <c r="AO120" i="30"/>
  <c r="AO121" i="30"/>
  <c r="AO122" i="30"/>
  <c r="AO123" i="30"/>
  <c r="AO124" i="30"/>
  <c r="AO125" i="30"/>
  <c r="AO126" i="30"/>
  <c r="AO127" i="30"/>
  <c r="AO128" i="30"/>
  <c r="AO129" i="30"/>
  <c r="AO130" i="30"/>
  <c r="AO131" i="30"/>
  <c r="AO132" i="30"/>
  <c r="AO133" i="30"/>
  <c r="AO134" i="30"/>
  <c r="AO135" i="30"/>
  <c r="AO136" i="30"/>
  <c r="AO137" i="30"/>
  <c r="AO138" i="30"/>
  <c r="AO139" i="30"/>
  <c r="AO140" i="30"/>
  <c r="AO141" i="30"/>
  <c r="AO142" i="30"/>
  <c r="AO143" i="30"/>
  <c r="AO144" i="30"/>
  <c r="AO145" i="30"/>
  <c r="AO146" i="30"/>
  <c r="AO147" i="30"/>
  <c r="AO148" i="30"/>
  <c r="AO149" i="30"/>
  <c r="AO150" i="30"/>
  <c r="AO151" i="30"/>
  <c r="AO152" i="30"/>
  <c r="AO153" i="30"/>
  <c r="AO154" i="30"/>
  <c r="AO4" i="30"/>
  <c r="AN5" i="30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3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140" i="30"/>
  <c r="AN141" i="30"/>
  <c r="AN142" i="30"/>
  <c r="AN143" i="30"/>
  <c r="AN144" i="30"/>
  <c r="AN145" i="30"/>
  <c r="AN146" i="30"/>
  <c r="AN147" i="30"/>
  <c r="AN148" i="30"/>
  <c r="AN149" i="30"/>
  <c r="AN150" i="30"/>
  <c r="AN151" i="30"/>
  <c r="AN152" i="30"/>
  <c r="AN153" i="30"/>
  <c r="AN154" i="30"/>
  <c r="AN4" i="30"/>
  <c r="AM5" i="30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66" i="30"/>
  <c r="AM67" i="30"/>
  <c r="AM68" i="30"/>
  <c r="AM69" i="30"/>
  <c r="AM70" i="30"/>
  <c r="AM71" i="30"/>
  <c r="AM72" i="30"/>
  <c r="AM73" i="30"/>
  <c r="AM74" i="30"/>
  <c r="AM75" i="30"/>
  <c r="AM76" i="30"/>
  <c r="AM77" i="30"/>
  <c r="AM78" i="30"/>
  <c r="AM79" i="30"/>
  <c r="AM80" i="30"/>
  <c r="AM81" i="30"/>
  <c r="AM82" i="30"/>
  <c r="AM83" i="30"/>
  <c r="AM84" i="30"/>
  <c r="AM85" i="30"/>
  <c r="AM86" i="30"/>
  <c r="AM87" i="30"/>
  <c r="AM88" i="30"/>
  <c r="AM89" i="30"/>
  <c r="AM90" i="30"/>
  <c r="AM91" i="30"/>
  <c r="AM92" i="30"/>
  <c r="AM93" i="30"/>
  <c r="AM94" i="30"/>
  <c r="AM95" i="30"/>
  <c r="AM96" i="30"/>
  <c r="AM97" i="30"/>
  <c r="AM98" i="30"/>
  <c r="AM99" i="30"/>
  <c r="AM100" i="30"/>
  <c r="AM101" i="30"/>
  <c r="AM102" i="30"/>
  <c r="AM103" i="30"/>
  <c r="AM104" i="30"/>
  <c r="AM105" i="30"/>
  <c r="AM106" i="30"/>
  <c r="AM107" i="30"/>
  <c r="AM108" i="30"/>
  <c r="AM109" i="30"/>
  <c r="AM110" i="30"/>
  <c r="AM111" i="30"/>
  <c r="AM112" i="30"/>
  <c r="AM113" i="30"/>
  <c r="AM114" i="30"/>
  <c r="AM115" i="30"/>
  <c r="AM116" i="30"/>
  <c r="AM117" i="30"/>
  <c r="AM118" i="30"/>
  <c r="AM119" i="30"/>
  <c r="AM120" i="30"/>
  <c r="AM121" i="30"/>
  <c r="AM122" i="30"/>
  <c r="AM123" i="30"/>
  <c r="AM124" i="30"/>
  <c r="AM125" i="30"/>
  <c r="AM126" i="30"/>
  <c r="AM127" i="30"/>
  <c r="AM128" i="30"/>
  <c r="AM129" i="30"/>
  <c r="AM130" i="30"/>
  <c r="AM131" i="30"/>
  <c r="AM132" i="30"/>
  <c r="AM133" i="30"/>
  <c r="AM134" i="30"/>
  <c r="AM135" i="30"/>
  <c r="AM136" i="30"/>
  <c r="AM137" i="30"/>
  <c r="AM138" i="30"/>
  <c r="AM139" i="30"/>
  <c r="AM140" i="30"/>
  <c r="AM141" i="30"/>
  <c r="AM142" i="30"/>
  <c r="AM143" i="30"/>
  <c r="AM144" i="30"/>
  <c r="AM145" i="30"/>
  <c r="AM146" i="30"/>
  <c r="AM147" i="30"/>
  <c r="AM148" i="30"/>
  <c r="AM149" i="30"/>
  <c r="AM150" i="30"/>
  <c r="AM151" i="30"/>
  <c r="AM152" i="30"/>
  <c r="AM153" i="30"/>
  <c r="AM154" i="30"/>
  <c r="AM4" i="30"/>
  <c r="AL5" i="30"/>
  <c r="AL6" i="30"/>
  <c r="AL7" i="30"/>
  <c r="AL8" i="30"/>
  <c r="AL9" i="30"/>
  <c r="AL10" i="30"/>
  <c r="AL11" i="30"/>
  <c r="AL12" i="30"/>
  <c r="AL13" i="30"/>
  <c r="AL14" i="30"/>
  <c r="AL15" i="30"/>
  <c r="AL16" i="30"/>
  <c r="AL17" i="30"/>
  <c r="AL18" i="30"/>
  <c r="AL19" i="30"/>
  <c r="AL20" i="30"/>
  <c r="AL21" i="30"/>
  <c r="AL22" i="30"/>
  <c r="AL23" i="30"/>
  <c r="AL24" i="30"/>
  <c r="AL25" i="30"/>
  <c r="AL26" i="30"/>
  <c r="AL27" i="30"/>
  <c r="AL28" i="30"/>
  <c r="AL29" i="30"/>
  <c r="AL30" i="30"/>
  <c r="AL31" i="30"/>
  <c r="AL32" i="30"/>
  <c r="AL33" i="30"/>
  <c r="AL34" i="30"/>
  <c r="AL35" i="30"/>
  <c r="AL36" i="30"/>
  <c r="AL37" i="30"/>
  <c r="AL38" i="30"/>
  <c r="AL39" i="30"/>
  <c r="AL40" i="30"/>
  <c r="AL41" i="30"/>
  <c r="AL42" i="30"/>
  <c r="AL43" i="30"/>
  <c r="AL44" i="30"/>
  <c r="AL45" i="30"/>
  <c r="AL46" i="30"/>
  <c r="AL47" i="30"/>
  <c r="AL48" i="30"/>
  <c r="AL49" i="30"/>
  <c r="AL50" i="30"/>
  <c r="AL51" i="30"/>
  <c r="AL52" i="30"/>
  <c r="AL53" i="30"/>
  <c r="AL54" i="30"/>
  <c r="AL55" i="30"/>
  <c r="AL56" i="30"/>
  <c r="AL57" i="30"/>
  <c r="AL58" i="30"/>
  <c r="AL59" i="30"/>
  <c r="AL60" i="30"/>
  <c r="AL61" i="30"/>
  <c r="AL62" i="30"/>
  <c r="AL63" i="30"/>
  <c r="AL64" i="30"/>
  <c r="AL65" i="30"/>
  <c r="AL66" i="30"/>
  <c r="AL67" i="30"/>
  <c r="AL68" i="30"/>
  <c r="AL69" i="30"/>
  <c r="AL70" i="30"/>
  <c r="AL71" i="30"/>
  <c r="AL72" i="30"/>
  <c r="AL73" i="30"/>
  <c r="AL74" i="30"/>
  <c r="AL75" i="30"/>
  <c r="AL76" i="30"/>
  <c r="AL77" i="30"/>
  <c r="AL78" i="30"/>
  <c r="AL79" i="30"/>
  <c r="AL80" i="30"/>
  <c r="AL81" i="30"/>
  <c r="AL82" i="30"/>
  <c r="AL83" i="30"/>
  <c r="AL84" i="30"/>
  <c r="AL85" i="30"/>
  <c r="AL86" i="30"/>
  <c r="AL87" i="30"/>
  <c r="AL88" i="30"/>
  <c r="AL89" i="30"/>
  <c r="AL90" i="30"/>
  <c r="AL91" i="30"/>
  <c r="AL92" i="30"/>
  <c r="AL93" i="30"/>
  <c r="AL94" i="30"/>
  <c r="AL95" i="30"/>
  <c r="AL96" i="30"/>
  <c r="AL97" i="30"/>
  <c r="AL98" i="30"/>
  <c r="AL99" i="30"/>
  <c r="AL100" i="30"/>
  <c r="AL101" i="30"/>
  <c r="AL102" i="30"/>
  <c r="AL103" i="30"/>
  <c r="AL104" i="30"/>
  <c r="AL105" i="30"/>
  <c r="AL106" i="30"/>
  <c r="AL107" i="30"/>
  <c r="AL108" i="30"/>
  <c r="AL109" i="30"/>
  <c r="AL110" i="30"/>
  <c r="AL111" i="30"/>
  <c r="AL112" i="30"/>
  <c r="AL113" i="30"/>
  <c r="AL114" i="30"/>
  <c r="AL115" i="30"/>
  <c r="AL116" i="30"/>
  <c r="AL117" i="30"/>
  <c r="AL118" i="30"/>
  <c r="AL119" i="30"/>
  <c r="AL120" i="30"/>
  <c r="AL121" i="30"/>
  <c r="AL122" i="30"/>
  <c r="AL123" i="30"/>
  <c r="AL124" i="30"/>
  <c r="AL125" i="30"/>
  <c r="AL126" i="30"/>
  <c r="AL127" i="30"/>
  <c r="AL128" i="30"/>
  <c r="AL129" i="30"/>
  <c r="AL130" i="30"/>
  <c r="AL131" i="30"/>
  <c r="AL132" i="30"/>
  <c r="AL133" i="30"/>
  <c r="AL134" i="30"/>
  <c r="AL135" i="30"/>
  <c r="AL136" i="30"/>
  <c r="AL137" i="30"/>
  <c r="AL138" i="30"/>
  <c r="AL139" i="30"/>
  <c r="AL140" i="30"/>
  <c r="AL141" i="30"/>
  <c r="AL142" i="30"/>
  <c r="AL143" i="30"/>
  <c r="AL144" i="30"/>
  <c r="AL145" i="30"/>
  <c r="AL146" i="30"/>
  <c r="AL147" i="30"/>
  <c r="AL148" i="30"/>
  <c r="AL149" i="30"/>
  <c r="AL150" i="30"/>
  <c r="AL151" i="30"/>
  <c r="AL152" i="30"/>
  <c r="AL153" i="30"/>
  <c r="AL154" i="30"/>
  <c r="AL4" i="30"/>
  <c r="AJ23" i="32"/>
  <c r="AJ24" i="32"/>
  <c r="AJ25" i="32"/>
  <c r="AJ26" i="32"/>
  <c r="AJ27" i="32"/>
  <c r="AJ28" i="32"/>
  <c r="AJ29" i="32"/>
  <c r="AJ30" i="32"/>
  <c r="AJ31" i="32"/>
  <c r="AJ32" i="32"/>
  <c r="AJ33" i="32"/>
  <c r="AJ34" i="32"/>
  <c r="AJ35" i="32"/>
  <c r="AJ36" i="32"/>
  <c r="AJ37" i="32"/>
  <c r="AJ38" i="32"/>
  <c r="AJ39" i="32"/>
  <c r="AJ40" i="32"/>
  <c r="AJ41" i="32"/>
  <c r="AJ42" i="32"/>
  <c r="AJ43" i="32"/>
  <c r="AJ44" i="32"/>
  <c r="AJ45" i="32"/>
  <c r="AJ46" i="32"/>
  <c r="AJ47" i="32"/>
  <c r="AJ48" i="32"/>
  <c r="AJ49" i="32"/>
  <c r="AJ50" i="32"/>
  <c r="AJ51" i="32"/>
  <c r="AJ52" i="32"/>
  <c r="AJ53" i="32"/>
  <c r="AJ54" i="32"/>
  <c r="AJ55" i="32"/>
  <c r="AJ56" i="32"/>
  <c r="AJ57" i="32"/>
  <c r="AJ58" i="32"/>
  <c r="AJ59" i="32"/>
  <c r="AJ60" i="32"/>
  <c r="AJ61" i="32"/>
  <c r="AJ62" i="32"/>
  <c r="AJ63" i="32"/>
  <c r="AJ64" i="32"/>
  <c r="AJ65" i="32"/>
  <c r="AJ66" i="32"/>
  <c r="AJ67" i="32"/>
  <c r="AJ68" i="32"/>
  <c r="AJ69" i="32"/>
  <c r="AJ70" i="32"/>
  <c r="AJ71" i="32"/>
  <c r="AJ72" i="32"/>
  <c r="AJ73" i="32"/>
  <c r="AJ74" i="32"/>
  <c r="AJ75" i="32"/>
  <c r="AJ76" i="32"/>
  <c r="AJ77" i="32"/>
  <c r="AJ78" i="32"/>
  <c r="AJ79" i="32"/>
  <c r="AJ80" i="32"/>
  <c r="AJ81" i="32"/>
  <c r="AJ82" i="32"/>
  <c r="AJ83" i="32"/>
  <c r="AJ84" i="32"/>
  <c r="AJ85" i="32"/>
  <c r="AJ86" i="32"/>
  <c r="AJ87" i="32"/>
  <c r="AJ88" i="32"/>
  <c r="AJ89" i="32"/>
  <c r="AJ90" i="32"/>
  <c r="AJ91" i="32"/>
  <c r="AJ92" i="32"/>
  <c r="AJ93" i="32"/>
  <c r="AJ94" i="32"/>
  <c r="AJ95" i="32"/>
  <c r="AJ96" i="32"/>
  <c r="AJ97" i="32"/>
  <c r="AJ98" i="32"/>
  <c r="AJ99" i="32"/>
  <c r="AJ100" i="32"/>
  <c r="AJ101" i="32"/>
  <c r="AJ102" i="32"/>
  <c r="AJ103" i="32"/>
  <c r="AJ104" i="32"/>
  <c r="AJ105" i="32"/>
  <c r="AJ106" i="32"/>
  <c r="AJ107" i="32"/>
  <c r="AJ108" i="32"/>
  <c r="AJ109" i="32"/>
  <c r="AJ110" i="32"/>
  <c r="AJ111" i="32"/>
  <c r="AJ112" i="32"/>
  <c r="AJ113" i="32"/>
  <c r="AJ114" i="32"/>
  <c r="AJ115" i="32"/>
  <c r="AJ116" i="32"/>
  <c r="AJ117" i="32"/>
  <c r="AJ118" i="32"/>
  <c r="AJ119" i="32"/>
  <c r="AJ120" i="32"/>
  <c r="AJ121" i="32"/>
  <c r="AJ122" i="32"/>
  <c r="AJ123" i="32"/>
  <c r="AJ124" i="32"/>
  <c r="AJ125" i="32"/>
  <c r="AJ126" i="32"/>
  <c r="AJ127" i="32"/>
  <c r="AJ128" i="32"/>
  <c r="AJ129" i="32"/>
  <c r="AJ130" i="32"/>
  <c r="AJ131" i="32"/>
  <c r="AJ132" i="32"/>
  <c r="AJ133" i="32"/>
  <c r="AJ134" i="32"/>
  <c r="AJ135" i="32"/>
  <c r="AJ136" i="32"/>
  <c r="AJ137" i="32"/>
  <c r="AJ138" i="32"/>
  <c r="AJ139" i="32"/>
  <c r="AJ140" i="32"/>
  <c r="AJ141" i="32"/>
  <c r="AJ142" i="32"/>
  <c r="AJ143" i="32"/>
  <c r="AJ144" i="32"/>
  <c r="AJ145" i="32"/>
  <c r="AJ146" i="32"/>
  <c r="AJ147" i="32"/>
  <c r="AJ148" i="32"/>
  <c r="AJ149" i="32"/>
  <c r="AJ150" i="32"/>
  <c r="AJ151" i="32"/>
  <c r="AJ152" i="32"/>
  <c r="AJ153" i="32"/>
  <c r="AJ154" i="32"/>
  <c r="AJ155" i="32"/>
  <c r="AJ156" i="32"/>
  <c r="AJ157" i="32"/>
  <c r="AJ158" i="32"/>
  <c r="AJ159" i="32"/>
  <c r="AJ160" i="32"/>
  <c r="AJ161" i="32"/>
  <c r="AJ162" i="32"/>
  <c r="AJ163" i="32"/>
  <c r="AJ164" i="32"/>
  <c r="AJ165" i="32"/>
  <c r="AJ166" i="32"/>
  <c r="AJ167" i="32"/>
  <c r="AJ168" i="32"/>
  <c r="AJ169" i="32"/>
  <c r="AJ170" i="32"/>
  <c r="AJ171" i="32"/>
  <c r="AJ172" i="32"/>
  <c r="AJ173" i="32"/>
  <c r="AJ174" i="32"/>
  <c r="AJ175" i="32"/>
  <c r="AJ176" i="32"/>
  <c r="AJ177" i="32"/>
  <c r="AJ178" i="32"/>
  <c r="AJ179" i="32"/>
  <c r="AJ180" i="32"/>
  <c r="AJ181" i="32"/>
  <c r="AJ182" i="32"/>
  <c r="AJ183" i="32"/>
  <c r="AJ184" i="32"/>
  <c r="AJ185" i="32"/>
  <c r="AJ186" i="32"/>
  <c r="AJ187" i="32"/>
  <c r="AJ188" i="32"/>
  <c r="AJ189" i="32"/>
  <c r="AJ22" i="32"/>
  <c r="AI23" i="32"/>
  <c r="AI24" i="32"/>
  <c r="AI25" i="32"/>
  <c r="AI26" i="32"/>
  <c r="AI27" i="32"/>
  <c r="AI28" i="32"/>
  <c r="AI29" i="32"/>
  <c r="AI30" i="32"/>
  <c r="AI31" i="32"/>
  <c r="AI32" i="32"/>
  <c r="AI33" i="32"/>
  <c r="AI34" i="32"/>
  <c r="AI35" i="32"/>
  <c r="AI36" i="32"/>
  <c r="AI37" i="32"/>
  <c r="AI38" i="32"/>
  <c r="AI39" i="32"/>
  <c r="AI40" i="32"/>
  <c r="AI41" i="32"/>
  <c r="AI42" i="32"/>
  <c r="AI43" i="32"/>
  <c r="AI44" i="32"/>
  <c r="AI45" i="32"/>
  <c r="AI46" i="32"/>
  <c r="AI47" i="32"/>
  <c r="AI48" i="32"/>
  <c r="AI49" i="32"/>
  <c r="AI50" i="32"/>
  <c r="AI51" i="32"/>
  <c r="AI52" i="32"/>
  <c r="AI53" i="32"/>
  <c r="AI54" i="32"/>
  <c r="AI55" i="32"/>
  <c r="AI56" i="32"/>
  <c r="AI57" i="32"/>
  <c r="AI58" i="32"/>
  <c r="AI59" i="32"/>
  <c r="AI60" i="32"/>
  <c r="AI61" i="32"/>
  <c r="AI62" i="32"/>
  <c r="AI63" i="32"/>
  <c r="AI64" i="32"/>
  <c r="AI65" i="32"/>
  <c r="AI66" i="32"/>
  <c r="AI67" i="32"/>
  <c r="AI68" i="32"/>
  <c r="AI69" i="32"/>
  <c r="AI70" i="32"/>
  <c r="AI71" i="32"/>
  <c r="AI72" i="32"/>
  <c r="AI73" i="32"/>
  <c r="AI74" i="32"/>
  <c r="AI75" i="32"/>
  <c r="AI76" i="32"/>
  <c r="AI77" i="32"/>
  <c r="AI78" i="32"/>
  <c r="AI79" i="32"/>
  <c r="AI80" i="32"/>
  <c r="AI81" i="32"/>
  <c r="AI82" i="32"/>
  <c r="AI83" i="32"/>
  <c r="AI84" i="32"/>
  <c r="AI85" i="32"/>
  <c r="AI86" i="32"/>
  <c r="AI87" i="32"/>
  <c r="AI88" i="32"/>
  <c r="AI89" i="32"/>
  <c r="AI90" i="32"/>
  <c r="AI91" i="32"/>
  <c r="AI92" i="32"/>
  <c r="AI93" i="32"/>
  <c r="AI94" i="32"/>
  <c r="AI95" i="32"/>
  <c r="AI96" i="32"/>
  <c r="AI97" i="32"/>
  <c r="AI98" i="32"/>
  <c r="AI99" i="32"/>
  <c r="AI100" i="32"/>
  <c r="AI101" i="32"/>
  <c r="AI102" i="32"/>
  <c r="AI103" i="32"/>
  <c r="AI104" i="32"/>
  <c r="AI105" i="32"/>
  <c r="AI106" i="32"/>
  <c r="AI107" i="32"/>
  <c r="AI108" i="32"/>
  <c r="AI109" i="32"/>
  <c r="AI110" i="32"/>
  <c r="AI111" i="32"/>
  <c r="AI112" i="32"/>
  <c r="AI113" i="32"/>
  <c r="AI114" i="32"/>
  <c r="AI115" i="32"/>
  <c r="AI116" i="32"/>
  <c r="AI117" i="32"/>
  <c r="AI118" i="32"/>
  <c r="AI119" i="32"/>
  <c r="AI120" i="32"/>
  <c r="AI121" i="32"/>
  <c r="AI122" i="32"/>
  <c r="AI123" i="32"/>
  <c r="AI124" i="32"/>
  <c r="AI125" i="32"/>
  <c r="AI126" i="32"/>
  <c r="AI127" i="32"/>
  <c r="AI128" i="32"/>
  <c r="AI129" i="32"/>
  <c r="AI130" i="32"/>
  <c r="AI131" i="32"/>
  <c r="AI132" i="32"/>
  <c r="AI133" i="32"/>
  <c r="AI134" i="32"/>
  <c r="AI135" i="32"/>
  <c r="AI136" i="32"/>
  <c r="AI137" i="32"/>
  <c r="AI138" i="32"/>
  <c r="AI139" i="32"/>
  <c r="AI140" i="32"/>
  <c r="AI141" i="32"/>
  <c r="AI142" i="32"/>
  <c r="AI143" i="32"/>
  <c r="AI144" i="32"/>
  <c r="AI145" i="32"/>
  <c r="AI146" i="32"/>
  <c r="AI147" i="32"/>
  <c r="AI148" i="32"/>
  <c r="AI149" i="32"/>
  <c r="AI150" i="32"/>
  <c r="AI151" i="32"/>
  <c r="AI152" i="32"/>
  <c r="AI153" i="32"/>
  <c r="AI154" i="32"/>
  <c r="AI155" i="32"/>
  <c r="AI156" i="32"/>
  <c r="AI157" i="32"/>
  <c r="AI158" i="32"/>
  <c r="AI159" i="32"/>
  <c r="AI160" i="32"/>
  <c r="AI161" i="32"/>
  <c r="AI162" i="32"/>
  <c r="AI163" i="32"/>
  <c r="AI164" i="32"/>
  <c r="AI165" i="32"/>
  <c r="AI166" i="32"/>
  <c r="AI167" i="32"/>
  <c r="AI168" i="32"/>
  <c r="AI169" i="32"/>
  <c r="AI170" i="32"/>
  <c r="AI171" i="32"/>
  <c r="AI172" i="32"/>
  <c r="AI173" i="32"/>
  <c r="AI174" i="32"/>
  <c r="AI175" i="32"/>
  <c r="AI176" i="32"/>
  <c r="AI177" i="32"/>
  <c r="AI178" i="32"/>
  <c r="AI179" i="32"/>
  <c r="AI180" i="32"/>
  <c r="AI181" i="32"/>
  <c r="AI182" i="32"/>
  <c r="AI183" i="32"/>
  <c r="AI184" i="32"/>
  <c r="AI185" i="32"/>
  <c r="AI186" i="32"/>
  <c r="AI187" i="32"/>
  <c r="AI188" i="32"/>
  <c r="AI189" i="32"/>
  <c r="AI22" i="32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H22" i="32"/>
  <c r="AG23" i="32"/>
  <c r="AG24" i="32"/>
  <c r="AG25" i="32"/>
  <c r="AG26" i="32"/>
  <c r="AG27" i="32"/>
  <c r="AG28" i="32"/>
  <c r="AG29" i="32"/>
  <c r="AG30" i="32"/>
  <c r="AG31" i="32"/>
  <c r="AG32" i="32"/>
  <c r="AG33" i="32"/>
  <c r="AG34" i="32"/>
  <c r="AG35" i="32"/>
  <c r="AG36" i="32"/>
  <c r="AG37" i="32"/>
  <c r="AG38" i="32"/>
  <c r="AG39" i="32"/>
  <c r="AG40" i="32"/>
  <c r="AG41" i="32"/>
  <c r="AG42" i="32"/>
  <c r="AG43" i="32"/>
  <c r="AG44" i="32"/>
  <c r="AG45" i="32"/>
  <c r="AG46" i="32"/>
  <c r="AG47" i="32"/>
  <c r="AG48" i="32"/>
  <c r="AG49" i="32"/>
  <c r="AG50" i="32"/>
  <c r="AG51" i="32"/>
  <c r="AG52" i="32"/>
  <c r="AG53" i="32"/>
  <c r="AG54" i="32"/>
  <c r="AG55" i="32"/>
  <c r="AG56" i="32"/>
  <c r="AG57" i="32"/>
  <c r="AG58" i="32"/>
  <c r="AG59" i="32"/>
  <c r="AG60" i="32"/>
  <c r="AG61" i="32"/>
  <c r="AG62" i="32"/>
  <c r="AG63" i="32"/>
  <c r="AG64" i="32"/>
  <c r="AG65" i="32"/>
  <c r="AG66" i="32"/>
  <c r="AG67" i="32"/>
  <c r="AG68" i="32"/>
  <c r="AG69" i="32"/>
  <c r="AG70" i="32"/>
  <c r="AG71" i="32"/>
  <c r="AG72" i="32"/>
  <c r="AG73" i="32"/>
  <c r="AG74" i="32"/>
  <c r="AG75" i="32"/>
  <c r="AG76" i="32"/>
  <c r="AG77" i="32"/>
  <c r="AG78" i="32"/>
  <c r="AG79" i="32"/>
  <c r="AG80" i="32"/>
  <c r="AG81" i="32"/>
  <c r="AG82" i="32"/>
  <c r="AG83" i="32"/>
  <c r="AG84" i="32"/>
  <c r="AG85" i="32"/>
  <c r="AG86" i="32"/>
  <c r="AG87" i="32"/>
  <c r="AG88" i="32"/>
  <c r="AG89" i="32"/>
  <c r="AG90" i="32"/>
  <c r="AG91" i="32"/>
  <c r="AG92" i="32"/>
  <c r="AG93" i="32"/>
  <c r="AG94" i="32"/>
  <c r="AG95" i="32"/>
  <c r="AG96" i="32"/>
  <c r="AG97" i="32"/>
  <c r="AG98" i="32"/>
  <c r="AG99" i="32"/>
  <c r="AG100" i="32"/>
  <c r="AG101" i="32"/>
  <c r="AG102" i="32"/>
  <c r="AG103" i="32"/>
  <c r="AG104" i="32"/>
  <c r="AG105" i="32"/>
  <c r="AG106" i="32"/>
  <c r="AG107" i="32"/>
  <c r="AG108" i="32"/>
  <c r="AG109" i="32"/>
  <c r="AG110" i="32"/>
  <c r="AG111" i="32"/>
  <c r="AG112" i="32"/>
  <c r="AG113" i="32"/>
  <c r="AG114" i="32"/>
  <c r="AG115" i="32"/>
  <c r="AG116" i="32"/>
  <c r="AG117" i="32"/>
  <c r="AG118" i="32"/>
  <c r="AG119" i="32"/>
  <c r="AG120" i="32"/>
  <c r="AG121" i="32"/>
  <c r="AG122" i="32"/>
  <c r="AG123" i="32"/>
  <c r="AG124" i="32"/>
  <c r="AG125" i="32"/>
  <c r="AG126" i="32"/>
  <c r="AG127" i="32"/>
  <c r="AG128" i="32"/>
  <c r="AG129" i="32"/>
  <c r="AG130" i="32"/>
  <c r="AG131" i="32"/>
  <c r="AG132" i="32"/>
  <c r="AG133" i="32"/>
  <c r="AG134" i="32"/>
  <c r="AG135" i="32"/>
  <c r="AG136" i="32"/>
  <c r="AG137" i="32"/>
  <c r="AG138" i="32"/>
  <c r="AG139" i="32"/>
  <c r="AG140" i="32"/>
  <c r="AG141" i="32"/>
  <c r="AG142" i="32"/>
  <c r="AG143" i="32"/>
  <c r="AG144" i="32"/>
  <c r="AG145" i="32"/>
  <c r="AG146" i="32"/>
  <c r="AG147" i="32"/>
  <c r="AG148" i="32"/>
  <c r="AG149" i="32"/>
  <c r="AG150" i="32"/>
  <c r="AG151" i="32"/>
  <c r="AG152" i="32"/>
  <c r="AG153" i="32"/>
  <c r="AG154" i="32"/>
  <c r="AG155" i="32"/>
  <c r="AG156" i="32"/>
  <c r="AG157" i="32"/>
  <c r="AG158" i="32"/>
  <c r="AG159" i="32"/>
  <c r="AG160" i="32"/>
  <c r="AG161" i="32"/>
  <c r="AG162" i="32"/>
  <c r="AG163" i="32"/>
  <c r="AG164" i="32"/>
  <c r="AG165" i="32"/>
  <c r="AG166" i="32"/>
  <c r="AG167" i="32"/>
  <c r="AG168" i="32"/>
  <c r="AG169" i="32"/>
  <c r="AG170" i="32"/>
  <c r="AG171" i="32"/>
  <c r="AG172" i="32"/>
  <c r="AG173" i="32"/>
  <c r="AG174" i="32"/>
  <c r="AG175" i="32"/>
  <c r="AG176" i="32"/>
  <c r="AG177" i="32"/>
  <c r="AG178" i="32"/>
  <c r="AG179" i="32"/>
  <c r="AG180" i="32"/>
  <c r="AG181" i="32"/>
  <c r="AG182" i="32"/>
  <c r="AG183" i="32"/>
  <c r="AG184" i="32"/>
  <c r="AG185" i="32"/>
  <c r="AG186" i="32"/>
  <c r="AG187" i="32"/>
  <c r="AG188" i="32"/>
  <c r="AG189" i="32"/>
  <c r="AG22" i="32"/>
  <c r="AF23" i="32"/>
  <c r="AF24" i="32"/>
  <c r="AF25" i="32"/>
  <c r="AF26" i="32"/>
  <c r="AF27" i="32"/>
  <c r="AF28" i="32"/>
  <c r="AF29" i="32"/>
  <c r="AF30" i="32"/>
  <c r="AF31" i="32"/>
  <c r="AF32" i="32"/>
  <c r="AF33" i="32"/>
  <c r="AF34" i="32"/>
  <c r="AF35" i="32"/>
  <c r="AF36" i="32"/>
  <c r="AF37" i="32"/>
  <c r="AF38" i="32"/>
  <c r="AF39" i="32"/>
  <c r="AF40" i="32"/>
  <c r="AF41" i="32"/>
  <c r="AF42" i="32"/>
  <c r="AF43" i="32"/>
  <c r="AF44" i="32"/>
  <c r="AF45" i="32"/>
  <c r="AF46" i="32"/>
  <c r="AF47" i="32"/>
  <c r="AF48" i="32"/>
  <c r="AF49" i="32"/>
  <c r="AF50" i="32"/>
  <c r="AF51" i="32"/>
  <c r="AF52" i="32"/>
  <c r="AF53" i="32"/>
  <c r="AF54" i="32"/>
  <c r="AF55" i="32"/>
  <c r="AF56" i="32"/>
  <c r="AF57" i="32"/>
  <c r="AF58" i="32"/>
  <c r="AF59" i="32"/>
  <c r="AF60" i="32"/>
  <c r="AF61" i="32"/>
  <c r="AF62" i="32"/>
  <c r="AF63" i="32"/>
  <c r="AF64" i="32"/>
  <c r="AF65" i="32"/>
  <c r="AF66" i="32"/>
  <c r="AF67" i="32"/>
  <c r="AF68" i="32"/>
  <c r="AF69" i="32"/>
  <c r="AF70" i="32"/>
  <c r="AF71" i="32"/>
  <c r="AF72" i="32"/>
  <c r="AF73" i="32"/>
  <c r="AF74" i="32"/>
  <c r="AF75" i="32"/>
  <c r="AF76" i="32"/>
  <c r="AF77" i="32"/>
  <c r="AF78" i="32"/>
  <c r="AF79" i="32"/>
  <c r="AF80" i="32"/>
  <c r="AF81" i="32"/>
  <c r="AF82" i="32"/>
  <c r="AF83" i="32"/>
  <c r="AF84" i="32"/>
  <c r="AF85" i="32"/>
  <c r="AF86" i="32"/>
  <c r="AF87" i="32"/>
  <c r="AF88" i="32"/>
  <c r="AF89" i="32"/>
  <c r="AF90" i="32"/>
  <c r="AF91" i="32"/>
  <c r="AF92" i="32"/>
  <c r="AF93" i="32"/>
  <c r="AF94" i="32"/>
  <c r="AF95" i="32"/>
  <c r="AF96" i="32"/>
  <c r="AF97" i="32"/>
  <c r="AF98" i="32"/>
  <c r="AF99" i="32"/>
  <c r="AF100" i="32"/>
  <c r="AF101" i="32"/>
  <c r="AF102" i="32"/>
  <c r="AF103" i="32"/>
  <c r="AF104" i="32"/>
  <c r="AF105" i="32"/>
  <c r="AF106" i="32"/>
  <c r="AF107" i="32"/>
  <c r="AF108" i="32"/>
  <c r="AF109" i="32"/>
  <c r="AF110" i="32"/>
  <c r="AF111" i="32"/>
  <c r="AF112" i="32"/>
  <c r="AF113" i="32"/>
  <c r="AF114" i="32"/>
  <c r="AF115" i="32"/>
  <c r="AF116" i="32"/>
  <c r="AF117" i="32"/>
  <c r="AF118" i="32"/>
  <c r="AF119" i="32"/>
  <c r="AF120" i="32"/>
  <c r="AF121" i="32"/>
  <c r="AF122" i="32"/>
  <c r="AF123" i="32"/>
  <c r="AF124" i="32"/>
  <c r="AF125" i="32"/>
  <c r="AF126" i="32"/>
  <c r="AF127" i="32"/>
  <c r="AF128" i="32"/>
  <c r="AF129" i="32"/>
  <c r="AF130" i="32"/>
  <c r="AF131" i="32"/>
  <c r="AF132" i="32"/>
  <c r="AF133" i="32"/>
  <c r="AF134" i="32"/>
  <c r="AF135" i="32"/>
  <c r="AF136" i="32"/>
  <c r="AF137" i="32"/>
  <c r="AF138" i="32"/>
  <c r="AF139" i="32"/>
  <c r="AF140" i="32"/>
  <c r="AF141" i="32"/>
  <c r="AF142" i="32"/>
  <c r="AF143" i="32"/>
  <c r="AF144" i="32"/>
  <c r="AF145" i="32"/>
  <c r="AF146" i="32"/>
  <c r="AF147" i="32"/>
  <c r="AF148" i="32"/>
  <c r="AF149" i="32"/>
  <c r="AF150" i="32"/>
  <c r="AF151" i="32"/>
  <c r="AF152" i="32"/>
  <c r="AF153" i="32"/>
  <c r="AF154" i="32"/>
  <c r="AF155" i="32"/>
  <c r="AF156" i="32"/>
  <c r="AF157" i="32"/>
  <c r="AF158" i="32"/>
  <c r="AF159" i="32"/>
  <c r="AF160" i="32"/>
  <c r="AF161" i="32"/>
  <c r="AF162" i="32"/>
  <c r="AF163" i="32"/>
  <c r="AF164" i="32"/>
  <c r="AF165" i="32"/>
  <c r="AF166" i="32"/>
  <c r="AF167" i="32"/>
  <c r="AF168" i="32"/>
  <c r="AF169" i="32"/>
  <c r="AF170" i="32"/>
  <c r="AF171" i="32"/>
  <c r="AF172" i="32"/>
  <c r="AF173" i="32"/>
  <c r="AF174" i="32"/>
  <c r="AF175" i="32"/>
  <c r="AF176" i="32"/>
  <c r="AF177" i="32"/>
  <c r="AF178" i="32"/>
  <c r="AF179" i="32"/>
  <c r="AF180" i="32"/>
  <c r="AF181" i="32"/>
  <c r="AF182" i="32"/>
  <c r="AF183" i="32"/>
  <c r="AF184" i="32"/>
  <c r="AF185" i="32"/>
  <c r="AF186" i="32"/>
  <c r="AF187" i="32"/>
  <c r="AF188" i="32"/>
  <c r="AF189" i="32"/>
  <c r="AF22" i="32"/>
  <c r="AE23" i="32"/>
  <c r="AE24" i="32"/>
  <c r="AE25" i="32"/>
  <c r="AE26" i="32"/>
  <c r="AE27" i="32"/>
  <c r="AE28" i="32"/>
  <c r="AE29" i="32"/>
  <c r="AE30" i="32"/>
  <c r="AE31" i="32"/>
  <c r="AE32" i="32"/>
  <c r="AE33" i="32"/>
  <c r="AE34" i="32"/>
  <c r="AE35" i="32"/>
  <c r="AE36" i="32"/>
  <c r="AE37" i="32"/>
  <c r="AE38" i="32"/>
  <c r="AE39" i="32"/>
  <c r="AE40" i="32"/>
  <c r="AE41" i="32"/>
  <c r="AE42" i="32"/>
  <c r="AE43" i="32"/>
  <c r="AE44" i="32"/>
  <c r="AE45" i="32"/>
  <c r="AE46" i="32"/>
  <c r="AE47" i="32"/>
  <c r="AE48" i="32"/>
  <c r="AE49" i="32"/>
  <c r="AE50" i="32"/>
  <c r="AE51" i="32"/>
  <c r="AE52" i="32"/>
  <c r="AE53" i="32"/>
  <c r="AE54" i="32"/>
  <c r="AE55" i="32"/>
  <c r="AE56" i="32"/>
  <c r="AE57" i="32"/>
  <c r="AE58" i="32"/>
  <c r="AE59" i="32"/>
  <c r="AE60" i="32"/>
  <c r="AE61" i="32"/>
  <c r="AE62" i="32"/>
  <c r="AE63" i="32"/>
  <c r="AE64" i="32"/>
  <c r="AE65" i="32"/>
  <c r="AE66" i="32"/>
  <c r="AE67" i="32"/>
  <c r="AE68" i="32"/>
  <c r="AE69" i="32"/>
  <c r="AE70" i="32"/>
  <c r="AE71" i="32"/>
  <c r="AE72" i="32"/>
  <c r="AE73" i="32"/>
  <c r="AE74" i="32"/>
  <c r="AE75" i="32"/>
  <c r="AE76" i="32"/>
  <c r="AE77" i="32"/>
  <c r="AE78" i="32"/>
  <c r="AE79" i="32"/>
  <c r="AE80" i="32"/>
  <c r="AE81" i="32"/>
  <c r="AE82" i="32"/>
  <c r="AE83" i="32"/>
  <c r="AE84" i="32"/>
  <c r="AE85" i="32"/>
  <c r="AE86" i="32"/>
  <c r="AE87" i="32"/>
  <c r="AE88" i="32"/>
  <c r="AE89" i="32"/>
  <c r="AE90" i="32"/>
  <c r="AE91" i="32"/>
  <c r="AE92" i="32"/>
  <c r="AE93" i="32"/>
  <c r="AE94" i="32"/>
  <c r="AE95" i="32"/>
  <c r="AE96" i="32"/>
  <c r="AE97" i="32"/>
  <c r="AE98" i="32"/>
  <c r="AE99" i="32"/>
  <c r="AE100" i="32"/>
  <c r="AE101" i="32"/>
  <c r="AE102" i="32"/>
  <c r="AE103" i="32"/>
  <c r="AE104" i="32"/>
  <c r="AE105" i="32"/>
  <c r="AE106" i="32"/>
  <c r="AE107" i="32"/>
  <c r="AE108" i="32"/>
  <c r="AE109" i="32"/>
  <c r="AE110" i="32"/>
  <c r="AE111" i="32"/>
  <c r="AE112" i="32"/>
  <c r="AE113" i="32"/>
  <c r="AE114" i="32"/>
  <c r="AE115" i="32"/>
  <c r="AE116" i="32"/>
  <c r="AE117" i="32"/>
  <c r="AE118" i="32"/>
  <c r="AE119" i="32"/>
  <c r="AE120" i="32"/>
  <c r="AE121" i="32"/>
  <c r="AE122" i="32"/>
  <c r="AE123" i="32"/>
  <c r="AE124" i="32"/>
  <c r="AE125" i="32"/>
  <c r="AE126" i="32"/>
  <c r="AE127" i="32"/>
  <c r="AE128" i="32"/>
  <c r="AE129" i="32"/>
  <c r="AE130" i="32"/>
  <c r="AE131" i="32"/>
  <c r="AE132" i="32"/>
  <c r="AE133" i="32"/>
  <c r="AE134" i="32"/>
  <c r="AE135" i="32"/>
  <c r="AE136" i="32"/>
  <c r="AE137" i="32"/>
  <c r="AE138" i="32"/>
  <c r="AE139" i="32"/>
  <c r="AE140" i="32"/>
  <c r="AE141" i="32"/>
  <c r="AE142" i="32"/>
  <c r="AE143" i="32"/>
  <c r="AE144" i="32"/>
  <c r="AE145" i="32"/>
  <c r="AE146" i="32"/>
  <c r="AE147" i="32"/>
  <c r="AE148" i="32"/>
  <c r="AE149" i="32"/>
  <c r="AE150" i="32"/>
  <c r="AE151" i="32"/>
  <c r="AE152" i="32"/>
  <c r="AE153" i="32"/>
  <c r="AE154" i="32"/>
  <c r="AE155" i="32"/>
  <c r="AE156" i="32"/>
  <c r="AE157" i="32"/>
  <c r="AE158" i="32"/>
  <c r="AE159" i="32"/>
  <c r="AE160" i="32"/>
  <c r="AE161" i="32"/>
  <c r="AE162" i="32"/>
  <c r="AE163" i="32"/>
  <c r="AE164" i="32"/>
  <c r="AE165" i="32"/>
  <c r="AE166" i="32"/>
  <c r="AE167" i="32"/>
  <c r="AE168" i="32"/>
  <c r="AE169" i="32"/>
  <c r="AE170" i="32"/>
  <c r="AE171" i="32"/>
  <c r="AE172" i="32"/>
  <c r="AE173" i="32"/>
  <c r="AE174" i="32"/>
  <c r="AE175" i="32"/>
  <c r="AE176" i="32"/>
  <c r="AE177" i="32"/>
  <c r="AE178" i="32"/>
  <c r="AE179" i="32"/>
  <c r="AE180" i="32"/>
  <c r="AE181" i="32"/>
  <c r="AE182" i="32"/>
  <c r="AE183" i="32"/>
  <c r="AE184" i="32"/>
  <c r="AE185" i="32"/>
  <c r="AE186" i="32"/>
  <c r="AE187" i="32"/>
  <c r="AE188" i="32"/>
  <c r="AE189" i="32"/>
  <c r="AE22" i="32"/>
  <c r="AM13" i="34"/>
  <c r="AM14" i="34"/>
  <c r="AM15" i="34"/>
  <c r="AM16" i="34"/>
  <c r="AM17" i="34"/>
  <c r="AM18" i="34"/>
  <c r="AM19" i="34"/>
  <c r="AM20" i="34"/>
  <c r="AM21" i="34"/>
  <c r="AM22" i="34"/>
  <c r="AM23" i="34"/>
  <c r="AM24" i="34"/>
  <c r="AM25" i="34"/>
  <c r="AM26" i="34"/>
  <c r="AM27" i="34"/>
  <c r="AM28" i="34"/>
  <c r="AM29" i="34"/>
  <c r="AM30" i="34"/>
  <c r="AM31" i="34"/>
  <c r="AM32" i="34"/>
  <c r="AM33" i="34"/>
  <c r="AM34" i="34"/>
  <c r="AM35" i="34"/>
  <c r="AM36" i="34"/>
  <c r="AM37" i="34"/>
  <c r="AM38" i="34"/>
  <c r="AM39" i="34"/>
  <c r="AM40" i="34"/>
  <c r="AM41" i="34"/>
  <c r="AM42" i="34"/>
  <c r="AM43" i="34"/>
  <c r="AM44" i="34"/>
  <c r="AM45" i="34"/>
  <c r="AM46" i="34"/>
  <c r="AM47" i="34"/>
  <c r="AM48" i="34"/>
  <c r="AM49" i="34"/>
  <c r="AM50" i="34"/>
  <c r="AM51" i="34"/>
  <c r="AM52" i="34"/>
  <c r="AM53" i="34"/>
  <c r="AM54" i="34"/>
  <c r="AM55" i="34"/>
  <c r="AM56" i="34"/>
  <c r="AM57" i="34"/>
  <c r="AM58" i="34"/>
  <c r="AM59" i="34"/>
  <c r="AM60" i="34"/>
  <c r="AM61" i="34"/>
  <c r="AM62" i="34"/>
  <c r="AM63" i="34"/>
  <c r="AM64" i="34"/>
  <c r="AM65" i="34"/>
  <c r="AM66" i="34"/>
  <c r="AM67" i="34"/>
  <c r="AM68" i="34"/>
  <c r="AM69" i="34"/>
  <c r="AM70" i="34"/>
  <c r="AM71" i="34"/>
  <c r="AM72" i="34"/>
  <c r="AM73" i="34"/>
  <c r="AM74" i="34"/>
  <c r="AM75" i="34"/>
  <c r="AM76" i="34"/>
  <c r="AM77" i="34"/>
  <c r="AM78" i="34"/>
  <c r="AM79" i="34"/>
  <c r="AM80" i="34"/>
  <c r="AM81" i="34"/>
  <c r="AM82" i="34"/>
  <c r="AM83" i="34"/>
  <c r="AM84" i="34"/>
  <c r="AM85" i="34"/>
  <c r="AM86" i="34"/>
  <c r="AM12" i="34"/>
  <c r="AL13" i="34"/>
  <c r="AL14" i="34"/>
  <c r="AL15" i="34"/>
  <c r="AL16" i="34"/>
  <c r="AL17" i="34"/>
  <c r="AL18" i="34"/>
  <c r="AL19" i="34"/>
  <c r="AL20" i="34"/>
  <c r="AL21" i="34"/>
  <c r="AL22" i="34"/>
  <c r="AL23" i="34"/>
  <c r="AL24" i="34"/>
  <c r="AL25" i="34"/>
  <c r="AL26" i="34"/>
  <c r="AL27" i="34"/>
  <c r="AL28" i="34"/>
  <c r="AL29" i="34"/>
  <c r="AL30" i="34"/>
  <c r="AL31" i="34"/>
  <c r="AL32" i="34"/>
  <c r="AL33" i="34"/>
  <c r="AL34" i="34"/>
  <c r="AL35" i="34"/>
  <c r="AL36" i="34"/>
  <c r="AL37" i="34"/>
  <c r="AL38" i="34"/>
  <c r="AL39" i="34"/>
  <c r="AL40" i="34"/>
  <c r="AL41" i="34"/>
  <c r="AL42" i="34"/>
  <c r="AL43" i="34"/>
  <c r="AL44" i="34"/>
  <c r="AL45" i="34"/>
  <c r="AL46" i="34"/>
  <c r="AL47" i="34"/>
  <c r="AL48" i="34"/>
  <c r="AL49" i="34"/>
  <c r="AL50" i="34"/>
  <c r="AL51" i="34"/>
  <c r="AL52" i="34"/>
  <c r="AL53" i="34"/>
  <c r="AL54" i="34"/>
  <c r="AL55" i="34"/>
  <c r="AL56" i="34"/>
  <c r="AL57" i="34"/>
  <c r="AL58" i="34"/>
  <c r="AL59" i="34"/>
  <c r="AL60" i="34"/>
  <c r="AL61" i="34"/>
  <c r="AL62" i="34"/>
  <c r="AL63" i="34"/>
  <c r="AL64" i="34"/>
  <c r="AL65" i="34"/>
  <c r="AL66" i="34"/>
  <c r="AL67" i="34"/>
  <c r="AL68" i="34"/>
  <c r="AL69" i="34"/>
  <c r="AL70" i="34"/>
  <c r="AL71" i="34"/>
  <c r="AL72" i="34"/>
  <c r="AL73" i="34"/>
  <c r="AL74" i="34"/>
  <c r="AL75" i="34"/>
  <c r="AL76" i="34"/>
  <c r="AL77" i="34"/>
  <c r="AL78" i="34"/>
  <c r="AL79" i="34"/>
  <c r="AL80" i="34"/>
  <c r="AL81" i="34"/>
  <c r="AL82" i="34"/>
  <c r="AL83" i="34"/>
  <c r="AL84" i="34"/>
  <c r="AL85" i="34"/>
  <c r="AL86" i="34"/>
  <c r="AL12" i="34"/>
  <c r="AK13" i="34"/>
  <c r="AK14" i="34"/>
  <c r="AK15" i="34"/>
  <c r="AK16" i="34"/>
  <c r="AK17" i="34"/>
  <c r="AK18" i="34"/>
  <c r="AK19" i="34"/>
  <c r="AK20" i="34"/>
  <c r="AK21" i="34"/>
  <c r="AK22" i="34"/>
  <c r="AK23" i="34"/>
  <c r="AK24" i="34"/>
  <c r="AK25" i="34"/>
  <c r="AK26" i="34"/>
  <c r="AK27" i="34"/>
  <c r="AK28" i="34"/>
  <c r="AK29" i="34"/>
  <c r="AK30" i="34"/>
  <c r="AK31" i="34"/>
  <c r="AK32" i="34"/>
  <c r="AK33" i="34"/>
  <c r="AK34" i="34"/>
  <c r="AK35" i="34"/>
  <c r="AK36" i="34"/>
  <c r="AK37" i="34"/>
  <c r="AK38" i="34"/>
  <c r="AK39" i="34"/>
  <c r="AK40" i="34"/>
  <c r="AK41" i="34"/>
  <c r="AK42" i="34"/>
  <c r="AK43" i="34"/>
  <c r="AK44" i="34"/>
  <c r="AK45" i="34"/>
  <c r="AK46" i="34"/>
  <c r="AK47" i="34"/>
  <c r="AK48" i="34"/>
  <c r="AK49" i="34"/>
  <c r="AK50" i="34"/>
  <c r="AK51" i="34"/>
  <c r="AK52" i="34"/>
  <c r="AK53" i="34"/>
  <c r="AK54" i="34"/>
  <c r="AK55" i="34"/>
  <c r="AK56" i="34"/>
  <c r="AK57" i="34"/>
  <c r="AK58" i="34"/>
  <c r="AK59" i="34"/>
  <c r="AK60" i="34"/>
  <c r="AK61" i="34"/>
  <c r="AK62" i="34"/>
  <c r="AK63" i="34"/>
  <c r="AK64" i="34"/>
  <c r="AK65" i="34"/>
  <c r="AK66" i="34"/>
  <c r="AK67" i="34"/>
  <c r="AK68" i="34"/>
  <c r="AK69" i="34"/>
  <c r="AK70" i="34"/>
  <c r="AK71" i="34"/>
  <c r="AK72" i="34"/>
  <c r="AK73" i="34"/>
  <c r="AK74" i="34"/>
  <c r="AK75" i="34"/>
  <c r="AK76" i="34"/>
  <c r="AK77" i="34"/>
  <c r="AK78" i="34"/>
  <c r="AK79" i="34"/>
  <c r="AK80" i="34"/>
  <c r="AK81" i="34"/>
  <c r="AK82" i="34"/>
  <c r="AK83" i="34"/>
  <c r="AK84" i="34"/>
  <c r="AK85" i="34"/>
  <c r="AK86" i="34"/>
  <c r="AK12" i="34"/>
  <c r="AJ13" i="34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J12" i="34"/>
  <c r="AI13" i="34"/>
  <c r="AI14" i="34"/>
  <c r="AI15" i="34"/>
  <c r="AI16" i="34"/>
  <c r="AI17" i="34"/>
  <c r="AI18" i="34"/>
  <c r="AI19" i="34"/>
  <c r="AI20" i="34"/>
  <c r="AI21" i="34"/>
  <c r="AI22" i="34"/>
  <c r="AI23" i="34"/>
  <c r="AI24" i="34"/>
  <c r="AI25" i="34"/>
  <c r="AI26" i="34"/>
  <c r="AI27" i="34"/>
  <c r="AI28" i="34"/>
  <c r="AI29" i="34"/>
  <c r="AI30" i="34"/>
  <c r="AI31" i="34"/>
  <c r="AI32" i="34"/>
  <c r="AI33" i="34"/>
  <c r="AI34" i="34"/>
  <c r="AI35" i="34"/>
  <c r="AI36" i="34"/>
  <c r="AI37" i="34"/>
  <c r="AI38" i="34"/>
  <c r="AI39" i="34"/>
  <c r="AI40" i="34"/>
  <c r="AI41" i="34"/>
  <c r="AI42" i="34"/>
  <c r="AI43" i="34"/>
  <c r="AI44" i="34"/>
  <c r="AI45" i="34"/>
  <c r="AI46" i="34"/>
  <c r="AI47" i="34"/>
  <c r="AI48" i="34"/>
  <c r="AI49" i="34"/>
  <c r="AI50" i="34"/>
  <c r="AI51" i="34"/>
  <c r="AI52" i="34"/>
  <c r="AI53" i="34"/>
  <c r="AI54" i="34"/>
  <c r="AI55" i="34"/>
  <c r="AI56" i="34"/>
  <c r="AI57" i="34"/>
  <c r="AI58" i="34"/>
  <c r="AI59" i="34"/>
  <c r="AI60" i="34"/>
  <c r="AI61" i="34"/>
  <c r="AI62" i="34"/>
  <c r="AI63" i="34"/>
  <c r="AI64" i="34"/>
  <c r="AI65" i="34"/>
  <c r="AI66" i="34"/>
  <c r="AI67" i="34"/>
  <c r="AI68" i="34"/>
  <c r="AI69" i="34"/>
  <c r="AI70" i="34"/>
  <c r="AI71" i="34"/>
  <c r="AI72" i="34"/>
  <c r="AI73" i="34"/>
  <c r="AI74" i="34"/>
  <c r="AI75" i="34"/>
  <c r="AI76" i="34"/>
  <c r="AI77" i="34"/>
  <c r="AI78" i="34"/>
  <c r="AI79" i="34"/>
  <c r="AI80" i="34"/>
  <c r="AI81" i="34"/>
  <c r="AI82" i="34"/>
  <c r="AI83" i="34"/>
  <c r="AI84" i="34"/>
  <c r="AI85" i="34"/>
  <c r="AI86" i="34"/>
  <c r="AI12" i="34"/>
  <c r="AQ11" i="16"/>
  <c r="AQ12" i="16"/>
  <c r="AQ13" i="16"/>
  <c r="AQ14" i="16"/>
  <c r="AQ15" i="16"/>
  <c r="AQ16" i="16"/>
  <c r="AQ17" i="16"/>
  <c r="AQ18" i="16"/>
  <c r="AQ19" i="16"/>
  <c r="AQ20" i="16"/>
  <c r="AQ21" i="16"/>
  <c r="AQ22" i="16"/>
  <c r="AQ23" i="16"/>
  <c r="AQ24" i="16"/>
  <c r="AQ25" i="16"/>
  <c r="AQ26" i="16"/>
  <c r="AQ27" i="16"/>
  <c r="AQ28" i="16"/>
  <c r="AQ29" i="16"/>
  <c r="AQ30" i="16"/>
  <c r="AQ31" i="16"/>
  <c r="AQ32" i="16"/>
  <c r="AQ33" i="16"/>
  <c r="AQ34" i="16"/>
  <c r="AQ35" i="16"/>
  <c r="AQ36" i="16"/>
  <c r="AQ37" i="16"/>
  <c r="AQ38" i="16"/>
  <c r="AQ39" i="16"/>
  <c r="AQ40" i="16"/>
  <c r="AQ41" i="16"/>
  <c r="AQ42" i="16"/>
  <c r="AQ43" i="16"/>
  <c r="AQ44" i="16"/>
  <c r="AQ45" i="16"/>
  <c r="AQ46" i="16"/>
  <c r="AQ47" i="16"/>
  <c r="AQ48" i="16"/>
  <c r="AQ49" i="16"/>
  <c r="AQ50" i="16"/>
  <c r="AQ51" i="16"/>
  <c r="AQ52" i="16"/>
  <c r="AQ53" i="16"/>
  <c r="AQ54" i="16"/>
  <c r="AQ55" i="16"/>
  <c r="AQ56" i="16"/>
  <c r="AQ57" i="16"/>
  <c r="AQ58" i="16"/>
  <c r="AQ59" i="16"/>
  <c r="AQ60" i="16"/>
  <c r="AQ61" i="16"/>
  <c r="AQ62" i="16"/>
  <c r="AQ63" i="16"/>
  <c r="AQ64" i="16"/>
  <c r="AQ65" i="16"/>
  <c r="AQ66" i="16"/>
  <c r="AQ67" i="16"/>
  <c r="AQ68" i="16"/>
  <c r="AQ69" i="16"/>
  <c r="AQ70" i="16"/>
  <c r="AQ71" i="16"/>
  <c r="AQ72" i="16"/>
  <c r="AQ73" i="16"/>
  <c r="AQ74" i="16"/>
  <c r="AQ75" i="16"/>
  <c r="AQ76" i="16"/>
  <c r="AQ77" i="16"/>
  <c r="AQ78" i="16"/>
  <c r="AQ79" i="16"/>
  <c r="AQ80" i="16"/>
  <c r="AQ81" i="16"/>
  <c r="AQ82" i="16"/>
  <c r="AQ83" i="16"/>
  <c r="AQ84" i="16"/>
  <c r="AQ85" i="16"/>
  <c r="AQ86" i="16"/>
  <c r="AQ87" i="16"/>
  <c r="AQ88" i="16"/>
  <c r="AQ89" i="16"/>
  <c r="AQ90" i="16"/>
  <c r="AQ91" i="16"/>
  <c r="AQ92" i="16"/>
  <c r="AQ93" i="16"/>
  <c r="AQ94" i="16"/>
  <c r="AQ95" i="16"/>
  <c r="AQ96" i="16"/>
  <c r="AQ97" i="16"/>
  <c r="AQ98" i="16"/>
  <c r="AQ99" i="16"/>
  <c r="AQ100" i="16"/>
  <c r="AQ101" i="16"/>
  <c r="AQ102" i="16"/>
  <c r="AQ103" i="16"/>
  <c r="AQ104" i="16"/>
  <c r="AQ105" i="16"/>
  <c r="AQ106" i="16"/>
  <c r="AQ107" i="16"/>
  <c r="AQ108" i="16"/>
  <c r="AQ109" i="16"/>
  <c r="AQ110" i="16"/>
  <c r="AQ111" i="16"/>
  <c r="AQ112" i="16"/>
  <c r="AQ113" i="16"/>
  <c r="AQ114" i="16"/>
  <c r="AQ115" i="16"/>
  <c r="AQ116" i="16"/>
  <c r="AQ117" i="16"/>
  <c r="AQ118" i="16"/>
  <c r="AQ119" i="16"/>
  <c r="AQ120" i="16"/>
  <c r="AQ121" i="16"/>
  <c r="AQ122" i="16"/>
  <c r="AQ123" i="16"/>
  <c r="AQ124" i="16"/>
  <c r="AQ125" i="16"/>
  <c r="AQ126" i="16"/>
  <c r="AQ127" i="16"/>
  <c r="AQ128" i="16"/>
  <c r="AQ129" i="16"/>
  <c r="AQ130" i="16"/>
  <c r="AQ131" i="16"/>
  <c r="AQ132" i="16"/>
  <c r="AQ133" i="16"/>
  <c r="AQ134" i="16"/>
  <c r="AQ135" i="16"/>
  <c r="AQ136" i="16"/>
  <c r="AQ137" i="16"/>
  <c r="AQ138" i="16"/>
  <c r="AQ139" i="16"/>
  <c r="AQ140" i="16"/>
  <c r="AQ141" i="16"/>
  <c r="AQ142" i="16"/>
  <c r="AQ143" i="16"/>
  <c r="AQ144" i="16"/>
  <c r="AQ145" i="16"/>
  <c r="AQ146" i="16"/>
  <c r="AQ147" i="16"/>
  <c r="AQ148" i="16"/>
  <c r="AQ149" i="16"/>
  <c r="AQ150" i="16"/>
  <c r="AQ151" i="16"/>
  <c r="AQ152" i="16"/>
  <c r="AQ153" i="16"/>
  <c r="AQ154" i="16"/>
  <c r="AQ155" i="16"/>
  <c r="AQ156" i="16"/>
  <c r="AQ157" i="16"/>
  <c r="AQ158" i="16"/>
  <c r="AQ159" i="16"/>
  <c r="AQ160" i="16"/>
  <c r="AQ161" i="16"/>
  <c r="AQ162" i="16"/>
  <c r="AQ163" i="16"/>
  <c r="AQ164" i="16"/>
  <c r="AQ165" i="16"/>
  <c r="AQ166" i="16"/>
  <c r="AQ167" i="16"/>
  <c r="AQ168" i="16"/>
  <c r="AQ169" i="16"/>
  <c r="AQ170" i="16"/>
  <c r="AQ171" i="16"/>
  <c r="AQ172" i="16"/>
  <c r="AQ173" i="16"/>
  <c r="AQ174" i="16"/>
  <c r="AQ175" i="16"/>
  <c r="AQ176" i="16"/>
  <c r="AQ177" i="16"/>
  <c r="AQ178" i="16"/>
  <c r="AQ179" i="16"/>
  <c r="AQ180" i="16"/>
  <c r="AQ181" i="16"/>
  <c r="AQ182" i="16"/>
  <c r="AQ183" i="16"/>
  <c r="AQ184" i="16"/>
  <c r="AQ185" i="16"/>
  <c r="AQ186" i="16"/>
  <c r="AQ187" i="16"/>
  <c r="AQ188" i="16"/>
  <c r="AQ189" i="16"/>
  <c r="AQ190" i="16"/>
  <c r="AQ191" i="16"/>
  <c r="AQ192" i="16"/>
  <c r="AQ193" i="16"/>
  <c r="AQ194" i="16"/>
  <c r="AQ195" i="16"/>
  <c r="AQ196" i="16"/>
  <c r="AQ197" i="16"/>
  <c r="AQ198" i="16"/>
  <c r="AQ199" i="16"/>
  <c r="AQ200" i="16"/>
  <c r="AQ201" i="16"/>
  <c r="AQ202" i="16"/>
  <c r="AQ203" i="16"/>
  <c r="AQ204" i="16"/>
  <c r="AQ205" i="16"/>
  <c r="AQ206" i="16"/>
  <c r="AQ207" i="16"/>
  <c r="AQ208" i="16"/>
  <c r="AQ209" i="16"/>
  <c r="AQ210" i="16"/>
  <c r="AQ211" i="16"/>
  <c r="AQ212" i="16"/>
  <c r="AQ213" i="16"/>
  <c r="AQ214" i="16"/>
  <c r="AQ215" i="16"/>
  <c r="AQ216" i="16"/>
  <c r="AQ217" i="16"/>
  <c r="AQ218" i="16"/>
  <c r="AQ219" i="16"/>
  <c r="AQ220" i="16"/>
  <c r="AQ221" i="16"/>
  <c r="AQ222" i="16"/>
  <c r="AR11" i="16"/>
  <c r="AR12" i="16"/>
  <c r="AR13" i="16"/>
  <c r="AR14" i="16"/>
  <c r="AR15" i="16"/>
  <c r="AR16" i="16"/>
  <c r="AR17" i="16"/>
  <c r="AR18" i="16"/>
  <c r="AR19" i="16"/>
  <c r="AR20" i="16"/>
  <c r="AR21" i="16"/>
  <c r="AR22" i="16"/>
  <c r="AR23" i="16"/>
  <c r="AR24" i="16"/>
  <c r="AR25" i="16"/>
  <c r="AR26" i="16"/>
  <c r="AR27" i="16"/>
  <c r="AR28" i="16"/>
  <c r="AR29" i="16"/>
  <c r="AR30" i="16"/>
  <c r="AR31" i="16"/>
  <c r="AR32" i="16"/>
  <c r="AR33" i="16"/>
  <c r="AR34" i="16"/>
  <c r="AR35" i="16"/>
  <c r="AR36" i="16"/>
  <c r="AR37" i="16"/>
  <c r="AR38" i="16"/>
  <c r="AR39" i="16"/>
  <c r="AR40" i="16"/>
  <c r="AR41" i="16"/>
  <c r="AR42" i="16"/>
  <c r="AR43" i="16"/>
  <c r="AR44" i="16"/>
  <c r="AR45" i="16"/>
  <c r="AR46" i="16"/>
  <c r="AR47" i="16"/>
  <c r="AR48" i="16"/>
  <c r="AR49" i="16"/>
  <c r="AR50" i="16"/>
  <c r="AR51" i="16"/>
  <c r="AR52" i="16"/>
  <c r="AR53" i="16"/>
  <c r="AR54" i="16"/>
  <c r="AR55" i="16"/>
  <c r="AR56" i="16"/>
  <c r="AR57" i="16"/>
  <c r="AR58" i="16"/>
  <c r="AR59" i="16"/>
  <c r="AR60" i="16"/>
  <c r="AR61" i="16"/>
  <c r="AR62" i="16"/>
  <c r="AR63" i="16"/>
  <c r="AR64" i="16"/>
  <c r="AR65" i="16"/>
  <c r="AR66" i="16"/>
  <c r="AR67" i="16"/>
  <c r="AR68" i="16"/>
  <c r="AR69" i="16"/>
  <c r="AR70" i="16"/>
  <c r="AR71" i="16"/>
  <c r="AR72" i="16"/>
  <c r="AR73" i="16"/>
  <c r="AR74" i="16"/>
  <c r="AR75" i="16"/>
  <c r="AR76" i="16"/>
  <c r="AR77" i="16"/>
  <c r="AR78" i="16"/>
  <c r="AR79" i="16"/>
  <c r="AR80" i="16"/>
  <c r="AR81" i="16"/>
  <c r="AR82" i="16"/>
  <c r="AR83" i="16"/>
  <c r="AR84" i="16"/>
  <c r="AR85" i="16"/>
  <c r="AR86" i="16"/>
  <c r="AR87" i="16"/>
  <c r="AR88" i="16"/>
  <c r="AR89" i="16"/>
  <c r="AR90" i="16"/>
  <c r="AR91" i="16"/>
  <c r="AR92" i="16"/>
  <c r="AR93" i="16"/>
  <c r="AR94" i="16"/>
  <c r="AR95" i="16"/>
  <c r="AR96" i="16"/>
  <c r="AR97" i="16"/>
  <c r="AR98" i="16"/>
  <c r="AR99" i="16"/>
  <c r="AR100" i="16"/>
  <c r="AR101" i="16"/>
  <c r="AR102" i="16"/>
  <c r="AR103" i="16"/>
  <c r="AR104" i="16"/>
  <c r="AR105" i="16"/>
  <c r="AR106" i="16"/>
  <c r="AR107" i="16"/>
  <c r="AR108" i="16"/>
  <c r="AR109" i="16"/>
  <c r="AR110" i="16"/>
  <c r="AR111" i="16"/>
  <c r="AR112" i="16"/>
  <c r="AR113" i="16"/>
  <c r="AR114" i="16"/>
  <c r="AR115" i="16"/>
  <c r="AR116" i="16"/>
  <c r="AR117" i="16"/>
  <c r="AR118" i="16"/>
  <c r="AR119" i="16"/>
  <c r="AR120" i="16"/>
  <c r="AR121" i="16"/>
  <c r="AR122" i="16"/>
  <c r="AR123" i="16"/>
  <c r="AR124" i="16"/>
  <c r="AR125" i="16"/>
  <c r="AR126" i="16"/>
  <c r="AR127" i="16"/>
  <c r="AR128" i="16"/>
  <c r="AR129" i="16"/>
  <c r="AR130" i="16"/>
  <c r="AR131" i="16"/>
  <c r="AR132" i="16"/>
  <c r="AR133" i="16"/>
  <c r="AR134" i="16"/>
  <c r="AR135" i="16"/>
  <c r="AR136" i="16"/>
  <c r="AR137" i="16"/>
  <c r="AR138" i="16"/>
  <c r="AR139" i="16"/>
  <c r="AR140" i="16"/>
  <c r="AR141" i="16"/>
  <c r="AR142" i="16"/>
  <c r="AR143" i="16"/>
  <c r="AR144" i="16"/>
  <c r="AR145" i="16"/>
  <c r="AR146" i="16"/>
  <c r="AR147" i="16"/>
  <c r="AR148" i="16"/>
  <c r="AR149" i="16"/>
  <c r="AR150" i="16"/>
  <c r="AR151" i="16"/>
  <c r="AR152" i="16"/>
  <c r="AR153" i="16"/>
  <c r="AR154" i="16"/>
  <c r="AR155" i="16"/>
  <c r="AR156" i="16"/>
  <c r="AR157" i="16"/>
  <c r="AR158" i="16"/>
  <c r="AR159" i="16"/>
  <c r="AR160" i="16"/>
  <c r="AR161" i="16"/>
  <c r="AR162" i="16"/>
  <c r="AR163" i="16"/>
  <c r="AR164" i="16"/>
  <c r="AR165" i="16"/>
  <c r="AR166" i="16"/>
  <c r="AR167" i="16"/>
  <c r="AR168" i="16"/>
  <c r="AR169" i="16"/>
  <c r="AR170" i="16"/>
  <c r="AR171" i="16"/>
  <c r="AR172" i="16"/>
  <c r="AR173" i="16"/>
  <c r="AR174" i="16"/>
  <c r="AR175" i="16"/>
  <c r="AR176" i="16"/>
  <c r="AR177" i="16"/>
  <c r="AR178" i="16"/>
  <c r="AR179" i="16"/>
  <c r="AR180" i="16"/>
  <c r="AR181" i="16"/>
  <c r="AR182" i="16"/>
  <c r="AR183" i="16"/>
  <c r="AR184" i="16"/>
  <c r="AR185" i="16"/>
  <c r="AR186" i="16"/>
  <c r="AR187" i="16"/>
  <c r="AR188" i="16"/>
  <c r="AR189" i="16"/>
  <c r="AR190" i="16"/>
  <c r="AR191" i="16"/>
  <c r="AR192" i="16"/>
  <c r="AR193" i="16"/>
  <c r="AR194" i="16"/>
  <c r="AR195" i="16"/>
  <c r="AR196" i="16"/>
  <c r="AR197" i="16"/>
  <c r="AR198" i="16"/>
  <c r="AR199" i="16"/>
  <c r="AR200" i="16"/>
  <c r="AR201" i="16"/>
  <c r="AR202" i="16"/>
  <c r="AR203" i="16"/>
  <c r="AR204" i="16"/>
  <c r="AR205" i="16"/>
  <c r="AR206" i="16"/>
  <c r="AR207" i="16"/>
  <c r="AR208" i="16"/>
  <c r="AR209" i="16"/>
  <c r="AR210" i="16"/>
  <c r="AR211" i="16"/>
  <c r="AR212" i="16"/>
  <c r="AR213" i="16"/>
  <c r="AR214" i="16"/>
  <c r="AR215" i="16"/>
  <c r="AR216" i="16"/>
  <c r="AR217" i="16"/>
  <c r="AR218" i="16"/>
  <c r="AR219" i="16"/>
  <c r="AR220" i="16"/>
  <c r="AR221" i="16"/>
  <c r="AR222" i="16"/>
  <c r="AF4" i="15"/>
  <c r="AE5" i="15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62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76" i="15"/>
  <c r="AE77" i="15"/>
  <c r="AE78" i="15"/>
  <c r="AE79" i="15"/>
  <c r="AE80" i="15"/>
  <c r="AE81" i="15"/>
  <c r="AE82" i="15"/>
  <c r="AE83" i="15"/>
  <c r="AE84" i="15"/>
  <c r="AE85" i="15"/>
  <c r="AE86" i="15"/>
  <c r="AE4" i="15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D4" i="15"/>
  <c r="AC4" i="15"/>
  <c r="AB4" i="15"/>
  <c r="AF5" i="15"/>
  <c r="AF6" i="15"/>
  <c r="AF7" i="15"/>
  <c r="AF8" i="15"/>
  <c r="AF9" i="15"/>
  <c r="AF10" i="15"/>
  <c r="AF11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AC5" i="15"/>
  <c r="AC6" i="15"/>
  <c r="AC7" i="15"/>
  <c r="AC8" i="15"/>
  <c r="AC9" i="15"/>
  <c r="AC10" i="15"/>
  <c r="AC11" i="15"/>
  <c r="AC12" i="15"/>
  <c r="AC13" i="15"/>
  <c r="AC14" i="15"/>
  <c r="AC15" i="15"/>
  <c r="AC16" i="15"/>
  <c r="AC17" i="15"/>
  <c r="AC18" i="15"/>
  <c r="AC19" i="15"/>
  <c r="AC20" i="15"/>
  <c r="AC21" i="15"/>
  <c r="AC22" i="15"/>
  <c r="AC23" i="15"/>
  <c r="AC24" i="15"/>
  <c r="AC25" i="15"/>
  <c r="AC26" i="15"/>
  <c r="AC27" i="15"/>
  <c r="AC28" i="15"/>
  <c r="AC29" i="15"/>
  <c r="AC30" i="15"/>
  <c r="AC31" i="15"/>
  <c r="AC32" i="15"/>
  <c r="AC33" i="15"/>
  <c r="AC34" i="15"/>
  <c r="AC35" i="15"/>
  <c r="AC36" i="15"/>
  <c r="AC37" i="15"/>
  <c r="AC38" i="15"/>
  <c r="AC39" i="15"/>
  <c r="AC40" i="15"/>
  <c r="AC41" i="15"/>
  <c r="AC42" i="15"/>
  <c r="AC43" i="15"/>
  <c r="AC44" i="15"/>
  <c r="AC45" i="15"/>
  <c r="AC46" i="15"/>
  <c r="AC47" i="15"/>
  <c r="AC48" i="15"/>
  <c r="AC49" i="15"/>
  <c r="AC50" i="15"/>
  <c r="AC51" i="15"/>
  <c r="AC52" i="15"/>
  <c r="AC53" i="15"/>
  <c r="AC54" i="15"/>
  <c r="AC55" i="15"/>
  <c r="AC56" i="15"/>
  <c r="AC57" i="15"/>
  <c r="AC58" i="15"/>
  <c r="AC59" i="15"/>
  <c r="AC60" i="15"/>
  <c r="AC61" i="15"/>
  <c r="AC62" i="15"/>
  <c r="AC63" i="15"/>
  <c r="AC64" i="15"/>
  <c r="AC65" i="15"/>
  <c r="AC66" i="15"/>
  <c r="AC67" i="15"/>
  <c r="AC68" i="15"/>
  <c r="AC69" i="15"/>
  <c r="AC70" i="15"/>
  <c r="AC71" i="15"/>
  <c r="AC72" i="15"/>
  <c r="AC73" i="15"/>
  <c r="AC74" i="15"/>
  <c r="AC75" i="15"/>
  <c r="AC76" i="15"/>
  <c r="AC77" i="15"/>
  <c r="AC78" i="15"/>
  <c r="AC79" i="15"/>
  <c r="AC80" i="15"/>
  <c r="AC81" i="15"/>
  <c r="AC82" i="15"/>
  <c r="AC83" i="15"/>
  <c r="AC84" i="15"/>
  <c r="AC85" i="15"/>
  <c r="AC86" i="15"/>
  <c r="AB5" i="15"/>
  <c r="AB6" i="15"/>
  <c r="AB7" i="15"/>
  <c r="AB8" i="15"/>
  <c r="AB9" i="15"/>
  <c r="AB10" i="15"/>
  <c r="AB11" i="15"/>
  <c r="AB12" i="15"/>
  <c r="AB13" i="15"/>
  <c r="AB14" i="15"/>
  <c r="AB15" i="15"/>
  <c r="AB16" i="15"/>
  <c r="AB17" i="15"/>
  <c r="AB18" i="15"/>
  <c r="AB19" i="15"/>
  <c r="AB20" i="15"/>
  <c r="AB21" i="15"/>
  <c r="AB22" i="15"/>
  <c r="AB23" i="15"/>
  <c r="AB24" i="15"/>
  <c r="AB25" i="15"/>
  <c r="AB26" i="15"/>
  <c r="AB27" i="15"/>
  <c r="AB28" i="15"/>
  <c r="AB29" i="15"/>
  <c r="AB30" i="15"/>
  <c r="AB31" i="15"/>
  <c r="AB32" i="15"/>
  <c r="AB33" i="15"/>
  <c r="AB34" i="15"/>
  <c r="AB35" i="15"/>
  <c r="AB36" i="15"/>
  <c r="AB37" i="15"/>
  <c r="AB38" i="15"/>
  <c r="AB39" i="15"/>
  <c r="AB40" i="15"/>
  <c r="AB41" i="15"/>
  <c r="AB42" i="15"/>
  <c r="AB43" i="15"/>
  <c r="AB44" i="15"/>
  <c r="AB45" i="15"/>
  <c r="AB46" i="15"/>
  <c r="AB47" i="15"/>
  <c r="AB48" i="15"/>
  <c r="AB49" i="15"/>
  <c r="AB50" i="15"/>
  <c r="AB51" i="15"/>
  <c r="AB52" i="15"/>
  <c r="AB53" i="15"/>
  <c r="AB54" i="15"/>
  <c r="AB55" i="15"/>
  <c r="AB56" i="15"/>
  <c r="AB57" i="15"/>
  <c r="AB58" i="15"/>
  <c r="AB59" i="15"/>
  <c r="AB60" i="15"/>
  <c r="AB61" i="15"/>
  <c r="AB62" i="15"/>
  <c r="AB63" i="15"/>
  <c r="AB64" i="15"/>
  <c r="AB65" i="15"/>
  <c r="AB66" i="15"/>
  <c r="AB67" i="15"/>
  <c r="AB68" i="15"/>
  <c r="AB69" i="15"/>
  <c r="AB70" i="15"/>
  <c r="AB71" i="15"/>
  <c r="AB72" i="15"/>
  <c r="AB73" i="15"/>
  <c r="AB74" i="15"/>
  <c r="AB75" i="15"/>
  <c r="AB76" i="15"/>
  <c r="AB77" i="15"/>
  <c r="AB78" i="15"/>
  <c r="AB79" i="15"/>
  <c r="AB80" i="15"/>
  <c r="AB81" i="15"/>
  <c r="AB82" i="15"/>
  <c r="AB83" i="15"/>
  <c r="AB84" i="15"/>
  <c r="AB85" i="15"/>
  <c r="AB86" i="15"/>
  <c r="AQ11" i="19"/>
  <c r="AQ12" i="19"/>
  <c r="AQ13" i="19"/>
  <c r="AQ14" i="19"/>
  <c r="AQ15" i="19"/>
  <c r="AQ16" i="19"/>
  <c r="AQ17" i="19"/>
  <c r="AQ18" i="19"/>
  <c r="AQ19" i="19"/>
  <c r="AQ20" i="19"/>
  <c r="AQ21" i="19"/>
  <c r="AQ22" i="19"/>
  <c r="AQ23" i="19"/>
  <c r="AQ24" i="19"/>
  <c r="AQ25" i="19"/>
  <c r="AQ26" i="19"/>
  <c r="AQ27" i="19"/>
  <c r="AQ28" i="19"/>
  <c r="AQ29" i="19"/>
  <c r="AQ30" i="19"/>
  <c r="AQ31" i="19"/>
  <c r="AQ32" i="19"/>
  <c r="AQ33" i="19"/>
  <c r="AQ34" i="19"/>
  <c r="AQ35" i="19"/>
  <c r="AQ36" i="19"/>
  <c r="AQ37" i="19"/>
  <c r="AQ38" i="19"/>
  <c r="AQ39" i="19"/>
  <c r="AQ40" i="19"/>
  <c r="AQ41" i="19"/>
  <c r="AQ42" i="19"/>
  <c r="AQ43" i="19"/>
  <c r="AQ44" i="19"/>
  <c r="AQ45" i="19"/>
  <c r="AQ46" i="19"/>
  <c r="AQ47" i="19"/>
  <c r="AQ48" i="19"/>
  <c r="AQ49" i="19"/>
  <c r="AQ50" i="19"/>
  <c r="AQ51" i="19"/>
  <c r="AQ52" i="19"/>
  <c r="AQ53" i="19"/>
  <c r="AQ54" i="19"/>
  <c r="AQ55" i="19"/>
  <c r="AQ56" i="19"/>
  <c r="AQ57" i="19"/>
  <c r="AQ58" i="19"/>
  <c r="AQ59" i="19"/>
  <c r="AQ60" i="19"/>
  <c r="AQ61" i="19"/>
  <c r="AQ62" i="19"/>
  <c r="AQ63" i="19"/>
  <c r="AQ64" i="19"/>
  <c r="AQ65" i="19"/>
  <c r="AQ66" i="19"/>
  <c r="AQ67" i="19"/>
  <c r="AQ68" i="19"/>
  <c r="AQ69" i="19"/>
  <c r="AQ70" i="19"/>
  <c r="AQ71" i="19"/>
  <c r="AQ10" i="19"/>
  <c r="AP10" i="19"/>
  <c r="AO10" i="19"/>
  <c r="AP11" i="19"/>
  <c r="AP12" i="19"/>
  <c r="AP13" i="19"/>
  <c r="AP14" i="19"/>
  <c r="AP15" i="19"/>
  <c r="AP16" i="19"/>
  <c r="AP17" i="19"/>
  <c r="AP18" i="19"/>
  <c r="AP19" i="19"/>
  <c r="AP20" i="19"/>
  <c r="AP21" i="19"/>
  <c r="AP22" i="19"/>
  <c r="AP23" i="19"/>
  <c r="AP24" i="19"/>
  <c r="AP25" i="19"/>
  <c r="AP27" i="19"/>
  <c r="AP28" i="19"/>
  <c r="AP29" i="19"/>
  <c r="AP30" i="19"/>
  <c r="AP31" i="19"/>
  <c r="AP32" i="19"/>
  <c r="AP33" i="19"/>
  <c r="AP34" i="19"/>
  <c r="AP35" i="19"/>
  <c r="AP36" i="19"/>
  <c r="AP37" i="19"/>
  <c r="AP38" i="19"/>
  <c r="AP39" i="19"/>
  <c r="AP40" i="19"/>
  <c r="AP41" i="19"/>
  <c r="AP42" i="19"/>
  <c r="AP43" i="19"/>
  <c r="AP44" i="19"/>
  <c r="AP45" i="19"/>
  <c r="AP46" i="19"/>
  <c r="AP47" i="19"/>
  <c r="AP48" i="19"/>
  <c r="AP49" i="19"/>
  <c r="AP50" i="19"/>
  <c r="AP51" i="19"/>
  <c r="AP52" i="19"/>
  <c r="AP53" i="19"/>
  <c r="AP54" i="19"/>
  <c r="AP55" i="19"/>
  <c r="AP56" i="19"/>
  <c r="AP57" i="19"/>
  <c r="AP58" i="19"/>
  <c r="AP59" i="19"/>
  <c r="AP60" i="19"/>
  <c r="AP61" i="19"/>
  <c r="AP62" i="19"/>
  <c r="AP63" i="19"/>
  <c r="AP64" i="19"/>
  <c r="AP65" i="19"/>
  <c r="AP66" i="19"/>
  <c r="AP67" i="19"/>
  <c r="AP68" i="19"/>
  <c r="AP69" i="19"/>
  <c r="AP70" i="19"/>
  <c r="AP71" i="19"/>
  <c r="AO11" i="19"/>
  <c r="AO12" i="19"/>
  <c r="AO13" i="19"/>
  <c r="AO14" i="19"/>
  <c r="AO15" i="19"/>
  <c r="AO16" i="19"/>
  <c r="AO17" i="19"/>
  <c r="AO18" i="19"/>
  <c r="AO19" i="19"/>
  <c r="AO20" i="19"/>
  <c r="AO21" i="19"/>
  <c r="AO22" i="19"/>
  <c r="AO23" i="19"/>
  <c r="AO24" i="19"/>
  <c r="AO25" i="19"/>
  <c r="AO27" i="19"/>
  <c r="AO28" i="19"/>
  <c r="AO29" i="19"/>
  <c r="AO30" i="19"/>
  <c r="AO31" i="19"/>
  <c r="AO32" i="19"/>
  <c r="AO33" i="19"/>
  <c r="AO34" i="19"/>
  <c r="AO35" i="19"/>
  <c r="AO36" i="19"/>
  <c r="AO37" i="19"/>
  <c r="AO38" i="19"/>
  <c r="AO39" i="19"/>
  <c r="AO40" i="19"/>
  <c r="AO41" i="19"/>
  <c r="AO42" i="19"/>
  <c r="AO43" i="19"/>
  <c r="AO44" i="19"/>
  <c r="AO45" i="19"/>
  <c r="AO46" i="19"/>
  <c r="AO47" i="19"/>
  <c r="AO48" i="19"/>
  <c r="AO49" i="19"/>
  <c r="AO50" i="19"/>
  <c r="AO51" i="19"/>
  <c r="AO52" i="19"/>
  <c r="AO53" i="19"/>
  <c r="AO54" i="19"/>
  <c r="AO55" i="19"/>
  <c r="AO56" i="19"/>
  <c r="AO57" i="19"/>
  <c r="AO58" i="19"/>
  <c r="AO59" i="19"/>
  <c r="AO60" i="19"/>
  <c r="AO61" i="19"/>
  <c r="AO62" i="19"/>
  <c r="AO63" i="19"/>
  <c r="AO64" i="19"/>
  <c r="AO65" i="19"/>
  <c r="AO66" i="19"/>
  <c r="AO67" i="19"/>
  <c r="AO68" i="19"/>
  <c r="AO69" i="19"/>
  <c r="AO70" i="19"/>
  <c r="AO71" i="19"/>
  <c r="AN11" i="19"/>
  <c r="AN12" i="19"/>
  <c r="AN13" i="19"/>
  <c r="AN14" i="19"/>
  <c r="AN15" i="19"/>
  <c r="AN16" i="19"/>
  <c r="AN17" i="19"/>
  <c r="AN18" i="19"/>
  <c r="AN19" i="19"/>
  <c r="AN20" i="19"/>
  <c r="AN21" i="19"/>
  <c r="AN22" i="19"/>
  <c r="AN23" i="19"/>
  <c r="AN24" i="19"/>
  <c r="AN25" i="19"/>
  <c r="AN27" i="19"/>
  <c r="AN28" i="19"/>
  <c r="AN29" i="19"/>
  <c r="AN30" i="19"/>
  <c r="AN31" i="19"/>
  <c r="AN32" i="19"/>
  <c r="AN33" i="19"/>
  <c r="AN34" i="19"/>
  <c r="AN35" i="19"/>
  <c r="AN36" i="19"/>
  <c r="AN37" i="19"/>
  <c r="AN38" i="19"/>
  <c r="AN39" i="19"/>
  <c r="AN40" i="19"/>
  <c r="AN41" i="19"/>
  <c r="AN42" i="19"/>
  <c r="AN43" i="19"/>
  <c r="AN44" i="19"/>
  <c r="AN45" i="19"/>
  <c r="AN46" i="19"/>
  <c r="AN47" i="19"/>
  <c r="AN48" i="19"/>
  <c r="AN49" i="19"/>
  <c r="AN50" i="19"/>
  <c r="AN51" i="19"/>
  <c r="AN52" i="19"/>
  <c r="AN53" i="19"/>
  <c r="AN54" i="19"/>
  <c r="AN55" i="19"/>
  <c r="AN56" i="19"/>
  <c r="AN57" i="19"/>
  <c r="AN58" i="19"/>
  <c r="AN59" i="19"/>
  <c r="AN60" i="19"/>
  <c r="AN61" i="19"/>
  <c r="AN62" i="19"/>
  <c r="AN63" i="19"/>
  <c r="AN64" i="19"/>
  <c r="AN65" i="19"/>
  <c r="AN66" i="19"/>
  <c r="AN67" i="19"/>
  <c r="AN68" i="19"/>
  <c r="AN69" i="19"/>
  <c r="AN70" i="19"/>
  <c r="AN71" i="19"/>
  <c r="AN10" i="19"/>
  <c r="AM11" i="19"/>
  <c r="AM12" i="19"/>
  <c r="AM13" i="19"/>
  <c r="AM14" i="19"/>
  <c r="AM15" i="19"/>
  <c r="AM16" i="19"/>
  <c r="AM17" i="19"/>
  <c r="AM18" i="19"/>
  <c r="AM19" i="19"/>
  <c r="AM20" i="19"/>
  <c r="AM21" i="19"/>
  <c r="AM22" i="19"/>
  <c r="AM23" i="19"/>
  <c r="AM24" i="19"/>
  <c r="AM25" i="19"/>
  <c r="AM10" i="19"/>
  <c r="AL10" i="19"/>
  <c r="AL4" i="19"/>
  <c r="AM4" i="19"/>
  <c r="AL5" i="19"/>
  <c r="AM5" i="19"/>
  <c r="AN5" i="19" s="1"/>
  <c r="AL6" i="19"/>
  <c r="AM6" i="19"/>
  <c r="AL7" i="19"/>
  <c r="AM7" i="19"/>
  <c r="AL8" i="19"/>
  <c r="AM8" i="19"/>
  <c r="AN8" i="19" s="1"/>
  <c r="AL9" i="19"/>
  <c r="AM9" i="19"/>
  <c r="AO4" i="19"/>
  <c r="AP4" i="19"/>
  <c r="AO5" i="19"/>
  <c r="AP5" i="19"/>
  <c r="AN6" i="19"/>
  <c r="AO6" i="19"/>
  <c r="AP6" i="19"/>
  <c r="AO7" i="19"/>
  <c r="AP7" i="19"/>
  <c r="AO8" i="19"/>
  <c r="AP8" i="19"/>
  <c r="AO9" i="19"/>
  <c r="AP9" i="19"/>
  <c r="AN9" i="19" l="1"/>
  <c r="AN7" i="19"/>
  <c r="AQ6" i="19"/>
  <c r="AQ7" i="19"/>
  <c r="AM3" i="19"/>
  <c r="AQ8" i="19"/>
  <c r="AL3" i="19"/>
  <c r="AQ4" i="19"/>
  <c r="AQ9" i="19"/>
  <c r="AP3" i="19"/>
  <c r="AQ5" i="19"/>
  <c r="AO3" i="19"/>
  <c r="AN4" i="19"/>
  <c r="A2" i="61"/>
  <c r="A3" i="11"/>
  <c r="AN3" i="19" l="1"/>
  <c r="AQ3" i="19"/>
  <c r="AF5" i="32"/>
  <c r="AF6" i="32"/>
  <c r="AF7" i="32"/>
  <c r="AF8" i="32"/>
  <c r="AF9" i="32"/>
  <c r="AF10" i="32"/>
  <c r="AF11" i="32"/>
  <c r="AF12" i="32"/>
  <c r="AF13" i="32"/>
  <c r="AF14" i="32"/>
  <c r="AF15" i="32"/>
  <c r="AF16" i="32"/>
  <c r="AF17" i="32"/>
  <c r="AF18" i="32"/>
  <c r="AF19" i="32"/>
  <c r="AF20" i="32"/>
  <c r="AF21" i="32"/>
  <c r="AE5" i="32"/>
  <c r="AE6" i="32"/>
  <c r="AE7" i="32"/>
  <c r="AE8" i="32"/>
  <c r="AE9" i="32"/>
  <c r="AE10" i="32"/>
  <c r="AE11" i="32"/>
  <c r="AE12" i="32"/>
  <c r="AE13" i="32"/>
  <c r="AE14" i="32"/>
  <c r="AE15" i="32"/>
  <c r="AE16" i="32"/>
  <c r="AE17" i="32"/>
  <c r="AE18" i="32"/>
  <c r="AE19" i="32"/>
  <c r="AE20" i="32"/>
  <c r="AE21" i="32"/>
  <c r="AI5" i="32"/>
  <c r="AI6" i="32"/>
  <c r="AI7" i="32"/>
  <c r="AI8" i="32"/>
  <c r="AI9" i="32"/>
  <c r="AI10" i="32"/>
  <c r="AI11" i="32"/>
  <c r="AI12" i="32"/>
  <c r="AI13" i="32"/>
  <c r="AI14" i="32"/>
  <c r="AI15" i="32"/>
  <c r="AI16" i="32"/>
  <c r="AI17" i="32"/>
  <c r="AI18" i="32"/>
  <c r="AI19" i="32"/>
  <c r="AI20" i="32"/>
  <c r="AI21" i="32"/>
  <c r="AH5" i="32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I4" i="32"/>
  <c r="AH4" i="32"/>
  <c r="AF4" i="32"/>
  <c r="AE4" i="32"/>
  <c r="AM4" i="34"/>
  <c r="AL4" i="34"/>
  <c r="AJ4" i="34"/>
  <c r="AI4" i="34"/>
  <c r="AR5" i="16"/>
  <c r="AR6" i="16"/>
  <c r="AR7" i="16"/>
  <c r="AR8" i="16"/>
  <c r="AR9" i="16"/>
  <c r="AQ5" i="16"/>
  <c r="AQ6" i="16"/>
  <c r="AQ7" i="16"/>
  <c r="AQ8" i="16"/>
  <c r="AQ9" i="16"/>
  <c r="AO5" i="16"/>
  <c r="AO6" i="16"/>
  <c r="AO7" i="16"/>
  <c r="AO8" i="16"/>
  <c r="AO9" i="16"/>
  <c r="AN5" i="16"/>
  <c r="AN6" i="16"/>
  <c r="AN7" i="16"/>
  <c r="AN8" i="16"/>
  <c r="AN9" i="16"/>
  <c r="AR4" i="16"/>
  <c r="AQ4" i="16"/>
  <c r="AO4" i="16"/>
  <c r="AN4" i="16"/>
  <c r="AM5" i="34" l="1"/>
  <c r="AM6" i="34"/>
  <c r="AM7" i="34"/>
  <c r="AM8" i="34"/>
  <c r="AM9" i="34"/>
  <c r="AM10" i="34"/>
  <c r="AM11" i="34"/>
  <c r="AL5" i="34"/>
  <c r="AL6" i="34"/>
  <c r="AL7" i="34"/>
  <c r="AL8" i="34"/>
  <c r="AL9" i="34"/>
  <c r="AL10" i="34"/>
  <c r="AL11" i="34"/>
  <c r="AJ5" i="34"/>
  <c r="AJ6" i="34"/>
  <c r="AJ7" i="34"/>
  <c r="AJ8" i="34"/>
  <c r="AJ9" i="34"/>
  <c r="AJ10" i="34"/>
  <c r="AJ11" i="34"/>
  <c r="AG4" i="32" l="1"/>
  <c r="AP5" i="16"/>
  <c r="AI5" i="34"/>
  <c r="AI6" i="34"/>
  <c r="AI7" i="34"/>
  <c r="AI8" i="34"/>
  <c r="AI9" i="34"/>
  <c r="AI10" i="34"/>
  <c r="AI11" i="34"/>
  <c r="H24" i="11" l="1"/>
  <c r="J698" i="61"/>
  <c r="J124" i="61"/>
  <c r="J110" i="61" l="1"/>
  <c r="J699" i="61"/>
  <c r="J23" i="61"/>
  <c r="J428" i="61" l="1"/>
  <c r="H47" i="61" l="1"/>
  <c r="AN85" i="34" l="1"/>
  <c r="AN86" i="34"/>
  <c r="P20" i="61" l="1"/>
  <c r="J16" i="61"/>
  <c r="M16" i="61"/>
  <c r="L16" i="61"/>
  <c r="K16" i="61" l="1"/>
  <c r="AG6" i="32"/>
  <c r="AG7" i="32"/>
  <c r="AG10" i="32"/>
  <c r="AG11" i="32"/>
  <c r="AG14" i="32"/>
  <c r="AG15" i="32"/>
  <c r="AG18" i="32"/>
  <c r="AG19" i="32"/>
  <c r="AG21" i="32" l="1"/>
  <c r="AG17" i="32"/>
  <c r="AG13" i="32"/>
  <c r="AG9" i="32"/>
  <c r="AG5" i="32"/>
  <c r="AG20" i="32"/>
  <c r="AG16" i="32"/>
  <c r="AG12" i="32"/>
  <c r="AG8" i="32"/>
  <c r="AP4" i="16"/>
  <c r="O179" i="61" l="1"/>
  <c r="J62" i="61" l="1"/>
  <c r="K65" i="61" l="1"/>
  <c r="J77" i="6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12" i="83"/>
  <c r="D6" i="83"/>
  <c r="AK10" i="34" l="1"/>
  <c r="AK4" i="34"/>
  <c r="AK7" i="34" l="1"/>
  <c r="AK11" i="34"/>
  <c r="AK5" i="34"/>
  <c r="AK6" i="34"/>
  <c r="AK9" i="34"/>
  <c r="AK8" i="34"/>
  <c r="AF3" i="32"/>
  <c r="J852" i="61"/>
  <c r="AD3" i="15" l="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1" i="61" l="1"/>
  <c r="AB3" i="15" l="1"/>
  <c r="AO3" i="30"/>
  <c r="O433" i="61"/>
  <c r="H419" i="61"/>
  <c r="H416" i="61"/>
  <c r="H236" i="61"/>
  <c r="H426" i="61"/>
  <c r="J243" i="61"/>
  <c r="P236" i="61"/>
  <c r="P419" i="61"/>
  <c r="J418" i="61"/>
  <c r="J419" i="61" s="1"/>
  <c r="M418" i="61" l="1"/>
  <c r="M419" i="61" s="1"/>
  <c r="L418" i="61"/>
  <c r="K418" i="61" l="1"/>
  <c r="K419" i="61" s="1"/>
  <c r="AP6" i="16"/>
  <c r="AP9" i="16"/>
  <c r="AP8" i="16"/>
  <c r="AP7" i="16"/>
  <c r="AG3" i="39"/>
  <c r="R418" i="61"/>
  <c r="L419" i="61"/>
  <c r="Q418" i="61"/>
  <c r="AL3" i="30"/>
  <c r="AI3" i="34"/>
  <c r="AC3" i="15"/>
  <c r="J679" i="61"/>
  <c r="J680" i="61"/>
  <c r="J681" i="61"/>
  <c r="J682" i="61"/>
  <c r="J678" i="61"/>
  <c r="J671" i="61"/>
  <c r="J672" i="61"/>
  <c r="J673" i="61"/>
  <c r="J674" i="61"/>
  <c r="J675" i="61"/>
  <c r="J670" i="61"/>
  <c r="J662" i="61"/>
  <c r="J663" i="61"/>
  <c r="J664" i="61"/>
  <c r="J665" i="61"/>
  <c r="J666" i="61"/>
  <c r="J667" i="61"/>
  <c r="J661" i="61"/>
  <c r="J657" i="61"/>
  <c r="J658" i="61"/>
  <c r="J656" i="61"/>
  <c r="J650" i="61"/>
  <c r="J651" i="61"/>
  <c r="J652" i="61"/>
  <c r="J653" i="61"/>
  <c r="J649" i="61"/>
  <c r="J642" i="61"/>
  <c r="J643" i="61"/>
  <c r="J644" i="61"/>
  <c r="J645" i="61"/>
  <c r="J646" i="61"/>
  <c r="J641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38" i="61"/>
  <c r="J624" i="61"/>
  <c r="J613" i="61"/>
  <c r="J614" i="61"/>
  <c r="J615" i="61"/>
  <c r="J616" i="61"/>
  <c r="J617" i="61"/>
  <c r="J618" i="61"/>
  <c r="J619" i="61"/>
  <c r="J620" i="61"/>
  <c r="J621" i="61"/>
  <c r="J612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609" i="61"/>
  <c r="J593" i="61"/>
  <c r="J610" i="61" l="1"/>
  <c r="N27" i="11"/>
  <c r="G36" i="11"/>
  <c r="H36" i="11" s="1"/>
  <c r="F36" i="11"/>
  <c r="F20" i="11"/>
  <c r="B18" i="11"/>
  <c r="J15" i="11"/>
  <c r="D14" i="11"/>
  <c r="L12" i="11"/>
  <c r="AN3" i="16" l="1"/>
  <c r="AM3" i="34"/>
  <c r="K61" i="61"/>
  <c r="K71" i="61"/>
  <c r="K72" i="61"/>
  <c r="K76" i="61"/>
  <c r="K79" i="61" l="1"/>
  <c r="K69" i="61"/>
  <c r="K73" i="61"/>
  <c r="K62" i="61"/>
  <c r="K78" i="61"/>
  <c r="K68" i="61"/>
  <c r="K80" i="61"/>
  <c r="K70" i="61"/>
  <c r="K77" i="61"/>
  <c r="F13" i="83"/>
  <c r="G13" i="83" s="1"/>
  <c r="C13" i="83"/>
  <c r="G12" i="83"/>
  <c r="D21" i="83" s="1"/>
  <c r="E12" i="83"/>
  <c r="C21" i="83" s="1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G6" i="83"/>
  <c r="D15" i="83" s="1"/>
  <c r="E6" i="83"/>
  <c r="C15" i="83" s="1"/>
  <c r="D22" i="83" l="1"/>
  <c r="D13" i="83"/>
  <c r="E13" i="83" s="1"/>
  <c r="E7" i="83"/>
  <c r="C16" i="83" s="1"/>
  <c r="C22" i="83" l="1"/>
  <c r="J1063" i="61" l="1"/>
  <c r="J1064" i="61"/>
  <c r="J1065" i="61"/>
  <c r="J1056" i="61"/>
  <c r="J1057" i="61"/>
  <c r="J1058" i="61"/>
  <c r="J1059" i="61"/>
  <c r="J1043" i="61"/>
  <c r="J1044" i="61"/>
  <c r="J1045" i="61"/>
  <c r="J1046" i="61"/>
  <c r="J1047" i="61"/>
  <c r="J1048" i="61"/>
  <c r="J1049" i="61"/>
  <c r="J1050" i="61"/>
  <c r="J1051" i="61"/>
  <c r="J1052" i="61"/>
  <c r="J1032" i="61"/>
  <c r="J1033" i="61"/>
  <c r="J1034" i="61"/>
  <c r="J1035" i="61"/>
  <c r="J1036" i="61"/>
  <c r="J1037" i="61"/>
  <c r="J1038" i="61"/>
  <c r="J1039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1028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1008" i="61"/>
  <c r="J979" i="61"/>
  <c r="J980" i="61"/>
  <c r="J981" i="61"/>
  <c r="J982" i="61"/>
  <c r="J983" i="61"/>
  <c r="J984" i="61"/>
  <c r="J985" i="61"/>
  <c r="J986" i="61"/>
  <c r="J987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75" i="61"/>
  <c r="J951" i="61"/>
  <c r="J952" i="61"/>
  <c r="J953" i="61"/>
  <c r="J954" i="61"/>
  <c r="J955" i="61"/>
  <c r="J956" i="61"/>
  <c r="J957" i="61"/>
  <c r="J958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47" i="61"/>
  <c r="J921" i="61"/>
  <c r="J922" i="61"/>
  <c r="J923" i="61"/>
  <c r="J924" i="61"/>
  <c r="J925" i="61"/>
  <c r="J926" i="61"/>
  <c r="J927" i="61"/>
  <c r="J928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917" i="61"/>
  <c r="J882" i="61"/>
  <c r="J883" i="61"/>
  <c r="J884" i="61"/>
  <c r="J885" i="61"/>
  <c r="J886" i="61"/>
  <c r="J887" i="61"/>
  <c r="J888" i="61"/>
  <c r="J873" i="61"/>
  <c r="J874" i="61"/>
  <c r="J875" i="61"/>
  <c r="J876" i="61"/>
  <c r="J877" i="61"/>
  <c r="J878" i="61"/>
  <c r="J865" i="61"/>
  <c r="J866" i="61"/>
  <c r="J867" i="61"/>
  <c r="J868" i="61"/>
  <c r="J869" i="61"/>
  <c r="J858" i="61"/>
  <c r="J859" i="61"/>
  <c r="J860" i="61"/>
  <c r="J861" i="61"/>
  <c r="J853" i="61"/>
  <c r="J854" i="61"/>
  <c r="J846" i="61"/>
  <c r="J847" i="61"/>
  <c r="J848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42" i="61"/>
  <c r="J811" i="61"/>
  <c r="J812" i="61"/>
  <c r="J813" i="61"/>
  <c r="J814" i="61"/>
  <c r="J815" i="61"/>
  <c r="J816" i="61"/>
  <c r="J817" i="61"/>
  <c r="J818" i="61"/>
  <c r="J819" i="61"/>
  <c r="J820" i="61"/>
  <c r="J799" i="61"/>
  <c r="J800" i="61"/>
  <c r="J801" i="61"/>
  <c r="J802" i="61"/>
  <c r="J803" i="61"/>
  <c r="J804" i="61"/>
  <c r="J805" i="61"/>
  <c r="J806" i="61"/>
  <c r="J807" i="61"/>
  <c r="J791" i="61"/>
  <c r="J792" i="61"/>
  <c r="J793" i="61"/>
  <c r="J794" i="61"/>
  <c r="J795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87" i="61"/>
  <c r="J765" i="61"/>
  <c r="J766" i="61"/>
  <c r="J767" i="61"/>
  <c r="J754" i="61"/>
  <c r="J755" i="61"/>
  <c r="J756" i="61"/>
  <c r="J757" i="61"/>
  <c r="J758" i="61"/>
  <c r="J759" i="61"/>
  <c r="J760" i="61"/>
  <c r="J761" i="61"/>
  <c r="J745" i="61"/>
  <c r="J746" i="61"/>
  <c r="J747" i="61"/>
  <c r="J748" i="61"/>
  <c r="J749" i="61"/>
  <c r="J750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41" i="61"/>
  <c r="J722" i="61"/>
  <c r="J723" i="61"/>
  <c r="J724" i="61"/>
  <c r="J725" i="61"/>
  <c r="J714" i="61"/>
  <c r="J715" i="61"/>
  <c r="J716" i="61"/>
  <c r="J717" i="61"/>
  <c r="J718" i="61"/>
  <c r="J688" i="61"/>
  <c r="J689" i="61"/>
  <c r="J690" i="61"/>
  <c r="J691" i="61"/>
  <c r="J692" i="61"/>
  <c r="J693" i="61"/>
  <c r="J694" i="61"/>
  <c r="J695" i="61"/>
  <c r="J696" i="61"/>
  <c r="J697" i="61"/>
  <c r="J700" i="61"/>
  <c r="J701" i="61"/>
  <c r="J702" i="61"/>
  <c r="J703" i="61"/>
  <c r="J704" i="61"/>
  <c r="J705" i="61"/>
  <c r="J706" i="61"/>
  <c r="J707" i="61"/>
  <c r="J708" i="61"/>
  <c r="J709" i="61"/>
  <c r="J710" i="61"/>
  <c r="J585" i="61"/>
  <c r="J586" i="61"/>
  <c r="J587" i="61"/>
  <c r="J588" i="61"/>
  <c r="J575" i="61"/>
  <c r="J576" i="61"/>
  <c r="J577" i="61"/>
  <c r="J578" i="61"/>
  <c r="J579" i="61"/>
  <c r="J580" i="61"/>
  <c r="J581" i="61"/>
  <c r="J567" i="61"/>
  <c r="J568" i="61"/>
  <c r="J569" i="61"/>
  <c r="J570" i="61"/>
  <c r="J571" i="61"/>
  <c r="J560" i="61"/>
  <c r="J561" i="61"/>
  <c r="J562" i="61"/>
  <c r="J563" i="61"/>
  <c r="J553" i="61"/>
  <c r="J554" i="61"/>
  <c r="J555" i="61"/>
  <c r="J556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49" i="61"/>
  <c r="J523" i="61"/>
  <c r="J524" i="61"/>
  <c r="J525" i="61"/>
  <c r="J526" i="61"/>
  <c r="J527" i="61"/>
  <c r="J528" i="61"/>
  <c r="J529" i="61"/>
  <c r="J530" i="61"/>
  <c r="J515" i="61"/>
  <c r="J516" i="61"/>
  <c r="J517" i="61"/>
  <c r="J518" i="61"/>
  <c r="J519" i="61"/>
  <c r="J508" i="61"/>
  <c r="J509" i="61"/>
  <c r="J510" i="61"/>
  <c r="J511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481" i="61"/>
  <c r="J482" i="61"/>
  <c r="J483" i="61"/>
  <c r="J484" i="61"/>
  <c r="J485" i="61"/>
  <c r="J486" i="61"/>
  <c r="J487" i="61"/>
  <c r="J488" i="61"/>
  <c r="J489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58" i="61"/>
  <c r="J459" i="61"/>
  <c r="J460" i="61"/>
  <c r="J461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54" i="61"/>
  <c r="J429" i="61"/>
  <c r="J430" i="61"/>
  <c r="J431" i="61"/>
  <c r="J413" i="61" l="1"/>
  <c r="J414" i="61"/>
  <c r="J415" i="61"/>
  <c r="J402" i="61"/>
  <c r="J403" i="61"/>
  <c r="J404" i="61"/>
  <c r="J405" i="61"/>
  <c r="J406" i="61"/>
  <c r="J407" i="61"/>
  <c r="J408" i="61"/>
  <c r="J409" i="61"/>
  <c r="J396" i="61"/>
  <c r="J397" i="61"/>
  <c r="J398" i="61"/>
  <c r="J389" i="61"/>
  <c r="J390" i="61"/>
  <c r="J391" i="61"/>
  <c r="J392" i="61"/>
  <c r="J377" i="61"/>
  <c r="J378" i="61"/>
  <c r="J379" i="61"/>
  <c r="J380" i="61"/>
  <c r="J381" i="61"/>
  <c r="J382" i="61"/>
  <c r="J383" i="61"/>
  <c r="J384" i="61"/>
  <c r="J385" i="61"/>
  <c r="J374" i="61"/>
  <c r="J375" i="61"/>
  <c r="J376" i="61"/>
  <c r="J363" i="61"/>
  <c r="J364" i="61"/>
  <c r="J365" i="61"/>
  <c r="J366" i="61"/>
  <c r="J367" i="61"/>
  <c r="J368" i="61"/>
  <c r="J369" i="61"/>
  <c r="J37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59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37" i="61"/>
  <c r="J312" i="61"/>
  <c r="J313" i="61"/>
  <c r="J314" i="61"/>
  <c r="J315" i="61"/>
  <c r="J316" i="61"/>
  <c r="J317" i="61"/>
  <c r="J318" i="61"/>
  <c r="J319" i="61"/>
  <c r="J320" i="61"/>
  <c r="J298" i="61"/>
  <c r="J299" i="61"/>
  <c r="J300" i="61"/>
  <c r="J301" i="61"/>
  <c r="J302" i="61"/>
  <c r="J303" i="61"/>
  <c r="J304" i="61"/>
  <c r="J305" i="61"/>
  <c r="J306" i="61"/>
  <c r="J307" i="61"/>
  <c r="J308" i="61"/>
  <c r="J292" i="61"/>
  <c r="J293" i="61"/>
  <c r="J294" i="61"/>
  <c r="J284" i="61"/>
  <c r="J285" i="61"/>
  <c r="J286" i="61"/>
  <c r="J287" i="61"/>
  <c r="J288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80" i="61"/>
  <c r="J257" i="61"/>
  <c r="J258" i="61"/>
  <c r="J259" i="61"/>
  <c r="J260" i="61"/>
  <c r="J261" i="61"/>
  <c r="J262" i="61"/>
  <c r="J263" i="61"/>
  <c r="J264" i="61"/>
  <c r="J239" i="61"/>
  <c r="J240" i="61"/>
  <c r="J241" i="61"/>
  <c r="J242" i="61"/>
  <c r="J244" i="61"/>
  <c r="J245" i="61"/>
  <c r="J246" i="61"/>
  <c r="J247" i="61"/>
  <c r="J248" i="61"/>
  <c r="J249" i="61"/>
  <c r="J250" i="61"/>
  <c r="J251" i="61"/>
  <c r="J252" i="61"/>
  <c r="J253" i="61"/>
  <c r="J226" i="61"/>
  <c r="J227" i="61"/>
  <c r="J228" i="61"/>
  <c r="J229" i="61"/>
  <c r="J230" i="61"/>
  <c r="J231" i="61"/>
  <c r="J232" i="61"/>
  <c r="J233" i="61"/>
  <c r="J234" i="61"/>
  <c r="J235" i="61"/>
  <c r="J213" i="61"/>
  <c r="J214" i="61"/>
  <c r="J215" i="61"/>
  <c r="J216" i="61"/>
  <c r="J217" i="61"/>
  <c r="J218" i="61"/>
  <c r="J219" i="61"/>
  <c r="J220" i="61"/>
  <c r="J221" i="61"/>
  <c r="J222" i="61"/>
  <c r="J188" i="61"/>
  <c r="J189" i="61"/>
  <c r="J190" i="61"/>
  <c r="J191" i="61"/>
  <c r="J192" i="61"/>
  <c r="J193" i="61"/>
  <c r="J194" i="61"/>
  <c r="J195" i="61"/>
  <c r="J196" i="61"/>
  <c r="J197" i="61"/>
  <c r="J198" i="61"/>
  <c r="J199" i="61"/>
  <c r="J200" i="61"/>
  <c r="J201" i="61"/>
  <c r="J202" i="61"/>
  <c r="J203" i="61"/>
  <c r="J204" i="61"/>
  <c r="J205" i="61"/>
  <c r="J206" i="61"/>
  <c r="J207" i="61"/>
  <c r="J208" i="61"/>
  <c r="J209" i="61"/>
  <c r="J183" i="61"/>
  <c r="J184" i="61"/>
  <c r="J185" i="61"/>
  <c r="J186" i="61"/>
  <c r="J187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3" i="61"/>
  <c r="K14" i="61"/>
  <c r="K23" i="61"/>
  <c r="K24" i="61"/>
  <c r="K31" i="61"/>
  <c r="K32" i="61"/>
  <c r="K41" i="61"/>
  <c r="K42" i="61"/>
  <c r="K51" i="61"/>
  <c r="K63" i="61"/>
  <c r="K64" i="61"/>
  <c r="K12" i="61"/>
  <c r="K30" i="61"/>
  <c r="K40" i="61"/>
  <c r="K50" i="61"/>
  <c r="K7" i="61"/>
  <c r="K8" i="61"/>
  <c r="K9" i="61"/>
  <c r="K10" i="61"/>
  <c r="K11" i="61"/>
  <c r="K15" i="61"/>
  <c r="K17" i="61"/>
  <c r="K18" i="61"/>
  <c r="K19" i="61"/>
  <c r="K25" i="61"/>
  <c r="K26" i="61"/>
  <c r="K27" i="61"/>
  <c r="K28" i="61"/>
  <c r="K29" i="61"/>
  <c r="K33" i="61"/>
  <c r="K37" i="61"/>
  <c r="K38" i="61"/>
  <c r="K39" i="61"/>
  <c r="K43" i="61"/>
  <c r="K44" i="61"/>
  <c r="K45" i="61"/>
  <c r="K46" i="61"/>
  <c r="K55" i="61"/>
  <c r="K56" i="61"/>
  <c r="K57" i="61"/>
  <c r="K109" i="61" l="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L31" i="61"/>
  <c r="L41" i="61"/>
  <c r="L30" i="61"/>
  <c r="L27" i="61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L14" i="61"/>
  <c r="L13" i="61"/>
  <c r="M18" i="61"/>
  <c r="L64" i="61"/>
  <c r="L8" i="61"/>
  <c r="L15" i="61"/>
  <c r="L51" i="61"/>
  <c r="L63" i="61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17" i="61"/>
  <c r="M921" i="61"/>
  <c r="M922" i="61"/>
  <c r="M923" i="61"/>
  <c r="M924" i="61"/>
  <c r="M925" i="61"/>
  <c r="M926" i="61"/>
  <c r="M927" i="61"/>
  <c r="M928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47" i="61"/>
  <c r="M951" i="61"/>
  <c r="M952" i="61"/>
  <c r="M953" i="61"/>
  <c r="M954" i="61"/>
  <c r="M955" i="61"/>
  <c r="M956" i="61"/>
  <c r="M957" i="61"/>
  <c r="M958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5" i="61"/>
  <c r="M979" i="61"/>
  <c r="M980" i="61"/>
  <c r="M981" i="61"/>
  <c r="M982" i="61"/>
  <c r="M983" i="61"/>
  <c r="M984" i="61"/>
  <c r="M985" i="61"/>
  <c r="M986" i="61"/>
  <c r="M987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08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28" i="61"/>
  <c r="M1032" i="61"/>
  <c r="M1033" i="61"/>
  <c r="M1034" i="61"/>
  <c r="M1035" i="61"/>
  <c r="M1036" i="61"/>
  <c r="M1037" i="61"/>
  <c r="M1038" i="61"/>
  <c r="M1039" i="61"/>
  <c r="M1043" i="61"/>
  <c r="M1044" i="61"/>
  <c r="M1045" i="61"/>
  <c r="M1046" i="61"/>
  <c r="M1047" i="61"/>
  <c r="M1048" i="61"/>
  <c r="M1049" i="61"/>
  <c r="M1050" i="61"/>
  <c r="M1051" i="61"/>
  <c r="M1052" i="61"/>
  <c r="M1056" i="61"/>
  <c r="M1057" i="61"/>
  <c r="M1058" i="61"/>
  <c r="M1059" i="61"/>
  <c r="M1063" i="61"/>
  <c r="M1064" i="61"/>
  <c r="M1065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17" i="61"/>
  <c r="L921" i="61"/>
  <c r="L922" i="61"/>
  <c r="L923" i="61"/>
  <c r="L924" i="61"/>
  <c r="L925" i="61"/>
  <c r="L926" i="61"/>
  <c r="L927" i="61"/>
  <c r="L928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47" i="61"/>
  <c r="L951" i="61"/>
  <c r="L952" i="61"/>
  <c r="L953" i="61"/>
  <c r="L954" i="61"/>
  <c r="L955" i="61"/>
  <c r="L956" i="61"/>
  <c r="L957" i="61"/>
  <c r="L958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5" i="61"/>
  <c r="L979" i="61"/>
  <c r="L980" i="61"/>
  <c r="L981" i="61"/>
  <c r="L982" i="61"/>
  <c r="L983" i="61"/>
  <c r="L984" i="61"/>
  <c r="L985" i="61"/>
  <c r="L986" i="61"/>
  <c r="L987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L1008" i="61"/>
  <c r="AQ108" i="30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28" i="61"/>
  <c r="L1032" i="61"/>
  <c r="L1033" i="61"/>
  <c r="L1034" i="61"/>
  <c r="L1035" i="61"/>
  <c r="L1036" i="61"/>
  <c r="L1037" i="61"/>
  <c r="L1038" i="61"/>
  <c r="L1039" i="61"/>
  <c r="L1043" i="61"/>
  <c r="L1044" i="61"/>
  <c r="L1045" i="61"/>
  <c r="L1046" i="61"/>
  <c r="L1047" i="61"/>
  <c r="L1048" i="61"/>
  <c r="L1049" i="61"/>
  <c r="L1050" i="61"/>
  <c r="L1051" i="61"/>
  <c r="L1052" i="61"/>
  <c r="L1056" i="61"/>
  <c r="L1057" i="61"/>
  <c r="L1058" i="61"/>
  <c r="L1059" i="61"/>
  <c r="L1063" i="61"/>
  <c r="L1064" i="61"/>
  <c r="L1065" i="61"/>
  <c r="K913" i="61"/>
  <c r="K970" i="61"/>
  <c r="K1006" i="61"/>
  <c r="K1024" i="61"/>
  <c r="K1044" i="61"/>
  <c r="K1064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0" i="61"/>
  <c r="M714" i="61"/>
  <c r="M715" i="61"/>
  <c r="M716" i="61"/>
  <c r="M717" i="61"/>
  <c r="M718" i="61"/>
  <c r="M722" i="61"/>
  <c r="M723" i="61"/>
  <c r="M724" i="61"/>
  <c r="M725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1" i="61"/>
  <c r="M745" i="61"/>
  <c r="M746" i="61"/>
  <c r="M747" i="61"/>
  <c r="M748" i="61"/>
  <c r="M749" i="61"/>
  <c r="M750" i="61"/>
  <c r="M754" i="61"/>
  <c r="M755" i="61"/>
  <c r="M756" i="61"/>
  <c r="M757" i="61"/>
  <c r="M758" i="61"/>
  <c r="M759" i="61"/>
  <c r="M760" i="61"/>
  <c r="M761" i="61"/>
  <c r="M765" i="61"/>
  <c r="M766" i="61"/>
  <c r="M767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87" i="61"/>
  <c r="M791" i="61"/>
  <c r="M792" i="61"/>
  <c r="M793" i="61"/>
  <c r="M794" i="61"/>
  <c r="M795" i="61"/>
  <c r="M799" i="61"/>
  <c r="M800" i="61"/>
  <c r="M801" i="61"/>
  <c r="M802" i="61"/>
  <c r="M803" i="61"/>
  <c r="M804" i="61"/>
  <c r="M805" i="61"/>
  <c r="M806" i="61"/>
  <c r="M807" i="61"/>
  <c r="M811" i="61"/>
  <c r="M812" i="61"/>
  <c r="M813" i="61"/>
  <c r="M814" i="61"/>
  <c r="M815" i="61"/>
  <c r="M816" i="61"/>
  <c r="M817" i="61"/>
  <c r="M818" i="61"/>
  <c r="M819" i="61"/>
  <c r="M820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2" i="61"/>
  <c r="M846" i="61"/>
  <c r="M847" i="61"/>
  <c r="M848" i="61"/>
  <c r="M852" i="61"/>
  <c r="M853" i="61"/>
  <c r="M854" i="61"/>
  <c r="M858" i="61"/>
  <c r="M859" i="61"/>
  <c r="M860" i="61"/>
  <c r="M861" i="61"/>
  <c r="M865" i="61"/>
  <c r="M866" i="61"/>
  <c r="M867" i="61"/>
  <c r="M868" i="61"/>
  <c r="M869" i="61"/>
  <c r="M873" i="61"/>
  <c r="M874" i="61"/>
  <c r="M875" i="61"/>
  <c r="M876" i="61"/>
  <c r="M877" i="61"/>
  <c r="M878" i="61"/>
  <c r="M882" i="61"/>
  <c r="M883" i="61"/>
  <c r="M884" i="61"/>
  <c r="M885" i="61"/>
  <c r="M886" i="61"/>
  <c r="M887" i="61"/>
  <c r="M888" i="61"/>
  <c r="AJ7" i="32"/>
  <c r="AJ8" i="32"/>
  <c r="AJ9" i="32"/>
  <c r="AJ10" i="32"/>
  <c r="AJ15" i="32"/>
  <c r="AJ16" i="32"/>
  <c r="AJ17" i="32"/>
  <c r="AJ18" i="32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0" i="61"/>
  <c r="L714" i="61"/>
  <c r="L715" i="61"/>
  <c r="L716" i="61"/>
  <c r="L717" i="61"/>
  <c r="L718" i="61"/>
  <c r="L722" i="61"/>
  <c r="L723" i="61"/>
  <c r="L724" i="61"/>
  <c r="L725" i="61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L741" i="61"/>
  <c r="L745" i="61"/>
  <c r="L746" i="61"/>
  <c r="L747" i="61"/>
  <c r="L748" i="61"/>
  <c r="L749" i="61"/>
  <c r="L750" i="61"/>
  <c r="L754" i="61"/>
  <c r="L755" i="61"/>
  <c r="L756" i="61"/>
  <c r="L757" i="61"/>
  <c r="L758" i="61"/>
  <c r="L759" i="61"/>
  <c r="L760" i="61"/>
  <c r="L761" i="61"/>
  <c r="L765" i="61"/>
  <c r="L766" i="61"/>
  <c r="L767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87" i="61"/>
  <c r="L791" i="61"/>
  <c r="L792" i="61"/>
  <c r="L793" i="61"/>
  <c r="L794" i="61"/>
  <c r="L795" i="61"/>
  <c r="L799" i="61"/>
  <c r="L800" i="61"/>
  <c r="L801" i="61"/>
  <c r="L802" i="61"/>
  <c r="L803" i="61"/>
  <c r="L804" i="61"/>
  <c r="L805" i="61"/>
  <c r="L806" i="61"/>
  <c r="L807" i="61"/>
  <c r="L811" i="61"/>
  <c r="L812" i="61"/>
  <c r="L813" i="61"/>
  <c r="L814" i="61"/>
  <c r="L815" i="61"/>
  <c r="L816" i="61"/>
  <c r="L817" i="61"/>
  <c r="L818" i="61"/>
  <c r="L819" i="61"/>
  <c r="L820" i="61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2" i="61"/>
  <c r="L846" i="61"/>
  <c r="L847" i="61"/>
  <c r="L848" i="61"/>
  <c r="L852" i="61"/>
  <c r="L853" i="61"/>
  <c r="L854" i="61"/>
  <c r="L858" i="61"/>
  <c r="L859" i="61"/>
  <c r="L860" i="61"/>
  <c r="L861" i="61"/>
  <c r="L865" i="61"/>
  <c r="L866" i="61"/>
  <c r="L867" i="61"/>
  <c r="L868" i="61"/>
  <c r="L869" i="61"/>
  <c r="L873" i="61"/>
  <c r="L874" i="61"/>
  <c r="L875" i="61"/>
  <c r="L876" i="61"/>
  <c r="L877" i="61"/>
  <c r="L878" i="61"/>
  <c r="L882" i="61"/>
  <c r="L883" i="61"/>
  <c r="L884" i="61"/>
  <c r="L885" i="61"/>
  <c r="L886" i="61"/>
  <c r="L887" i="61"/>
  <c r="L888" i="61"/>
  <c r="K702" i="61"/>
  <c r="K740" i="61"/>
  <c r="K878" i="61"/>
  <c r="K888" i="61"/>
  <c r="K835" i="61"/>
  <c r="K688" i="61"/>
  <c r="K689" i="61"/>
  <c r="K694" i="61"/>
  <c r="K695" i="61"/>
  <c r="K696" i="61"/>
  <c r="K697" i="61"/>
  <c r="K703" i="61"/>
  <c r="K704" i="61"/>
  <c r="K705" i="61"/>
  <c r="K710" i="61"/>
  <c r="K714" i="61"/>
  <c r="K715" i="61"/>
  <c r="K722" i="61"/>
  <c r="K723" i="61"/>
  <c r="K724" i="61"/>
  <c r="K725" i="61"/>
  <c r="K732" i="61"/>
  <c r="K733" i="61"/>
  <c r="K734" i="61"/>
  <c r="K735" i="61"/>
  <c r="K741" i="61"/>
  <c r="K745" i="61"/>
  <c r="K750" i="61"/>
  <c r="K754" i="61"/>
  <c r="K755" i="61"/>
  <c r="K760" i="61"/>
  <c r="K761" i="61"/>
  <c r="K765" i="61"/>
  <c r="K772" i="61"/>
  <c r="K773" i="61"/>
  <c r="K774" i="61"/>
  <c r="K775" i="61"/>
  <c r="K780" i="61"/>
  <c r="K781" i="61"/>
  <c r="K782" i="61"/>
  <c r="K783" i="61"/>
  <c r="K791" i="61"/>
  <c r="K792" i="61"/>
  <c r="K793" i="61"/>
  <c r="K800" i="61"/>
  <c r="K801" i="61"/>
  <c r="K802" i="61"/>
  <c r="K803" i="61"/>
  <c r="K811" i="61"/>
  <c r="K812" i="61"/>
  <c r="K813" i="61"/>
  <c r="K818" i="61"/>
  <c r="K819" i="61"/>
  <c r="K820" i="61"/>
  <c r="K828" i="61"/>
  <c r="K829" i="61"/>
  <c r="K830" i="61"/>
  <c r="K831" i="61"/>
  <c r="K836" i="61"/>
  <c r="K837" i="61"/>
  <c r="K838" i="61"/>
  <c r="K839" i="61"/>
  <c r="K846" i="61"/>
  <c r="K847" i="61"/>
  <c r="K848" i="61"/>
  <c r="K858" i="61"/>
  <c r="K859" i="61"/>
  <c r="K860" i="61"/>
  <c r="K861" i="61"/>
  <c r="K868" i="61"/>
  <c r="K869" i="61"/>
  <c r="K873" i="61"/>
  <c r="K882" i="61"/>
  <c r="K88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09" i="61"/>
  <c r="M613" i="61"/>
  <c r="M614" i="61"/>
  <c r="M615" i="61"/>
  <c r="M616" i="61"/>
  <c r="M617" i="61"/>
  <c r="M618" i="61"/>
  <c r="M619" i="61"/>
  <c r="M620" i="61"/>
  <c r="M621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38" i="61"/>
  <c r="M642" i="61"/>
  <c r="M643" i="61"/>
  <c r="M644" i="61"/>
  <c r="M645" i="61"/>
  <c r="M646" i="61"/>
  <c r="M650" i="61"/>
  <c r="M651" i="61"/>
  <c r="M652" i="61"/>
  <c r="M653" i="61"/>
  <c r="M657" i="61"/>
  <c r="M658" i="61"/>
  <c r="M662" i="61"/>
  <c r="M663" i="61"/>
  <c r="M664" i="61"/>
  <c r="M665" i="61"/>
  <c r="M666" i="61"/>
  <c r="M667" i="61"/>
  <c r="M671" i="61"/>
  <c r="M672" i="61"/>
  <c r="M673" i="61"/>
  <c r="M674" i="61"/>
  <c r="M675" i="61"/>
  <c r="M679" i="61"/>
  <c r="M680" i="61"/>
  <c r="M681" i="61"/>
  <c r="M682" i="61"/>
  <c r="AN5" i="34"/>
  <c r="AN7" i="34"/>
  <c r="AN11" i="34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L609" i="61"/>
  <c r="AN29" i="34"/>
  <c r="L613" i="61"/>
  <c r="L614" i="61"/>
  <c r="L615" i="61"/>
  <c r="L616" i="61"/>
  <c r="L617" i="61"/>
  <c r="L618" i="61"/>
  <c r="L619" i="61"/>
  <c r="L620" i="61"/>
  <c r="L621" i="61"/>
  <c r="AN39" i="34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L638" i="61"/>
  <c r="AN54" i="34"/>
  <c r="L642" i="61"/>
  <c r="L643" i="61"/>
  <c r="L644" i="61"/>
  <c r="L645" i="61"/>
  <c r="L646" i="61"/>
  <c r="AN60" i="34"/>
  <c r="L650" i="61"/>
  <c r="L651" i="61"/>
  <c r="L652" i="61"/>
  <c r="L653" i="61"/>
  <c r="L657" i="61"/>
  <c r="L658" i="61"/>
  <c r="AN68" i="34"/>
  <c r="L662" i="61"/>
  <c r="L663" i="61"/>
  <c r="L664" i="61"/>
  <c r="L665" i="61"/>
  <c r="L666" i="61"/>
  <c r="L667" i="61"/>
  <c r="AN75" i="34"/>
  <c r="L671" i="61"/>
  <c r="L672" i="61"/>
  <c r="L673" i="61"/>
  <c r="L674" i="61"/>
  <c r="L675" i="61"/>
  <c r="L679" i="61"/>
  <c r="L680" i="61"/>
  <c r="L682" i="61"/>
  <c r="K629" i="61"/>
  <c r="K594" i="61"/>
  <c r="K595" i="61"/>
  <c r="K600" i="61"/>
  <c r="K601" i="61"/>
  <c r="K602" i="61"/>
  <c r="K603" i="61"/>
  <c r="K608" i="61"/>
  <c r="K609" i="61"/>
  <c r="K613" i="61"/>
  <c r="K618" i="61"/>
  <c r="K619" i="61"/>
  <c r="K620" i="61"/>
  <c r="K621" i="61"/>
  <c r="K628" i="61"/>
  <c r="K630" i="61"/>
  <c r="K631" i="61"/>
  <c r="K632" i="61"/>
  <c r="K636" i="61"/>
  <c r="K637" i="61"/>
  <c r="K638" i="61"/>
  <c r="K642" i="61"/>
  <c r="K646" i="61"/>
  <c r="K650" i="61"/>
  <c r="K651" i="61"/>
  <c r="K652" i="61"/>
  <c r="K658" i="61"/>
  <c r="K662" i="61"/>
  <c r="K663" i="61"/>
  <c r="K664" i="61"/>
  <c r="K671" i="61"/>
  <c r="K672" i="61"/>
  <c r="K673" i="61"/>
  <c r="K674" i="61"/>
  <c r="K680" i="61"/>
  <c r="K681" i="61"/>
  <c r="K682" i="61"/>
  <c r="AL49" i="39"/>
  <c r="AL113" i="39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4" i="61"/>
  <c r="M458" i="61"/>
  <c r="M459" i="61"/>
  <c r="M460" i="61"/>
  <c r="M461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8" i="61"/>
  <c r="M509" i="61"/>
  <c r="M510" i="61"/>
  <c r="M511" i="61"/>
  <c r="M515" i="61"/>
  <c r="M516" i="61"/>
  <c r="M517" i="61"/>
  <c r="M518" i="61"/>
  <c r="M519" i="61"/>
  <c r="M523" i="61"/>
  <c r="M524" i="61"/>
  <c r="M525" i="61"/>
  <c r="M526" i="61"/>
  <c r="M527" i="61"/>
  <c r="M528" i="61"/>
  <c r="M529" i="61"/>
  <c r="M530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49" i="61"/>
  <c r="M553" i="61"/>
  <c r="M554" i="61"/>
  <c r="M555" i="61"/>
  <c r="M556" i="61"/>
  <c r="M560" i="61"/>
  <c r="M561" i="61"/>
  <c r="M562" i="61"/>
  <c r="M563" i="61"/>
  <c r="M567" i="61"/>
  <c r="M568" i="61"/>
  <c r="M569" i="61"/>
  <c r="M570" i="61"/>
  <c r="M571" i="61"/>
  <c r="M575" i="61"/>
  <c r="M576" i="61"/>
  <c r="M577" i="61"/>
  <c r="M578" i="61"/>
  <c r="M579" i="61"/>
  <c r="M580" i="61"/>
  <c r="M581" i="61"/>
  <c r="M585" i="61"/>
  <c r="M586" i="61"/>
  <c r="M587" i="61"/>
  <c r="M588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4" i="61"/>
  <c r="L458" i="61"/>
  <c r="L459" i="61"/>
  <c r="L460" i="61"/>
  <c r="L461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L42" i="39"/>
  <c r="L481" i="61"/>
  <c r="L482" i="61"/>
  <c r="L483" i="61"/>
  <c r="L484" i="61"/>
  <c r="L485" i="61"/>
  <c r="L486" i="61"/>
  <c r="L487" i="61"/>
  <c r="L488" i="61"/>
  <c r="L489" i="61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AL65" i="39"/>
  <c r="L508" i="61"/>
  <c r="L509" i="61"/>
  <c r="L510" i="61"/>
  <c r="L511" i="61"/>
  <c r="L515" i="61"/>
  <c r="L516" i="61"/>
  <c r="L517" i="61"/>
  <c r="L518" i="61"/>
  <c r="L519" i="61"/>
  <c r="L523" i="61"/>
  <c r="L524" i="61"/>
  <c r="L525" i="61"/>
  <c r="L526" i="61"/>
  <c r="L527" i="61"/>
  <c r="L528" i="61"/>
  <c r="L529" i="61"/>
  <c r="L530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49" i="61"/>
  <c r="L553" i="61"/>
  <c r="L554" i="61"/>
  <c r="L555" i="61"/>
  <c r="L556" i="61"/>
  <c r="L560" i="61"/>
  <c r="R560" i="61" s="1"/>
  <c r="L561" i="61"/>
  <c r="L562" i="61"/>
  <c r="L563" i="61"/>
  <c r="L567" i="61"/>
  <c r="L568" i="61"/>
  <c r="L569" i="61"/>
  <c r="L570" i="61"/>
  <c r="L571" i="61"/>
  <c r="L575" i="61"/>
  <c r="L576" i="61"/>
  <c r="L577" i="61"/>
  <c r="L578" i="61"/>
  <c r="L579" i="61"/>
  <c r="L580" i="61"/>
  <c r="L581" i="61"/>
  <c r="L585" i="61"/>
  <c r="L586" i="61"/>
  <c r="L587" i="61"/>
  <c r="L588" i="61"/>
  <c r="K448" i="61"/>
  <c r="K495" i="61"/>
  <c r="K496" i="61"/>
  <c r="K553" i="61"/>
  <c r="K575" i="61"/>
  <c r="K440" i="61"/>
  <c r="K468" i="61"/>
  <c r="K504" i="61"/>
  <c r="K516" i="61"/>
  <c r="K544" i="61"/>
  <c r="K586" i="61"/>
  <c r="K438" i="61"/>
  <c r="K439" i="61"/>
  <c r="K443" i="61"/>
  <c r="K444" i="61"/>
  <c r="K446" i="61"/>
  <c r="K447" i="61"/>
  <c r="K451" i="61"/>
  <c r="K452" i="61"/>
  <c r="K454" i="61"/>
  <c r="K461" i="61"/>
  <c r="K466" i="61"/>
  <c r="K471" i="61"/>
  <c r="K472" i="61"/>
  <c r="K474" i="61"/>
  <c r="K475" i="61"/>
  <c r="K481" i="61"/>
  <c r="K482" i="61"/>
  <c r="K484" i="61"/>
  <c r="K485" i="61"/>
  <c r="K489" i="61"/>
  <c r="K494" i="61"/>
  <c r="K499" i="61"/>
  <c r="K500" i="61"/>
  <c r="K502" i="61"/>
  <c r="K503" i="61"/>
  <c r="K509" i="61"/>
  <c r="K510" i="61"/>
  <c r="K515" i="61"/>
  <c r="K519" i="61"/>
  <c r="K524" i="61"/>
  <c r="K525" i="61"/>
  <c r="K526" i="61"/>
  <c r="K529" i="61"/>
  <c r="K530" i="61"/>
  <c r="K534" i="61"/>
  <c r="K535" i="61"/>
  <c r="K539" i="61"/>
  <c r="K540" i="61"/>
  <c r="K542" i="61"/>
  <c r="K547" i="61"/>
  <c r="K548" i="61"/>
  <c r="K560" i="61"/>
  <c r="K562" i="61"/>
  <c r="K563" i="61"/>
  <c r="K569" i="61"/>
  <c r="K570" i="61"/>
  <c r="K576" i="61"/>
  <c r="K579" i="61"/>
  <c r="K580" i="61"/>
  <c r="K585" i="61"/>
  <c r="AJ3" i="39"/>
  <c r="M183" i="61"/>
  <c r="M184" i="61"/>
  <c r="M185" i="61"/>
  <c r="M186" i="61"/>
  <c r="M187" i="61"/>
  <c r="M188" i="61"/>
  <c r="M189" i="61"/>
  <c r="M190" i="61"/>
  <c r="M191" i="61"/>
  <c r="M192" i="61"/>
  <c r="M193" i="61"/>
  <c r="M194" i="61"/>
  <c r="M195" i="61"/>
  <c r="M196" i="61"/>
  <c r="M197" i="61"/>
  <c r="M198" i="61"/>
  <c r="M199" i="61"/>
  <c r="M200" i="61"/>
  <c r="M201" i="61"/>
  <c r="M202" i="61"/>
  <c r="M203" i="61"/>
  <c r="M204" i="61"/>
  <c r="M205" i="61"/>
  <c r="M206" i="61"/>
  <c r="M207" i="61"/>
  <c r="M208" i="61"/>
  <c r="M209" i="61"/>
  <c r="M213" i="61"/>
  <c r="M214" i="61"/>
  <c r="M215" i="61"/>
  <c r="M216" i="61"/>
  <c r="M217" i="61"/>
  <c r="M218" i="61"/>
  <c r="M219" i="61"/>
  <c r="M220" i="61"/>
  <c r="M221" i="61"/>
  <c r="M222" i="61"/>
  <c r="M226" i="61"/>
  <c r="M227" i="61"/>
  <c r="M228" i="61"/>
  <c r="M229" i="61"/>
  <c r="M230" i="61"/>
  <c r="M231" i="61"/>
  <c r="M232" i="61"/>
  <c r="M233" i="61"/>
  <c r="M234" i="61"/>
  <c r="M235" i="61"/>
  <c r="M239" i="61"/>
  <c r="M240" i="61"/>
  <c r="M241" i="61"/>
  <c r="M242" i="61"/>
  <c r="M243" i="61"/>
  <c r="M244" i="61"/>
  <c r="M245" i="61"/>
  <c r="M246" i="61"/>
  <c r="M247" i="61"/>
  <c r="M248" i="61"/>
  <c r="M249" i="61"/>
  <c r="M250" i="61"/>
  <c r="M251" i="61"/>
  <c r="M252" i="61"/>
  <c r="M253" i="61"/>
  <c r="M257" i="61"/>
  <c r="M258" i="61"/>
  <c r="M259" i="61"/>
  <c r="M260" i="61"/>
  <c r="M261" i="61"/>
  <c r="M262" i="61"/>
  <c r="M263" i="61"/>
  <c r="M264" i="61"/>
  <c r="M268" i="61"/>
  <c r="M269" i="61"/>
  <c r="M270" i="61"/>
  <c r="M271" i="61"/>
  <c r="M272" i="61"/>
  <c r="M273" i="61"/>
  <c r="M274" i="61"/>
  <c r="M275" i="61"/>
  <c r="M276" i="61"/>
  <c r="M277" i="61"/>
  <c r="M278" i="61"/>
  <c r="M279" i="61"/>
  <c r="M280" i="61"/>
  <c r="M284" i="61"/>
  <c r="M285" i="61"/>
  <c r="M286" i="61"/>
  <c r="M287" i="61"/>
  <c r="M288" i="61"/>
  <c r="M292" i="61"/>
  <c r="M293" i="61"/>
  <c r="M294" i="61"/>
  <c r="M298" i="61"/>
  <c r="M299" i="61"/>
  <c r="M300" i="61"/>
  <c r="M301" i="61"/>
  <c r="M302" i="61"/>
  <c r="M303" i="61"/>
  <c r="M304" i="61"/>
  <c r="M305" i="61"/>
  <c r="M306" i="61"/>
  <c r="M307" i="61"/>
  <c r="M308" i="61"/>
  <c r="M312" i="61"/>
  <c r="M313" i="61"/>
  <c r="M314" i="61"/>
  <c r="M315" i="61"/>
  <c r="M316" i="61"/>
  <c r="M317" i="61"/>
  <c r="M318" i="61"/>
  <c r="M319" i="61"/>
  <c r="M320" i="61"/>
  <c r="M324" i="61"/>
  <c r="M325" i="61"/>
  <c r="M326" i="61"/>
  <c r="M327" i="61"/>
  <c r="M328" i="61"/>
  <c r="M329" i="61"/>
  <c r="M330" i="61"/>
  <c r="M331" i="61"/>
  <c r="M332" i="61"/>
  <c r="M333" i="61"/>
  <c r="M334" i="61"/>
  <c r="M335" i="61"/>
  <c r="M336" i="61"/>
  <c r="M337" i="61"/>
  <c r="M341" i="61"/>
  <c r="M342" i="61"/>
  <c r="M343" i="61"/>
  <c r="M344" i="61"/>
  <c r="M345" i="61"/>
  <c r="M346" i="61"/>
  <c r="M347" i="61"/>
  <c r="M348" i="61"/>
  <c r="M349" i="61"/>
  <c r="M350" i="61"/>
  <c r="M351" i="61"/>
  <c r="M352" i="61"/>
  <c r="M353" i="61"/>
  <c r="M354" i="61"/>
  <c r="M355" i="61"/>
  <c r="M356" i="61"/>
  <c r="M357" i="61"/>
  <c r="M358" i="61"/>
  <c r="M359" i="61"/>
  <c r="M363" i="61"/>
  <c r="M364" i="61"/>
  <c r="M365" i="61"/>
  <c r="M366" i="61"/>
  <c r="M367" i="61"/>
  <c r="M368" i="61"/>
  <c r="M369" i="61"/>
  <c r="M370" i="61"/>
  <c r="M374" i="61"/>
  <c r="M375" i="61"/>
  <c r="M376" i="61"/>
  <c r="M377" i="61"/>
  <c r="M378" i="61"/>
  <c r="M379" i="61"/>
  <c r="M380" i="61"/>
  <c r="M381" i="61"/>
  <c r="M382" i="61"/>
  <c r="M383" i="61"/>
  <c r="M384" i="61"/>
  <c r="M385" i="61"/>
  <c r="M389" i="61"/>
  <c r="M390" i="61"/>
  <c r="M391" i="61"/>
  <c r="M392" i="61"/>
  <c r="M396" i="61"/>
  <c r="M397" i="61"/>
  <c r="M398" i="61"/>
  <c r="M402" i="61"/>
  <c r="M403" i="61"/>
  <c r="M404" i="61"/>
  <c r="M405" i="61"/>
  <c r="M406" i="61"/>
  <c r="M407" i="61"/>
  <c r="M408" i="61"/>
  <c r="M409" i="61"/>
  <c r="M413" i="61"/>
  <c r="M414" i="61"/>
  <c r="M415" i="61"/>
  <c r="M429" i="61"/>
  <c r="M430" i="61"/>
  <c r="M431" i="61"/>
  <c r="L183" i="61"/>
  <c r="L184" i="61"/>
  <c r="L185" i="61"/>
  <c r="L186" i="61"/>
  <c r="L187" i="61"/>
  <c r="L188" i="61"/>
  <c r="L189" i="61"/>
  <c r="L190" i="61"/>
  <c r="L191" i="61"/>
  <c r="L192" i="61"/>
  <c r="L193" i="61"/>
  <c r="L194" i="61"/>
  <c r="L195" i="61"/>
  <c r="L196" i="61"/>
  <c r="L197" i="61"/>
  <c r="L198" i="61"/>
  <c r="L199" i="61"/>
  <c r="L200" i="61"/>
  <c r="L201" i="61"/>
  <c r="L202" i="61"/>
  <c r="L203" i="61"/>
  <c r="L204" i="61"/>
  <c r="L205" i="61"/>
  <c r="L206" i="61"/>
  <c r="L207" i="61"/>
  <c r="L208" i="61"/>
  <c r="L209" i="61"/>
  <c r="L213" i="61"/>
  <c r="L214" i="61"/>
  <c r="L215" i="61"/>
  <c r="L216" i="61"/>
  <c r="L217" i="61"/>
  <c r="L218" i="61"/>
  <c r="L219" i="61"/>
  <c r="L220" i="61"/>
  <c r="L221" i="61"/>
  <c r="L222" i="61"/>
  <c r="L226" i="61"/>
  <c r="L227" i="61"/>
  <c r="L228" i="61"/>
  <c r="L229" i="61"/>
  <c r="L230" i="61"/>
  <c r="L231" i="61"/>
  <c r="L232" i="61"/>
  <c r="L233" i="61"/>
  <c r="L234" i="61"/>
  <c r="L235" i="61"/>
  <c r="L239" i="61"/>
  <c r="L240" i="61"/>
  <c r="L241" i="61"/>
  <c r="L242" i="61"/>
  <c r="L243" i="61"/>
  <c r="L244" i="61"/>
  <c r="L245" i="61"/>
  <c r="L246" i="61"/>
  <c r="L247" i="61"/>
  <c r="L248" i="61"/>
  <c r="L249" i="61"/>
  <c r="L250" i="61"/>
  <c r="L251" i="61"/>
  <c r="L252" i="61"/>
  <c r="L253" i="61"/>
  <c r="L257" i="61"/>
  <c r="L258" i="61"/>
  <c r="L259" i="61"/>
  <c r="L260" i="61"/>
  <c r="L261" i="61"/>
  <c r="L262" i="61"/>
  <c r="L263" i="61"/>
  <c r="L264" i="61"/>
  <c r="L268" i="61"/>
  <c r="L269" i="61"/>
  <c r="L270" i="61"/>
  <c r="L271" i="61"/>
  <c r="L272" i="61"/>
  <c r="L273" i="61"/>
  <c r="L274" i="61"/>
  <c r="L275" i="61"/>
  <c r="L276" i="61"/>
  <c r="L277" i="61"/>
  <c r="L278" i="61"/>
  <c r="L279" i="61"/>
  <c r="L280" i="61"/>
  <c r="L284" i="61"/>
  <c r="L285" i="61"/>
  <c r="L286" i="61"/>
  <c r="L287" i="61"/>
  <c r="L288" i="61"/>
  <c r="L292" i="61"/>
  <c r="L293" i="61"/>
  <c r="L294" i="61"/>
  <c r="L298" i="61"/>
  <c r="L299" i="61"/>
  <c r="L300" i="61"/>
  <c r="L301" i="61"/>
  <c r="L302" i="61"/>
  <c r="L303" i="61"/>
  <c r="L304" i="61"/>
  <c r="L305" i="61"/>
  <c r="L306" i="61"/>
  <c r="L307" i="61"/>
  <c r="L308" i="61"/>
  <c r="L312" i="61"/>
  <c r="L313" i="61"/>
  <c r="L314" i="61"/>
  <c r="L315" i="61"/>
  <c r="L316" i="61"/>
  <c r="L317" i="61"/>
  <c r="L318" i="61"/>
  <c r="L319" i="61"/>
  <c r="L320" i="61"/>
  <c r="L324" i="61"/>
  <c r="L325" i="61"/>
  <c r="L326" i="61"/>
  <c r="L327" i="61"/>
  <c r="L328" i="61"/>
  <c r="L329" i="61"/>
  <c r="L330" i="61"/>
  <c r="L331" i="61"/>
  <c r="L332" i="61"/>
  <c r="L333" i="61"/>
  <c r="L334" i="61"/>
  <c r="L335" i="61"/>
  <c r="L336" i="61"/>
  <c r="L337" i="61"/>
  <c r="L341" i="61"/>
  <c r="L342" i="61"/>
  <c r="L343" i="61"/>
  <c r="L344" i="61"/>
  <c r="L345" i="61"/>
  <c r="L346" i="61"/>
  <c r="L347" i="61"/>
  <c r="L348" i="61"/>
  <c r="L349" i="61"/>
  <c r="L350" i="61"/>
  <c r="L351" i="61"/>
  <c r="L352" i="61"/>
  <c r="L353" i="61"/>
  <c r="L354" i="61"/>
  <c r="L355" i="61"/>
  <c r="L356" i="61"/>
  <c r="L357" i="61"/>
  <c r="L358" i="61"/>
  <c r="L359" i="61"/>
  <c r="L363" i="61"/>
  <c r="L364" i="61"/>
  <c r="L365" i="61"/>
  <c r="L366" i="61"/>
  <c r="L367" i="61"/>
  <c r="L368" i="61"/>
  <c r="L369" i="61"/>
  <c r="L370" i="61"/>
  <c r="L374" i="61"/>
  <c r="L375" i="61"/>
  <c r="L376" i="61"/>
  <c r="L377" i="61"/>
  <c r="L378" i="61"/>
  <c r="L379" i="61"/>
  <c r="L380" i="61"/>
  <c r="L381" i="61"/>
  <c r="L382" i="61"/>
  <c r="L383" i="61"/>
  <c r="L384" i="61"/>
  <c r="L385" i="61"/>
  <c r="L389" i="61"/>
  <c r="L390" i="61"/>
  <c r="L391" i="61"/>
  <c r="L392" i="61"/>
  <c r="L396" i="61"/>
  <c r="L397" i="61"/>
  <c r="L398" i="61"/>
  <c r="L402" i="61"/>
  <c r="L403" i="61"/>
  <c r="L404" i="61"/>
  <c r="L405" i="61"/>
  <c r="L406" i="61"/>
  <c r="L407" i="61"/>
  <c r="L408" i="61"/>
  <c r="L409" i="61"/>
  <c r="L413" i="61"/>
  <c r="L414" i="61"/>
  <c r="L415" i="61"/>
  <c r="L429" i="61"/>
  <c r="L430" i="61"/>
  <c r="L431" i="61"/>
  <c r="K219" i="61"/>
  <c r="K228" i="61"/>
  <c r="K368" i="61"/>
  <c r="K376" i="61"/>
  <c r="K294" i="61"/>
  <c r="K185" i="61"/>
  <c r="K187" i="61"/>
  <c r="K192" i="61"/>
  <c r="K195" i="61"/>
  <c r="K200" i="61"/>
  <c r="K203" i="61"/>
  <c r="K208" i="61"/>
  <c r="K213" i="61"/>
  <c r="K221" i="61"/>
  <c r="K231" i="61"/>
  <c r="K241" i="61"/>
  <c r="K245" i="61"/>
  <c r="K248" i="61"/>
  <c r="K258" i="61"/>
  <c r="K263" i="61"/>
  <c r="K268" i="61"/>
  <c r="K273" i="61"/>
  <c r="K276" i="61"/>
  <c r="K286" i="61"/>
  <c r="K298" i="61"/>
  <c r="K303" i="61"/>
  <c r="K306" i="61"/>
  <c r="K313" i="61"/>
  <c r="K316" i="61"/>
  <c r="K326" i="61"/>
  <c r="K332" i="61"/>
  <c r="K334" i="61"/>
  <c r="K341" i="61"/>
  <c r="K344" i="61"/>
  <c r="K349" i="61"/>
  <c r="K352" i="61"/>
  <c r="K357" i="61"/>
  <c r="K370" i="61"/>
  <c r="K379" i="61"/>
  <c r="K384" i="61"/>
  <c r="K389" i="61"/>
  <c r="K396" i="61"/>
  <c r="K407" i="61"/>
  <c r="K409" i="61"/>
  <c r="K431" i="61"/>
  <c r="Q415" i="61" l="1"/>
  <c r="K1014" i="61"/>
  <c r="K912" i="61"/>
  <c r="K1059" i="61"/>
  <c r="K1039" i="61"/>
  <c r="K1013" i="61"/>
  <c r="K995" i="61"/>
  <c r="K975" i="61"/>
  <c r="K911" i="61"/>
  <c r="K903" i="61"/>
  <c r="K1050" i="61"/>
  <c r="K1032" i="61"/>
  <c r="K1004" i="61"/>
  <c r="K986" i="61"/>
  <c r="K958" i="61"/>
  <c r="K932" i="61"/>
  <c r="K922" i="61"/>
  <c r="K896" i="61"/>
  <c r="K1049" i="61"/>
  <c r="K1021" i="61"/>
  <c r="K1003" i="61"/>
  <c r="K985" i="61"/>
  <c r="K967" i="61"/>
  <c r="K947" i="61"/>
  <c r="K939" i="61"/>
  <c r="K921" i="61"/>
  <c r="K895" i="61"/>
  <c r="K1022" i="61"/>
  <c r="K996" i="61"/>
  <c r="K968" i="61"/>
  <c r="K940" i="61"/>
  <c r="K904" i="61"/>
  <c r="K1027" i="61"/>
  <c r="K983" i="61"/>
  <c r="K945" i="61"/>
  <c r="K909" i="61"/>
  <c r="K1056" i="61"/>
  <c r="K1046" i="61"/>
  <c r="K1036" i="61"/>
  <c r="K1026" i="61"/>
  <c r="K1018" i="61"/>
  <c r="K1008" i="61"/>
  <c r="K1000" i="61"/>
  <c r="K992" i="61"/>
  <c r="K982" i="61"/>
  <c r="K972" i="61"/>
  <c r="K964" i="61"/>
  <c r="K954" i="61"/>
  <c r="K944" i="61"/>
  <c r="K936" i="61"/>
  <c r="K926" i="61"/>
  <c r="K916" i="61"/>
  <c r="K908" i="61"/>
  <c r="K900" i="61"/>
  <c r="K1037" i="61"/>
  <c r="K993" i="61"/>
  <c r="K955" i="61"/>
  <c r="K917" i="61"/>
  <c r="K106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63" i="61"/>
  <c r="K1043" i="61"/>
  <c r="K1023" i="61"/>
  <c r="K1005" i="61"/>
  <c r="K987" i="61"/>
  <c r="K969" i="61"/>
  <c r="K897" i="61"/>
  <c r="AQ64" i="30"/>
  <c r="K1057" i="61"/>
  <c r="K973" i="61"/>
  <c r="K937" i="61"/>
  <c r="K901" i="61"/>
  <c r="K1047" i="61"/>
  <c r="K1019" i="61"/>
  <c r="K1001" i="61"/>
  <c r="K965" i="61"/>
  <c r="K927" i="61"/>
  <c r="AQ146" i="30"/>
  <c r="K867" i="61"/>
  <c r="K817" i="61"/>
  <c r="AJ14" i="32"/>
  <c r="AJ6" i="32"/>
  <c r="K884" i="61"/>
  <c r="K87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16" i="61"/>
  <c r="K706" i="61"/>
  <c r="K698" i="61"/>
  <c r="K690" i="61"/>
  <c r="K887" i="61"/>
  <c r="K827" i="61"/>
  <c r="K799" i="61"/>
  <c r="K779" i="61"/>
  <c r="K759" i="61"/>
  <c r="K739" i="61"/>
  <c r="K693" i="61"/>
  <c r="AJ20" i="32"/>
  <c r="K886" i="61"/>
  <c r="K866" i="61"/>
  <c r="K842" i="61"/>
  <c r="K826" i="61"/>
  <c r="K806" i="61"/>
  <c r="K786" i="61"/>
  <c r="K758" i="61"/>
  <c r="K738" i="61"/>
  <c r="K718" i="61"/>
  <c r="K700" i="61"/>
  <c r="AJ11" i="32"/>
  <c r="AJ4" i="32"/>
  <c r="K877" i="61"/>
  <c r="K807" i="61"/>
  <c r="K787" i="61"/>
  <c r="K771" i="61"/>
  <c r="K749" i="61"/>
  <c r="K731" i="61"/>
  <c r="K709" i="61"/>
  <c r="K701" i="61"/>
  <c r="AJ12" i="32"/>
  <c r="K876" i="61"/>
  <c r="K854" i="61"/>
  <c r="K834" i="61"/>
  <c r="K816" i="61"/>
  <c r="K778" i="61"/>
  <c r="K748" i="61"/>
  <c r="K730" i="61"/>
  <c r="K708" i="61"/>
  <c r="K692" i="61"/>
  <c r="AJ19" i="32"/>
  <c r="AN6" i="34"/>
  <c r="AN12" i="34"/>
  <c r="AN35" i="34"/>
  <c r="AN10" i="34"/>
  <c r="AN4" i="34"/>
  <c r="AN81" i="34"/>
  <c r="AN65" i="34"/>
  <c r="AN9" i="34"/>
  <c r="K614" i="61"/>
  <c r="K604" i="61"/>
  <c r="K596" i="61"/>
  <c r="AN67" i="34"/>
  <c r="AN27" i="34"/>
  <c r="AN83" i="34"/>
  <c r="K666" i="61"/>
  <c r="K644" i="61"/>
  <c r="K634" i="61"/>
  <c r="K626" i="61"/>
  <c r="K616" i="61"/>
  <c r="K606" i="61"/>
  <c r="K598" i="61"/>
  <c r="AN8" i="34"/>
  <c r="AN51" i="34"/>
  <c r="AN19" i="34"/>
  <c r="AN59" i="34"/>
  <c r="K675" i="61"/>
  <c r="K665" i="61"/>
  <c r="K653" i="61"/>
  <c r="K643" i="61"/>
  <c r="K633" i="61"/>
  <c r="K625" i="61"/>
  <c r="K615" i="61"/>
  <c r="K605" i="61"/>
  <c r="K597" i="61"/>
  <c r="K679" i="61"/>
  <c r="K667" i="61"/>
  <c r="K657" i="61"/>
  <c r="K645" i="61"/>
  <c r="K635" i="61"/>
  <c r="K627" i="61"/>
  <c r="K617" i="61"/>
  <c r="K607" i="61"/>
  <c r="K599" i="61"/>
  <c r="AN43" i="34"/>
  <c r="AL26" i="39"/>
  <c r="AL89" i="39"/>
  <c r="K543" i="61"/>
  <c r="K467" i="61"/>
  <c r="AL73" i="39"/>
  <c r="AL9" i="39"/>
  <c r="AL90" i="39"/>
  <c r="AL112" i="39"/>
  <c r="AL25" i="39"/>
  <c r="K554" i="61"/>
  <c r="K536" i="61"/>
  <c r="K486" i="61"/>
  <c r="K476" i="61"/>
  <c r="K458" i="61"/>
  <c r="AL130" i="39"/>
  <c r="AL66" i="39"/>
  <c r="AL129" i="39"/>
  <c r="AL121" i="39"/>
  <c r="AL57" i="39"/>
  <c r="AL114" i="39"/>
  <c r="AL50" i="39"/>
  <c r="AL72" i="39"/>
  <c r="AL8" i="39"/>
  <c r="K588" i="61"/>
  <c r="K568" i="61"/>
  <c r="K546" i="61"/>
  <c r="K528" i="61"/>
  <c r="K498" i="61"/>
  <c r="K460" i="61"/>
  <c r="K442" i="61"/>
  <c r="AL126" i="39"/>
  <c r="AL102" i="39"/>
  <c r="AL98" i="39"/>
  <c r="AL80" i="39"/>
  <c r="AL34" i="39"/>
  <c r="AL16" i="39"/>
  <c r="AL23" i="39"/>
  <c r="AL120" i="39"/>
  <c r="AL97" i="39"/>
  <c r="AL74" i="39"/>
  <c r="AL56" i="39"/>
  <c r="AL33" i="39"/>
  <c r="AL10" i="39"/>
  <c r="AL96" i="39"/>
  <c r="AL32" i="39"/>
  <c r="K556" i="61"/>
  <c r="K518" i="61"/>
  <c r="K488" i="61"/>
  <c r="K450" i="61"/>
  <c r="AL118" i="39"/>
  <c r="AL70" i="39"/>
  <c r="K587" i="61"/>
  <c r="K577" i="61"/>
  <c r="K555" i="61"/>
  <c r="K537" i="61"/>
  <c r="K517" i="61"/>
  <c r="K497" i="61"/>
  <c r="K477" i="61"/>
  <c r="K459" i="61"/>
  <c r="K441" i="61"/>
  <c r="AL85" i="39"/>
  <c r="AL106" i="39"/>
  <c r="AL88" i="39"/>
  <c r="AL24" i="39"/>
  <c r="AL76" i="39"/>
  <c r="AL52" i="39"/>
  <c r="AL28" i="39"/>
  <c r="AL128" i="39"/>
  <c r="AL105" i="39"/>
  <c r="AL82" i="39"/>
  <c r="AL64" i="39"/>
  <c r="AL41" i="39"/>
  <c r="AL18" i="39"/>
  <c r="K578" i="61"/>
  <c r="K538" i="61"/>
  <c r="K508" i="61"/>
  <c r="K470" i="61"/>
  <c r="AL48" i="39"/>
  <c r="K567" i="61"/>
  <c r="K545" i="61"/>
  <c r="K527" i="61"/>
  <c r="K487" i="61"/>
  <c r="K469" i="61"/>
  <c r="K449" i="61"/>
  <c r="K581" i="61"/>
  <c r="K571" i="61"/>
  <c r="K561" i="61"/>
  <c r="K549" i="61"/>
  <c r="K541" i="61"/>
  <c r="K523" i="61"/>
  <c r="K511" i="61"/>
  <c r="K501" i="61"/>
  <c r="K493" i="61"/>
  <c r="K483" i="61"/>
  <c r="K473" i="61"/>
  <c r="K465" i="61"/>
  <c r="K453" i="61"/>
  <c r="K445" i="61"/>
  <c r="K437" i="61"/>
  <c r="AL107" i="39"/>
  <c r="AL122" i="39"/>
  <c r="AL104" i="39"/>
  <c r="AL81" i="39"/>
  <c r="AL58" i="39"/>
  <c r="AL40" i="39"/>
  <c r="AL17" i="39"/>
  <c r="K408" i="61"/>
  <c r="K398" i="61"/>
  <c r="K378" i="61"/>
  <c r="K369" i="61"/>
  <c r="K359" i="61"/>
  <c r="K351" i="61"/>
  <c r="K343" i="61"/>
  <c r="K333" i="61"/>
  <c r="K325" i="61"/>
  <c r="K315" i="61"/>
  <c r="K305" i="61"/>
  <c r="K285" i="61"/>
  <c r="K275" i="61"/>
  <c r="K257" i="61"/>
  <c r="K247" i="61"/>
  <c r="K240" i="61"/>
  <c r="K230" i="61"/>
  <c r="K220" i="61"/>
  <c r="K202" i="61"/>
  <c r="K194" i="61"/>
  <c r="K186" i="61"/>
  <c r="K397" i="61"/>
  <c r="K385" i="61"/>
  <c r="K377" i="61"/>
  <c r="K358" i="61"/>
  <c r="K350" i="61"/>
  <c r="K342" i="61"/>
  <c r="K324" i="61"/>
  <c r="K314" i="61"/>
  <c r="K304" i="61"/>
  <c r="K284" i="61"/>
  <c r="K274" i="61"/>
  <c r="K264" i="61"/>
  <c r="K246" i="61"/>
  <c r="K239" i="61"/>
  <c r="K229" i="61"/>
  <c r="K209" i="61"/>
  <c r="K201" i="61"/>
  <c r="K193" i="61"/>
  <c r="K406" i="61"/>
  <c r="K367" i="61"/>
  <c r="K331" i="61"/>
  <c r="K293" i="61"/>
  <c r="K253" i="61"/>
  <c r="K218" i="61"/>
  <c r="K184" i="61"/>
  <c r="K413" i="61"/>
  <c r="K403" i="61"/>
  <c r="K391" i="61"/>
  <c r="K381" i="61"/>
  <c r="K374" i="61"/>
  <c r="K364" i="61"/>
  <c r="K354" i="61"/>
  <c r="K346" i="61"/>
  <c r="K336" i="61"/>
  <c r="K328" i="61"/>
  <c r="K318" i="61"/>
  <c r="K308" i="61"/>
  <c r="K300" i="61"/>
  <c r="K288" i="61"/>
  <c r="K278" i="61"/>
  <c r="K270" i="61"/>
  <c r="K260" i="61"/>
  <c r="K250" i="61"/>
  <c r="K243" i="61"/>
  <c r="K233" i="61"/>
  <c r="K215" i="61"/>
  <c r="K205" i="61"/>
  <c r="K197" i="61"/>
  <c r="K189" i="61"/>
  <c r="K430" i="61"/>
  <c r="K415" i="61"/>
  <c r="K405" i="61"/>
  <c r="K383" i="61"/>
  <c r="K375" i="61"/>
  <c r="K366" i="61"/>
  <c r="K356" i="61"/>
  <c r="K348" i="61"/>
  <c r="K330" i="61"/>
  <c r="K320" i="61"/>
  <c r="K312" i="61"/>
  <c r="K302" i="61"/>
  <c r="K292" i="61"/>
  <c r="K280" i="61"/>
  <c r="K272" i="61"/>
  <c r="K262" i="61"/>
  <c r="K252" i="61"/>
  <c r="K244" i="61"/>
  <c r="K235" i="61"/>
  <c r="K227" i="61"/>
  <c r="K217" i="61"/>
  <c r="K207" i="61"/>
  <c r="K199" i="61"/>
  <c r="K191" i="61"/>
  <c r="K183" i="61"/>
  <c r="K402" i="61"/>
  <c r="K390" i="61"/>
  <c r="K380" i="61"/>
  <c r="K363" i="61"/>
  <c r="K353" i="61"/>
  <c r="K345" i="61"/>
  <c r="K335" i="61"/>
  <c r="K327" i="61"/>
  <c r="K317" i="61"/>
  <c r="K307" i="61"/>
  <c r="K299" i="61"/>
  <c r="K287" i="61"/>
  <c r="K277" i="61"/>
  <c r="K269" i="61"/>
  <c r="K259" i="61"/>
  <c r="K249" i="61"/>
  <c r="K242" i="61"/>
  <c r="K232" i="61"/>
  <c r="K222" i="61"/>
  <c r="K214" i="61"/>
  <c r="K204" i="61"/>
  <c r="K196" i="61"/>
  <c r="K188" i="61"/>
  <c r="K429" i="61"/>
  <c r="K414" i="61"/>
  <c r="K404" i="61"/>
  <c r="K392" i="61"/>
  <c r="K382" i="61"/>
  <c r="K365" i="61"/>
  <c r="K355" i="61"/>
  <c r="K347" i="61"/>
  <c r="K337" i="61"/>
  <c r="K329" i="61"/>
  <c r="K319" i="61"/>
  <c r="K301" i="61"/>
  <c r="K279" i="61"/>
  <c r="K271" i="61"/>
  <c r="K261" i="61"/>
  <c r="K251" i="61"/>
  <c r="K234" i="61"/>
  <c r="K226" i="61"/>
  <c r="K216" i="61"/>
  <c r="K206" i="61"/>
  <c r="K198" i="61"/>
  <c r="K190" i="61"/>
  <c r="K1058" i="61"/>
  <c r="K1048" i="61"/>
  <c r="K1038" i="61"/>
  <c r="K1028" i="61"/>
  <c r="K1020" i="61"/>
  <c r="K1012" i="61"/>
  <c r="K1002" i="61"/>
  <c r="K994" i="61"/>
  <c r="K984" i="61"/>
  <c r="K974" i="61"/>
  <c r="K966" i="61"/>
  <c r="K956" i="61"/>
  <c r="K946" i="61"/>
  <c r="K938" i="61"/>
  <c r="K928" i="61"/>
  <c r="K910" i="61"/>
  <c r="K902" i="61"/>
  <c r="K894" i="61"/>
  <c r="AQ29" i="30"/>
  <c r="AQ128" i="30"/>
  <c r="AQ82" i="30"/>
  <c r="K1052" i="61"/>
  <c r="K1034" i="61"/>
  <c r="K1016" i="61"/>
  <c r="K998" i="61"/>
  <c r="K980" i="61"/>
  <c r="K962" i="61"/>
  <c r="AQ89" i="30"/>
  <c r="AQ18" i="30"/>
  <c r="K1051" i="61"/>
  <c r="K1033" i="61"/>
  <c r="K1015" i="61"/>
  <c r="K997" i="61"/>
  <c r="K979" i="61"/>
  <c r="K951" i="61"/>
  <c r="K941" i="61"/>
  <c r="K933" i="61"/>
  <c r="K923" i="61"/>
  <c r="K905" i="61"/>
  <c r="AQ145" i="30"/>
  <c r="AQ122" i="30"/>
  <c r="AQ104" i="30"/>
  <c r="AQ81" i="30"/>
  <c r="AQ58" i="30"/>
  <c r="AQ40" i="30"/>
  <c r="AQ17" i="30"/>
  <c r="K952" i="61"/>
  <c r="K942" i="61"/>
  <c r="K934" i="61"/>
  <c r="K924" i="61"/>
  <c r="K914" i="61"/>
  <c r="K906" i="61"/>
  <c r="K898" i="61"/>
  <c r="AQ151" i="30"/>
  <c r="AQ135" i="30"/>
  <c r="AQ79" i="30"/>
  <c r="AQ55" i="30"/>
  <c r="AQ144" i="30"/>
  <c r="AQ121" i="30"/>
  <c r="AQ98" i="30"/>
  <c r="AQ80" i="30"/>
  <c r="AQ57" i="30"/>
  <c r="AQ34" i="30"/>
  <c r="AQ16" i="30"/>
  <c r="AQ105" i="30"/>
  <c r="AQ41" i="30"/>
  <c r="AQ138" i="30"/>
  <c r="AQ120" i="30"/>
  <c r="AQ97" i="30"/>
  <c r="AQ56" i="30"/>
  <c r="AQ33" i="30"/>
  <c r="AQ10" i="30"/>
  <c r="AQ137" i="30"/>
  <c r="AQ114" i="30"/>
  <c r="AQ96" i="30"/>
  <c r="AQ73" i="30"/>
  <c r="AQ50" i="30"/>
  <c r="AQ32" i="30"/>
  <c r="AQ9" i="30"/>
  <c r="AQ74" i="30"/>
  <c r="AQ126" i="30"/>
  <c r="AQ38" i="30"/>
  <c r="AQ154" i="30"/>
  <c r="AQ136" i="30"/>
  <c r="AQ113" i="30"/>
  <c r="AQ90" i="30"/>
  <c r="AQ72" i="30"/>
  <c r="AQ49" i="30"/>
  <c r="AQ26" i="30"/>
  <c r="AQ8" i="30"/>
  <c r="AQ153" i="30"/>
  <c r="AQ130" i="30"/>
  <c r="AQ112" i="30"/>
  <c r="AQ66" i="30"/>
  <c r="AQ48" i="30"/>
  <c r="AQ25" i="30"/>
  <c r="AQ152" i="30"/>
  <c r="AQ129" i="30"/>
  <c r="AQ106" i="30"/>
  <c r="AQ88" i="30"/>
  <c r="AQ65" i="30"/>
  <c r="AQ42" i="30"/>
  <c r="AQ24" i="30"/>
  <c r="R1059" i="61"/>
  <c r="Q1059" i="61"/>
  <c r="AQ143" i="30"/>
  <c r="AQ127" i="30"/>
  <c r="AQ119" i="30"/>
  <c r="AQ111" i="30"/>
  <c r="AQ103" i="30"/>
  <c r="AQ95" i="30"/>
  <c r="AQ87" i="30"/>
  <c r="AQ71" i="30"/>
  <c r="AQ63" i="30"/>
  <c r="AQ47" i="30"/>
  <c r="AQ39" i="30"/>
  <c r="AQ31" i="30"/>
  <c r="AQ23" i="30"/>
  <c r="AQ15" i="30"/>
  <c r="AQ7" i="30"/>
  <c r="AQ150" i="30"/>
  <c r="AQ142" i="30"/>
  <c r="AQ134" i="30"/>
  <c r="AQ118" i="30"/>
  <c r="AQ110" i="30"/>
  <c r="AQ102" i="30"/>
  <c r="AQ94" i="30"/>
  <c r="AQ86" i="30"/>
  <c r="AQ78" i="30"/>
  <c r="AQ70" i="30"/>
  <c r="AQ62" i="30"/>
  <c r="AQ54" i="30"/>
  <c r="AQ46" i="30"/>
  <c r="AQ30" i="30"/>
  <c r="AQ22" i="30"/>
  <c r="AQ14" i="30"/>
  <c r="AQ6" i="30"/>
  <c r="AQ149" i="30"/>
  <c r="AQ133" i="30"/>
  <c r="AQ117" i="30"/>
  <c r="AQ101" i="30"/>
  <c r="AQ85" i="30"/>
  <c r="AQ69" i="30"/>
  <c r="AQ37" i="30"/>
  <c r="AQ148" i="30"/>
  <c r="AQ140" i="30"/>
  <c r="AQ132" i="30"/>
  <c r="AQ124" i="30"/>
  <c r="AQ116" i="30"/>
  <c r="AQ100" i="30"/>
  <c r="AQ92" i="30"/>
  <c r="AQ84" i="30"/>
  <c r="AQ76" i="30"/>
  <c r="AQ68" i="30"/>
  <c r="AQ60" i="30"/>
  <c r="AQ52" i="30"/>
  <c r="AQ44" i="30"/>
  <c r="AQ36" i="30"/>
  <c r="AQ28" i="30"/>
  <c r="AQ20" i="30"/>
  <c r="AQ12" i="30"/>
  <c r="AQ141" i="30"/>
  <c r="AQ125" i="30"/>
  <c r="AQ109" i="30"/>
  <c r="AQ93" i="30"/>
  <c r="AQ77" i="30"/>
  <c r="AQ61" i="30"/>
  <c r="AQ53" i="30"/>
  <c r="AQ45" i="30"/>
  <c r="AQ21" i="30"/>
  <c r="AQ13" i="30"/>
  <c r="AQ5" i="30"/>
  <c r="K957" i="61"/>
  <c r="AQ147" i="30"/>
  <c r="AQ139" i="30"/>
  <c r="AQ131" i="30"/>
  <c r="AQ123" i="30"/>
  <c r="AQ115" i="30"/>
  <c r="AQ107" i="30"/>
  <c r="AQ99" i="30"/>
  <c r="AQ91" i="30"/>
  <c r="AQ83" i="30"/>
  <c r="AQ75" i="30"/>
  <c r="AQ67" i="30"/>
  <c r="AQ59" i="30"/>
  <c r="AQ51" i="30"/>
  <c r="AQ43" i="30"/>
  <c r="AQ35" i="30"/>
  <c r="AQ27" i="30"/>
  <c r="AQ19" i="30"/>
  <c r="AQ11" i="30"/>
  <c r="AE3" i="32"/>
  <c r="AJ21" i="32"/>
  <c r="AJ13" i="32"/>
  <c r="AJ5" i="32"/>
  <c r="K885" i="61"/>
  <c r="K875" i="61"/>
  <c r="K865" i="61"/>
  <c r="K853" i="61"/>
  <c r="K841" i="61"/>
  <c r="K833" i="61"/>
  <c r="K825" i="61"/>
  <c r="K815" i="61"/>
  <c r="K805" i="61"/>
  <c r="K795" i="61"/>
  <c r="K785" i="61"/>
  <c r="K777" i="61"/>
  <c r="K767" i="61"/>
  <c r="K757" i="61"/>
  <c r="K747" i="61"/>
  <c r="K737" i="61"/>
  <c r="K729" i="61"/>
  <c r="K717" i="61"/>
  <c r="K707" i="61"/>
  <c r="K699" i="61"/>
  <c r="K691" i="61"/>
  <c r="AN82" i="34"/>
  <c r="AN74" i="34"/>
  <c r="AN66" i="34"/>
  <c r="AN58" i="34"/>
  <c r="AN50" i="34"/>
  <c r="AN42" i="34"/>
  <c r="AN34" i="34"/>
  <c r="AN26" i="34"/>
  <c r="AN18" i="34"/>
  <c r="AN73" i="34"/>
  <c r="AN57" i="34"/>
  <c r="AN49" i="34"/>
  <c r="AN41" i="34"/>
  <c r="AN33" i="34"/>
  <c r="AN25" i="34"/>
  <c r="AN17" i="34"/>
  <c r="L681" i="61"/>
  <c r="AN84" i="34"/>
  <c r="AN80" i="34"/>
  <c r="AN72" i="34"/>
  <c r="AN64" i="34"/>
  <c r="AN56" i="34"/>
  <c r="AN48" i="34"/>
  <c r="AN40" i="34"/>
  <c r="AN32" i="34"/>
  <c r="AN24" i="34"/>
  <c r="AN16" i="34"/>
  <c r="AN79" i="34"/>
  <c r="AN71" i="34"/>
  <c r="AN63" i="34"/>
  <c r="AN55" i="34"/>
  <c r="AN47" i="34"/>
  <c r="AN31" i="34"/>
  <c r="AN23" i="34"/>
  <c r="AN15" i="34"/>
  <c r="AN78" i="34"/>
  <c r="AN70" i="34"/>
  <c r="AN62" i="34"/>
  <c r="AN46" i="34"/>
  <c r="AN38" i="34"/>
  <c r="AN30" i="34"/>
  <c r="AN22" i="34"/>
  <c r="AN77" i="34"/>
  <c r="AN69" i="34"/>
  <c r="AN61" i="34"/>
  <c r="AN53" i="34"/>
  <c r="AN45" i="34"/>
  <c r="AN37" i="34"/>
  <c r="AN21" i="34"/>
  <c r="AN13" i="34"/>
  <c r="AN14" i="34"/>
  <c r="AN76" i="34"/>
  <c r="AN52" i="34"/>
  <c r="AN44" i="34"/>
  <c r="AN36" i="34"/>
  <c r="AN28" i="34"/>
  <c r="AN20" i="34"/>
  <c r="AK3" i="39"/>
  <c r="AL127" i="39"/>
  <c r="AL119" i="39"/>
  <c r="AL111" i="39"/>
  <c r="AL103" i="39"/>
  <c r="AL95" i="39"/>
  <c r="AL87" i="39"/>
  <c r="AL79" i="39"/>
  <c r="AL71" i="39"/>
  <c r="AL63" i="39"/>
  <c r="AL55" i="39"/>
  <c r="AL47" i="39"/>
  <c r="AL39" i="39"/>
  <c r="AL31" i="39"/>
  <c r="AL15" i="39"/>
  <c r="AL7" i="39"/>
  <c r="AL110" i="39"/>
  <c r="AL94" i="39"/>
  <c r="AL86" i="39"/>
  <c r="AL78" i="39"/>
  <c r="AL62" i="39"/>
  <c r="AL54" i="39"/>
  <c r="AL46" i="39"/>
  <c r="AL38" i="39"/>
  <c r="AL30" i="39"/>
  <c r="AL22" i="39"/>
  <c r="AL14" i="39"/>
  <c r="AL6" i="39"/>
  <c r="AL117" i="39"/>
  <c r="AL101" i="39"/>
  <c r="AL69" i="39"/>
  <c r="AL53" i="39"/>
  <c r="AL37" i="39"/>
  <c r="AL13" i="39"/>
  <c r="AH3" i="39"/>
  <c r="AL124" i="39"/>
  <c r="AL116" i="39"/>
  <c r="AL108" i="39"/>
  <c r="AL100" i="39"/>
  <c r="AL92" i="39"/>
  <c r="AL84" i="39"/>
  <c r="AL68" i="39"/>
  <c r="AL60" i="39"/>
  <c r="AL44" i="39"/>
  <c r="AL36" i="39"/>
  <c r="AL20" i="39"/>
  <c r="AL12" i="39"/>
  <c r="AL125" i="39"/>
  <c r="AL109" i="39"/>
  <c r="AL93" i="39"/>
  <c r="AL77" i="39"/>
  <c r="AL61" i="39"/>
  <c r="AL45" i="39"/>
  <c r="AL29" i="39"/>
  <c r="AL21" i="39"/>
  <c r="AL5" i="39"/>
  <c r="AL123" i="39"/>
  <c r="AL115" i="39"/>
  <c r="AL99" i="39"/>
  <c r="AL91" i="39"/>
  <c r="AL83" i="39"/>
  <c r="AL75" i="39"/>
  <c r="AL67" i="39"/>
  <c r="AL59" i="39"/>
  <c r="AL51" i="39"/>
  <c r="AL43" i="39"/>
  <c r="AL35" i="39"/>
  <c r="AL27" i="39"/>
  <c r="AL19" i="39"/>
  <c r="AL11" i="39"/>
  <c r="AE3" i="15"/>
  <c r="J6" i="61"/>
  <c r="J20" i="61" s="1"/>
  <c r="K6" i="61"/>
  <c r="K20" i="61" s="1"/>
  <c r="AI3" i="39" l="1"/>
  <c r="AG4" i="15"/>
  <c r="H1066" i="61"/>
  <c r="H1060" i="61"/>
  <c r="H1053" i="61"/>
  <c r="H1040" i="61"/>
  <c r="H1029" i="61"/>
  <c r="H1009" i="61"/>
  <c r="H988" i="61"/>
  <c r="H976" i="61"/>
  <c r="H959" i="61"/>
  <c r="H948" i="61"/>
  <c r="H929" i="61"/>
  <c r="H918" i="61"/>
  <c r="H889" i="61"/>
  <c r="H879" i="61"/>
  <c r="H870" i="61"/>
  <c r="H862" i="61"/>
  <c r="H855" i="61"/>
  <c r="H849" i="61"/>
  <c r="H843" i="61"/>
  <c r="H821" i="61"/>
  <c r="H808" i="61"/>
  <c r="H796" i="61"/>
  <c r="H788" i="61"/>
  <c r="H768" i="61"/>
  <c r="H762" i="61"/>
  <c r="H751" i="61"/>
  <c r="H742" i="61"/>
  <c r="H726" i="61"/>
  <c r="H719" i="61"/>
  <c r="H711" i="61"/>
  <c r="H683" i="61"/>
  <c r="H676" i="61"/>
  <c r="H668" i="61"/>
  <c r="H659" i="61"/>
  <c r="H654" i="61"/>
  <c r="H647" i="61"/>
  <c r="H639" i="61"/>
  <c r="H622" i="61"/>
  <c r="H610" i="61"/>
  <c r="H589" i="61"/>
  <c r="H582" i="61"/>
  <c r="H572" i="61"/>
  <c r="H564" i="61"/>
  <c r="H557" i="61"/>
  <c r="H550" i="61"/>
  <c r="H531" i="61"/>
  <c r="H520" i="61"/>
  <c r="H512" i="61"/>
  <c r="H505" i="61"/>
  <c r="H490" i="61"/>
  <c r="H478" i="61"/>
  <c r="H462" i="61"/>
  <c r="H455" i="61"/>
  <c r="H432" i="61"/>
  <c r="H410" i="61"/>
  <c r="H399" i="61"/>
  <c r="H393" i="61"/>
  <c r="H386" i="61"/>
  <c r="H371" i="61"/>
  <c r="H360" i="61"/>
  <c r="H338" i="61"/>
  <c r="H321" i="61"/>
  <c r="H309" i="61"/>
  <c r="H295" i="61"/>
  <c r="H289" i="61"/>
  <c r="H281" i="61"/>
  <c r="H254" i="61"/>
  <c r="H265" i="61" s="1"/>
  <c r="H223" i="61"/>
  <c r="H210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90" i="61" l="1"/>
  <c r="H684" i="61"/>
  <c r="H82" i="61"/>
  <c r="H890" i="61"/>
  <c r="H179" i="61"/>
  <c r="H433" i="61"/>
  <c r="H1067" i="61"/>
  <c r="H1069" i="61" l="1"/>
  <c r="J422" i="61" l="1"/>
  <c r="J423" i="61"/>
  <c r="J424" i="61"/>
  <c r="J425" i="61"/>
  <c r="J388" i="61"/>
  <c r="J393" i="61" s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J82" i="61" l="1"/>
  <c r="AL4" i="39"/>
  <c r="M422" i="61" l="1"/>
  <c r="M423" i="61"/>
  <c r="M424" i="61"/>
  <c r="M425" i="61"/>
  <c r="AS10" i="16"/>
  <c r="AS49" i="16"/>
  <c r="AS77" i="16"/>
  <c r="AS208" i="16"/>
  <c r="L423" i="61"/>
  <c r="L425" i="61"/>
  <c r="AS217" i="16"/>
  <c r="AS221" i="16"/>
  <c r="AS12" i="16"/>
  <c r="AS16" i="16"/>
  <c r="AS20" i="16"/>
  <c r="AS24" i="16"/>
  <c r="AS28" i="16"/>
  <c r="AS32" i="16"/>
  <c r="AS36" i="16"/>
  <c r="AS40" i="16"/>
  <c r="AS44" i="16"/>
  <c r="AS48" i="16"/>
  <c r="AS52" i="16"/>
  <c r="AS56" i="16"/>
  <c r="AS60" i="16"/>
  <c r="AS64" i="16"/>
  <c r="AS68" i="16"/>
  <c r="AS72" i="16"/>
  <c r="AS76" i="16"/>
  <c r="AS80" i="16"/>
  <c r="AS84" i="16"/>
  <c r="AS88" i="16"/>
  <c r="AS92" i="16"/>
  <c r="AS96" i="16"/>
  <c r="AS100" i="16"/>
  <c r="AS104" i="16"/>
  <c r="AS108" i="16"/>
  <c r="AS112" i="16"/>
  <c r="AS116" i="16"/>
  <c r="AS120" i="16"/>
  <c r="AS124" i="16"/>
  <c r="AS128" i="16"/>
  <c r="AS132" i="16"/>
  <c r="AS136" i="16"/>
  <c r="AS140" i="16"/>
  <c r="AS144" i="16"/>
  <c r="AS148" i="16"/>
  <c r="AS152" i="16"/>
  <c r="AS156" i="16"/>
  <c r="AS160" i="16"/>
  <c r="AS164" i="16"/>
  <c r="AS168" i="16"/>
  <c r="AS172" i="16"/>
  <c r="AS176" i="16"/>
  <c r="AS180" i="16"/>
  <c r="AS188" i="16"/>
  <c r="AS196" i="16"/>
  <c r="AS204" i="16"/>
  <c r="AS212" i="16"/>
  <c r="AG11" i="15"/>
  <c r="AG27" i="15"/>
  <c r="AG43" i="15"/>
  <c r="AG59" i="15"/>
  <c r="AG75" i="15"/>
  <c r="AG24" i="15"/>
  <c r="AG36" i="15"/>
  <c r="AG50" i="15"/>
  <c r="AG67" i="15"/>
  <c r="AG80" i="15"/>
  <c r="AS220" i="16" l="1"/>
  <c r="K423" i="61"/>
  <c r="AS192" i="16"/>
  <c r="AS216" i="16"/>
  <c r="AS200" i="16"/>
  <c r="AS184" i="16"/>
  <c r="AS7" i="16"/>
  <c r="AS9" i="16"/>
  <c r="AS5" i="16"/>
  <c r="AS209" i="16"/>
  <c r="AS4" i="16"/>
  <c r="AS6" i="16"/>
  <c r="AS177" i="16"/>
  <c r="AS199" i="16"/>
  <c r="AS195" i="16"/>
  <c r="AS179" i="16"/>
  <c r="AS167" i="16"/>
  <c r="AS147" i="16"/>
  <c r="K422" i="61"/>
  <c r="AS113" i="16"/>
  <c r="K425" i="61"/>
  <c r="AS81" i="16"/>
  <c r="AS145" i="16"/>
  <c r="AS17" i="16"/>
  <c r="K424" i="61"/>
  <c r="AG71" i="15"/>
  <c r="AG55" i="15"/>
  <c r="AG39" i="15"/>
  <c r="AG23" i="15"/>
  <c r="AG7" i="15"/>
  <c r="AG83" i="15"/>
  <c r="AG51" i="15"/>
  <c r="AG35" i="15"/>
  <c r="AG19" i="15"/>
  <c r="AG79" i="15"/>
  <c r="AG63" i="15"/>
  <c r="AG47" i="15"/>
  <c r="AG31" i="15"/>
  <c r="AG15" i="15"/>
  <c r="AS197" i="16"/>
  <c r="AS173" i="16"/>
  <c r="AS165" i="16"/>
  <c r="AS149" i="16"/>
  <c r="AS61" i="16"/>
  <c r="AS53" i="16"/>
  <c r="AS37" i="16"/>
  <c r="AS21" i="16"/>
  <c r="AS13" i="16"/>
  <c r="AS8" i="16"/>
  <c r="AS185" i="16"/>
  <c r="AS153" i="16"/>
  <c r="AS121" i="16"/>
  <c r="AS89" i="16"/>
  <c r="AS57" i="16"/>
  <c r="AS25" i="16"/>
  <c r="L422" i="61"/>
  <c r="AS213" i="16"/>
  <c r="AS205" i="16"/>
  <c r="AS189" i="16"/>
  <c r="AS181" i="16"/>
  <c r="AS157" i="16"/>
  <c r="AS141" i="16"/>
  <c r="AS133" i="16"/>
  <c r="AS125" i="16"/>
  <c r="AS117" i="16"/>
  <c r="AS109" i="16"/>
  <c r="AS101" i="16"/>
  <c r="AS93" i="16"/>
  <c r="AS85" i="16"/>
  <c r="AS69" i="16"/>
  <c r="AS45" i="16"/>
  <c r="AS29" i="16"/>
  <c r="AS193" i="16"/>
  <c r="AS161" i="16"/>
  <c r="AS129" i="16"/>
  <c r="AS97" i="16"/>
  <c r="AS65" i="16"/>
  <c r="AS33" i="16"/>
  <c r="AS201" i="16"/>
  <c r="AS169" i="16"/>
  <c r="AS137" i="16"/>
  <c r="AS105" i="16"/>
  <c r="AS73" i="16"/>
  <c r="AS41" i="16"/>
  <c r="AS219" i="16"/>
  <c r="AS215" i="16"/>
  <c r="L424" i="61"/>
  <c r="AS211" i="16"/>
  <c r="AS207" i="16"/>
  <c r="AS203" i="16"/>
  <c r="AS191" i="16"/>
  <c r="AS187" i="16"/>
  <c r="AS183" i="16"/>
  <c r="AS175" i="16"/>
  <c r="AS171" i="16"/>
  <c r="AS163" i="16"/>
  <c r="AS159" i="16"/>
  <c r="AS155" i="16"/>
  <c r="AS151" i="16"/>
  <c r="AS143" i="16"/>
  <c r="AS139" i="16"/>
  <c r="AS135" i="16"/>
  <c r="AS131" i="16"/>
  <c r="AS127" i="16"/>
  <c r="AS123" i="16"/>
  <c r="AS119" i="16"/>
  <c r="AS115" i="16"/>
  <c r="AS111" i="16"/>
  <c r="AS107" i="16"/>
  <c r="AS103" i="16"/>
  <c r="AS99" i="16"/>
  <c r="AS95" i="16"/>
  <c r="AS91" i="16"/>
  <c r="AS87" i="16"/>
  <c r="AS83" i="16"/>
  <c r="AS79" i="16"/>
  <c r="AS75" i="16"/>
  <c r="AS71" i="16"/>
  <c r="AS67" i="16"/>
  <c r="AS63" i="16"/>
  <c r="AS59" i="16"/>
  <c r="AS55" i="16"/>
  <c r="AS51" i="16"/>
  <c r="AS47" i="16"/>
  <c r="AS43" i="16"/>
  <c r="AS39" i="16"/>
  <c r="AS35" i="16"/>
  <c r="AS31" i="16"/>
  <c r="AS27" i="16"/>
  <c r="AS23" i="16"/>
  <c r="AS19" i="16"/>
  <c r="AS15" i="16"/>
  <c r="AS11" i="16"/>
  <c r="AG86" i="15"/>
  <c r="AG82" i="15"/>
  <c r="AG78" i="15"/>
  <c r="AG74" i="15"/>
  <c r="AG70" i="15"/>
  <c r="AG66" i="15"/>
  <c r="AG62" i="15"/>
  <c r="AG58" i="15"/>
  <c r="AG54" i="15"/>
  <c r="AG46" i="15"/>
  <c r="AG42" i="15"/>
  <c r="AG38" i="15"/>
  <c r="AG34" i="15"/>
  <c r="AG30" i="15"/>
  <c r="AG26" i="15"/>
  <c r="AG22" i="15"/>
  <c r="AG18" i="15"/>
  <c r="AG14" i="15"/>
  <c r="AG10" i="15"/>
  <c r="AG6" i="15"/>
  <c r="AG85" i="15"/>
  <c r="AG81" i="15"/>
  <c r="AG77" i="15"/>
  <c r="AG73" i="15"/>
  <c r="AG69" i="15"/>
  <c r="AG65" i="15"/>
  <c r="AG61" i="15"/>
  <c r="AG57" i="15"/>
  <c r="AG53" i="15"/>
  <c r="AG49" i="15"/>
  <c r="AG45" i="15"/>
  <c r="AG41" i="15"/>
  <c r="AG37" i="15"/>
  <c r="AG33" i="15"/>
  <c r="AG29" i="15"/>
  <c r="AG25" i="15"/>
  <c r="AG21" i="15"/>
  <c r="AG17" i="15"/>
  <c r="AG13" i="15"/>
  <c r="AG9" i="15"/>
  <c r="AG5" i="15"/>
  <c r="AG84" i="15"/>
  <c r="AG76" i="15"/>
  <c r="AG72" i="15"/>
  <c r="AG68" i="15"/>
  <c r="AG64" i="15"/>
  <c r="AG60" i="15"/>
  <c r="AG56" i="15"/>
  <c r="AG52" i="15"/>
  <c r="AG48" i="15"/>
  <c r="AG44" i="15"/>
  <c r="AG40" i="15"/>
  <c r="AG32" i="15"/>
  <c r="AG28" i="15"/>
  <c r="AG20" i="15"/>
  <c r="AG16" i="15"/>
  <c r="AG12" i="15"/>
  <c r="AG8" i="15"/>
  <c r="AS222" i="16"/>
  <c r="AS218" i="16"/>
  <c r="AS214" i="16"/>
  <c r="AS210" i="16"/>
  <c r="AS206" i="16"/>
  <c r="AS202" i="16"/>
  <c r="AS198" i="16"/>
  <c r="AS194" i="16"/>
  <c r="AS190" i="16"/>
  <c r="AS186" i="16"/>
  <c r="AS182" i="16"/>
  <c r="AS178" i="16"/>
  <c r="AS174" i="16"/>
  <c r="AS170" i="16"/>
  <c r="AS166" i="16"/>
  <c r="AS162" i="16"/>
  <c r="AS158" i="16"/>
  <c r="AS154" i="16"/>
  <c r="AS150" i="16"/>
  <c r="AS146" i="16"/>
  <c r="AS142" i="16"/>
  <c r="AS138" i="16"/>
  <c r="AS134" i="16"/>
  <c r="AS130" i="16"/>
  <c r="AS126" i="16"/>
  <c r="AS122" i="16"/>
  <c r="AS118" i="16"/>
  <c r="AS114" i="16"/>
  <c r="AS110" i="16"/>
  <c r="AS106" i="16"/>
  <c r="AS102" i="16"/>
  <c r="AS98" i="16"/>
  <c r="AS94" i="16"/>
  <c r="AS90" i="16"/>
  <c r="AS86" i="16"/>
  <c r="AS82" i="16"/>
  <c r="AS78" i="16"/>
  <c r="AS74" i="16"/>
  <c r="AS70" i="16"/>
  <c r="AS66" i="16"/>
  <c r="AS62" i="16"/>
  <c r="AS58" i="16"/>
  <c r="AS54" i="16"/>
  <c r="AS50" i="16"/>
  <c r="AS46" i="16"/>
  <c r="AS42" i="16"/>
  <c r="AS38" i="16"/>
  <c r="AS34" i="16"/>
  <c r="AS30" i="16"/>
  <c r="AS26" i="16"/>
  <c r="AS22" i="16"/>
  <c r="AS18" i="16"/>
  <c r="AS14" i="16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K54" i="61"/>
  <c r="K58" i="61" s="1"/>
  <c r="K60" i="61"/>
  <c r="K66" i="61" s="1"/>
  <c r="K81" i="61"/>
  <c r="L20" i="61" l="1"/>
  <c r="R6" i="61"/>
  <c r="Q74" i="61"/>
  <c r="AG3" i="15"/>
  <c r="K22" i="61"/>
  <c r="K34" i="61" s="1"/>
  <c r="K74" i="61"/>
  <c r="K36" i="61"/>
  <c r="K47" i="61" s="1"/>
  <c r="K49" i="61"/>
  <c r="K52" i="61" s="1"/>
  <c r="M22" i="61"/>
  <c r="M34" i="61" s="1"/>
  <c r="K82" i="61" l="1"/>
  <c r="J584" i="61" l="1"/>
  <c r="J589" i="61" s="1"/>
  <c r="J574" i="61"/>
  <c r="J582" i="61" s="1"/>
  <c r="J566" i="61"/>
  <c r="J572" i="61" s="1"/>
  <c r="J559" i="61"/>
  <c r="J564" i="61" s="1"/>
  <c r="J552" i="61"/>
  <c r="J557" i="61" s="1"/>
  <c r="J533" i="61"/>
  <c r="J550" i="61" s="1"/>
  <c r="J522" i="61"/>
  <c r="J531" i="61" s="1"/>
  <c r="J514" i="61"/>
  <c r="J520" i="61" s="1"/>
  <c r="J507" i="61"/>
  <c r="J512" i="61" s="1"/>
  <c r="J492" i="61"/>
  <c r="J505" i="61" s="1"/>
  <c r="J480" i="61"/>
  <c r="J490" i="61" s="1"/>
  <c r="J464" i="61"/>
  <c r="J478" i="61" s="1"/>
  <c r="J457" i="61"/>
  <c r="J462" i="61" s="1"/>
  <c r="J436" i="61"/>
  <c r="J455" i="61" s="1"/>
  <c r="J212" i="61" l="1"/>
  <c r="J223" i="61" s="1"/>
  <c r="J182" i="61"/>
  <c r="AI3" i="32" l="1"/>
  <c r="AJ3" i="32"/>
  <c r="J1062" i="61" l="1"/>
  <c r="J1066" i="61" s="1"/>
  <c r="J1055" i="61"/>
  <c r="J1042" i="61"/>
  <c r="J1031" i="61"/>
  <c r="J1040" i="61" s="1"/>
  <c r="J1011" i="61"/>
  <c r="J990" i="61"/>
  <c r="J1009" i="61" s="1"/>
  <c r="J978" i="61"/>
  <c r="J988" i="61" s="1"/>
  <c r="J961" i="61"/>
  <c r="J976" i="61" s="1"/>
  <c r="J950" i="61"/>
  <c r="J959" i="61" s="1"/>
  <c r="J931" i="61"/>
  <c r="J948" i="61" s="1"/>
  <c r="J920" i="61"/>
  <c r="J929" i="61" s="1"/>
  <c r="J893" i="61"/>
  <c r="J881" i="61"/>
  <c r="J889" i="61" s="1"/>
  <c r="J872" i="61"/>
  <c r="J879" i="61" s="1"/>
  <c r="J864" i="61"/>
  <c r="J870" i="61" s="1"/>
  <c r="J857" i="61"/>
  <c r="J855" i="61"/>
  <c r="J845" i="61"/>
  <c r="J849" i="61" s="1"/>
  <c r="J823" i="61"/>
  <c r="J843" i="61" s="1"/>
  <c r="J810" i="61"/>
  <c r="J821" i="61" s="1"/>
  <c r="J798" i="61"/>
  <c r="J808" i="61" s="1"/>
  <c r="J790" i="61"/>
  <c r="J796" i="61" s="1"/>
  <c r="J770" i="61"/>
  <c r="J788" i="61" s="1"/>
  <c r="J764" i="61"/>
  <c r="J768" i="61" s="1"/>
  <c r="J753" i="61"/>
  <c r="J762" i="61" s="1"/>
  <c r="J744" i="61"/>
  <c r="J751" i="61" s="1"/>
  <c r="J728" i="61"/>
  <c r="J742" i="61" s="1"/>
  <c r="J721" i="61"/>
  <c r="J726" i="61" s="1"/>
  <c r="J713" i="61"/>
  <c r="J719" i="61" s="1"/>
  <c r="J687" i="61"/>
  <c r="J683" i="61"/>
  <c r="J676" i="61"/>
  <c r="J668" i="61"/>
  <c r="J659" i="61"/>
  <c r="J647" i="61"/>
  <c r="J639" i="61"/>
  <c r="J622" i="61"/>
  <c r="J432" i="61" l="1"/>
  <c r="J421" i="61"/>
  <c r="J412" i="61"/>
  <c r="J416" i="61" s="1"/>
  <c r="J401" i="61"/>
  <c r="J410" i="61" s="1"/>
  <c r="J395" i="61"/>
  <c r="J399" i="61" s="1"/>
  <c r="J373" i="61"/>
  <c r="J386" i="61" s="1"/>
  <c r="J362" i="61"/>
  <c r="J371" i="61" s="1"/>
  <c r="J340" i="61"/>
  <c r="J360" i="61" s="1"/>
  <c r="J323" i="61"/>
  <c r="J338" i="61" s="1"/>
  <c r="J311" i="61"/>
  <c r="J321" i="61" s="1"/>
  <c r="J297" i="61"/>
  <c r="J309" i="61" s="1"/>
  <c r="J291" i="61"/>
  <c r="J295" i="61" s="1"/>
  <c r="J283" i="61"/>
  <c r="J289" i="61" s="1"/>
  <c r="J267" i="61"/>
  <c r="J281" i="61" s="1"/>
  <c r="J256" i="61"/>
  <c r="J265" i="61" s="1"/>
  <c r="J238" i="61"/>
  <c r="J254" i="61" s="1"/>
  <c r="J225" i="61"/>
  <c r="J236" i="61" s="1"/>
  <c r="J171" i="61"/>
  <c r="J178" i="61" s="1"/>
  <c r="J156" i="61"/>
  <c r="J169" i="61" s="1"/>
  <c r="J137" i="61"/>
  <c r="J121" i="61"/>
  <c r="J135" i="61" s="1"/>
  <c r="J107" i="61"/>
  <c r="J85" i="61"/>
  <c r="AP3" i="30" l="1"/>
  <c r="R376" i="61" l="1"/>
  <c r="Q376" i="61"/>
  <c r="Q384" i="61"/>
  <c r="R384" i="61"/>
  <c r="R379" i="61"/>
  <c r="Q379" i="61"/>
  <c r="R375" i="61"/>
  <c r="Q375" i="61"/>
  <c r="R750" i="61"/>
  <c r="Q750" i="61"/>
  <c r="R741" i="61"/>
  <c r="Q741" i="61"/>
  <c r="R381" i="61"/>
  <c r="Q381" i="61"/>
  <c r="R383" i="61"/>
  <c r="Q383" i="61"/>
  <c r="R378" i="61"/>
  <c r="Q378" i="61"/>
  <c r="R374" i="61"/>
  <c r="Q374" i="61"/>
  <c r="R747" i="61"/>
  <c r="R745" i="61"/>
  <c r="Q745" i="61"/>
  <c r="R382" i="61"/>
  <c r="Q382" i="61"/>
  <c r="R377" i="61"/>
  <c r="Q377" i="61"/>
  <c r="R682" i="61"/>
  <c r="Q682" i="61"/>
  <c r="R746" i="61"/>
  <c r="Q746" i="61"/>
  <c r="AM3" i="30"/>
  <c r="Q747" i="61"/>
  <c r="AH3" i="32"/>
  <c r="R748" i="61" l="1"/>
  <c r="Q748" i="61"/>
  <c r="R380" i="61"/>
  <c r="Q380" i="61"/>
  <c r="R749" i="61"/>
  <c r="Q749" i="61"/>
  <c r="R385" i="61"/>
  <c r="Q385" i="61"/>
  <c r="P622" i="61"/>
  <c r="N1067" i="61" l="1"/>
  <c r="N433" i="61" l="1"/>
  <c r="O1067" i="61" l="1"/>
  <c r="P1066" i="61"/>
  <c r="P1060" i="61"/>
  <c r="P1053" i="61"/>
  <c r="P1040" i="61"/>
  <c r="P1029" i="61"/>
  <c r="P1009" i="61"/>
  <c r="P988" i="61"/>
  <c r="P976" i="61"/>
  <c r="P959" i="61"/>
  <c r="P948" i="61"/>
  <c r="P929" i="61"/>
  <c r="P918" i="61"/>
  <c r="O890" i="61"/>
  <c r="N890" i="61"/>
  <c r="P889" i="61"/>
  <c r="P879" i="61"/>
  <c r="P870" i="61"/>
  <c r="P862" i="61"/>
  <c r="P855" i="61"/>
  <c r="P849" i="61"/>
  <c r="P843" i="61"/>
  <c r="P821" i="61"/>
  <c r="P808" i="61"/>
  <c r="P796" i="61"/>
  <c r="P788" i="61"/>
  <c r="P768" i="61"/>
  <c r="P762" i="61"/>
  <c r="P751" i="61"/>
  <c r="P742" i="61"/>
  <c r="P726" i="61"/>
  <c r="P719" i="61"/>
  <c r="P711" i="61"/>
  <c r="O684" i="61"/>
  <c r="N684" i="61"/>
  <c r="P676" i="61"/>
  <c r="P668" i="61"/>
  <c r="P659" i="61"/>
  <c r="P654" i="61"/>
  <c r="P647" i="61"/>
  <c r="P639" i="61"/>
  <c r="P610" i="61"/>
  <c r="O590" i="61"/>
  <c r="N590" i="61"/>
  <c r="P589" i="61"/>
  <c r="P582" i="61"/>
  <c r="P572" i="61"/>
  <c r="P564" i="61"/>
  <c r="P557" i="61"/>
  <c r="P550" i="61"/>
  <c r="P531" i="61"/>
  <c r="P520" i="61"/>
  <c r="P512" i="61"/>
  <c r="P505" i="61"/>
  <c r="P490" i="61"/>
  <c r="P478" i="61"/>
  <c r="P462" i="61"/>
  <c r="P455" i="61"/>
  <c r="P432" i="61"/>
  <c r="P426" i="61"/>
  <c r="P416" i="61"/>
  <c r="P399" i="61"/>
  <c r="P393" i="61"/>
  <c r="P386" i="61"/>
  <c r="P371" i="61"/>
  <c r="P360" i="61"/>
  <c r="P338" i="61"/>
  <c r="P321" i="61"/>
  <c r="P309" i="61"/>
  <c r="P295" i="61"/>
  <c r="P289" i="61"/>
  <c r="P281" i="61"/>
  <c r="P265" i="61"/>
  <c r="P254" i="61"/>
  <c r="P223" i="61"/>
  <c r="P210" i="61"/>
  <c r="N179" i="61"/>
  <c r="P179" i="61" s="1"/>
  <c r="P169" i="61"/>
  <c r="P154" i="61"/>
  <c r="P135" i="61"/>
  <c r="P119" i="61"/>
  <c r="P105" i="61"/>
  <c r="O82" i="61"/>
  <c r="J83" i="61" s="1"/>
  <c r="N82" i="61"/>
  <c r="P81" i="61"/>
  <c r="P74" i="61"/>
  <c r="P66" i="61"/>
  <c r="P58" i="61"/>
  <c r="P52" i="61"/>
  <c r="P47" i="61"/>
  <c r="N1069" i="61" l="1"/>
  <c r="P433" i="61"/>
  <c r="O1069" i="61"/>
  <c r="P1067" i="61"/>
  <c r="P684" i="61"/>
  <c r="P890" i="61"/>
  <c r="P590" i="61"/>
  <c r="P82" i="61"/>
  <c r="J105" i="61"/>
  <c r="J210" i="61"/>
  <c r="J862" i="61"/>
  <c r="J154" i="61"/>
  <c r="J426" i="61"/>
  <c r="J1053" i="61"/>
  <c r="J1060" i="61"/>
  <c r="J119" i="61"/>
  <c r="J1029" i="61"/>
  <c r="J654" i="61"/>
  <c r="J918" i="61"/>
  <c r="P1069" i="61" l="1"/>
  <c r="J433" i="61"/>
  <c r="J434" i="61" s="1"/>
  <c r="J1067" i="61"/>
  <c r="J1068" i="61" s="1"/>
  <c r="J684" i="61"/>
  <c r="J685" i="61" s="1"/>
  <c r="K687" i="61" l="1"/>
  <c r="K711" i="61" s="1"/>
  <c r="K713" i="61"/>
  <c r="K719" i="61" s="1"/>
  <c r="K744" i="61"/>
  <c r="K751" i="61" s="1"/>
  <c r="K764" i="61"/>
  <c r="K768" i="61" s="1"/>
  <c r="K770" i="61"/>
  <c r="K788" i="61" s="1"/>
  <c r="K798" i="61"/>
  <c r="K808" i="61" s="1"/>
  <c r="K872" i="61"/>
  <c r="K879" i="61" s="1"/>
  <c r="AG3" i="32"/>
  <c r="K881" i="61" l="1"/>
  <c r="K889" i="61" s="1"/>
  <c r="K753" i="61"/>
  <c r="K762" i="61" s="1"/>
  <c r="L881" i="61"/>
  <c r="L889" i="61" s="1"/>
  <c r="K864" i="61"/>
  <c r="K870" i="61" s="1"/>
  <c r="K810" i="61"/>
  <c r="K821" i="61" s="1"/>
  <c r="K790" i="61"/>
  <c r="K796" i="61" s="1"/>
  <c r="K721" i="61"/>
  <c r="K726" i="61" s="1"/>
  <c r="L851" i="61"/>
  <c r="L855" i="61" s="1"/>
  <c r="L770" i="61"/>
  <c r="L788" i="61" s="1"/>
  <c r="L753" i="61"/>
  <c r="L762" i="61" s="1"/>
  <c r="L1042" i="61"/>
  <c r="R1042" i="61" s="1"/>
  <c r="M1031" i="61"/>
  <c r="M1040" i="61" s="1"/>
  <c r="M1011" i="61"/>
  <c r="M1062" i="61"/>
  <c r="K857" i="61"/>
  <c r="K851" i="61"/>
  <c r="K855" i="61" s="1"/>
  <c r="K845" i="61"/>
  <c r="K849" i="61" s="1"/>
  <c r="K823" i="61"/>
  <c r="K843" i="61" s="1"/>
  <c r="M713" i="61"/>
  <c r="M719" i="61" s="1"/>
  <c r="L893" i="61"/>
  <c r="L823" i="61"/>
  <c r="L843" i="61" s="1"/>
  <c r="L798" i="61"/>
  <c r="L808" i="61" s="1"/>
  <c r="K728" i="61"/>
  <c r="K742" i="61" s="1"/>
  <c r="M864" i="61"/>
  <c r="M870" i="61" s="1"/>
  <c r="L961" i="61"/>
  <c r="L976" i="61" s="1"/>
  <c r="M857" i="61"/>
  <c r="M764" i="61"/>
  <c r="M768" i="61" s="1"/>
  <c r="M744" i="61"/>
  <c r="M751" i="61" s="1"/>
  <c r="M728" i="61"/>
  <c r="M742" i="61" s="1"/>
  <c r="L1031" i="61"/>
  <c r="L1040" i="61" s="1"/>
  <c r="L1011" i="61"/>
  <c r="L1062" i="61"/>
  <c r="M950" i="61"/>
  <c r="M959" i="61" s="1"/>
  <c r="M931" i="61"/>
  <c r="M948" i="61" s="1"/>
  <c r="M721" i="61"/>
  <c r="M726" i="61" s="1"/>
  <c r="M687" i="61"/>
  <c r="M711" i="61" s="1"/>
  <c r="L872" i="61"/>
  <c r="L879" i="61" s="1"/>
  <c r="L857" i="61"/>
  <c r="L845" i="61"/>
  <c r="L849" i="61" s="1"/>
  <c r="M810" i="61"/>
  <c r="M821" i="61" s="1"/>
  <c r="M790" i="61"/>
  <c r="M796" i="61" s="1"/>
  <c r="L764" i="61"/>
  <c r="L768" i="61" s="1"/>
  <c r="L744" i="61"/>
  <c r="L751" i="61" s="1"/>
  <c r="L728" i="61"/>
  <c r="L742" i="61" s="1"/>
  <c r="M1055" i="61"/>
  <c r="L990" i="61"/>
  <c r="L1009" i="61" s="1"/>
  <c r="M978" i="61"/>
  <c r="M988" i="61" s="1"/>
  <c r="L950" i="61"/>
  <c r="L959" i="61" s="1"/>
  <c r="L931" i="61"/>
  <c r="L948" i="61" s="1"/>
  <c r="M920" i="61"/>
  <c r="L721" i="61"/>
  <c r="L726" i="61" s="1"/>
  <c r="L687" i="61"/>
  <c r="L711" i="61" s="1"/>
  <c r="M881" i="61"/>
  <c r="M889" i="61" s="1"/>
  <c r="M851" i="61"/>
  <c r="M855" i="61" s="1"/>
  <c r="M823" i="61"/>
  <c r="M843" i="61" s="1"/>
  <c r="L810" i="61"/>
  <c r="L821" i="61" s="1"/>
  <c r="M798" i="61"/>
  <c r="M808" i="61" s="1"/>
  <c r="L790" i="61"/>
  <c r="L796" i="61" s="1"/>
  <c r="M770" i="61"/>
  <c r="M788" i="61" s="1"/>
  <c r="M753" i="61"/>
  <c r="M762" i="61" s="1"/>
  <c r="L1055" i="61"/>
  <c r="M1042" i="61"/>
  <c r="L978" i="61"/>
  <c r="L988" i="61" s="1"/>
  <c r="M961" i="61"/>
  <c r="M976" i="61" s="1"/>
  <c r="L920" i="61"/>
  <c r="L713" i="61"/>
  <c r="L719" i="61" s="1"/>
  <c r="M872" i="61"/>
  <c r="M879" i="61" s="1"/>
  <c r="L864" i="61"/>
  <c r="L870" i="61" s="1"/>
  <c r="M845" i="61"/>
  <c r="M849" i="61" s="1"/>
  <c r="M893" i="61"/>
  <c r="M990" i="61"/>
  <c r="M1009" i="61" s="1"/>
  <c r="AQ3" i="30"/>
  <c r="R1005" i="61" l="1"/>
  <c r="Q1005" i="61"/>
  <c r="R832" i="61"/>
  <c r="Q832" i="61"/>
  <c r="R968" i="61"/>
  <c r="Q968" i="61"/>
  <c r="R1048" i="61"/>
  <c r="Q1048" i="61"/>
  <c r="R760" i="61"/>
  <c r="Q760" i="61"/>
  <c r="R780" i="61"/>
  <c r="Q780" i="61"/>
  <c r="R800" i="61"/>
  <c r="Q800" i="61"/>
  <c r="R818" i="61"/>
  <c r="Q818" i="61"/>
  <c r="R846" i="61"/>
  <c r="Q846" i="61"/>
  <c r="R868" i="61"/>
  <c r="Q868" i="61"/>
  <c r="R888" i="61"/>
  <c r="Q888" i="61"/>
  <c r="R701" i="61"/>
  <c r="Q701" i="61"/>
  <c r="R708" i="61"/>
  <c r="Q708" i="61"/>
  <c r="R895" i="61"/>
  <c r="Q895" i="61"/>
  <c r="R925" i="61"/>
  <c r="Q925" i="61"/>
  <c r="R931" i="61"/>
  <c r="Q931" i="61"/>
  <c r="R935" i="61"/>
  <c r="Q935" i="61"/>
  <c r="R939" i="61"/>
  <c r="Q939" i="61"/>
  <c r="R943" i="61"/>
  <c r="Q943" i="61"/>
  <c r="R947" i="61"/>
  <c r="Q947" i="61"/>
  <c r="R953" i="61"/>
  <c r="Q953" i="61"/>
  <c r="R908" i="61"/>
  <c r="Q908" i="61"/>
  <c r="R954" i="61"/>
  <c r="Q954" i="61"/>
  <c r="R1002" i="61"/>
  <c r="Q1002" i="61"/>
  <c r="R874" i="61"/>
  <c r="Q874" i="61"/>
  <c r="R801" i="61"/>
  <c r="Q801" i="61"/>
  <c r="R994" i="61"/>
  <c r="Q994" i="61"/>
  <c r="R1003" i="61"/>
  <c r="Q1003" i="61"/>
  <c r="R1065" i="61"/>
  <c r="Q1065" i="61"/>
  <c r="R1018" i="61"/>
  <c r="Q1018" i="61"/>
  <c r="R1027" i="61"/>
  <c r="Q1027" i="61"/>
  <c r="R840" i="61"/>
  <c r="Q840" i="61"/>
  <c r="R713" i="61"/>
  <c r="Q713" i="61"/>
  <c r="R921" i="61"/>
  <c r="Q921" i="61"/>
  <c r="R963" i="61"/>
  <c r="Q963" i="61"/>
  <c r="R967" i="61"/>
  <c r="Q967" i="61"/>
  <c r="R971" i="61"/>
  <c r="Q971" i="61"/>
  <c r="R975" i="61"/>
  <c r="Q975" i="61"/>
  <c r="R981" i="61"/>
  <c r="Q981" i="61"/>
  <c r="R1047" i="61"/>
  <c r="Q1047" i="61"/>
  <c r="Q1051" i="61"/>
  <c r="R1051" i="61"/>
  <c r="R1057" i="61"/>
  <c r="Q1057" i="61"/>
  <c r="R731" i="61"/>
  <c r="Q731" i="61"/>
  <c r="R739" i="61"/>
  <c r="Q739" i="61"/>
  <c r="R894" i="61"/>
  <c r="Q894" i="61"/>
  <c r="Q924" i="61"/>
  <c r="R924" i="61"/>
  <c r="R928" i="61"/>
  <c r="Q928" i="61"/>
  <c r="R934" i="61"/>
  <c r="Q934" i="61"/>
  <c r="R938" i="61"/>
  <c r="Q938" i="61"/>
  <c r="Q942" i="61"/>
  <c r="R942" i="61"/>
  <c r="R946" i="61"/>
  <c r="Q946" i="61"/>
  <c r="R952" i="61"/>
  <c r="Q952" i="61"/>
  <c r="R982" i="61"/>
  <c r="Q982" i="61"/>
  <c r="R986" i="61"/>
  <c r="Q986" i="61"/>
  <c r="R759" i="61"/>
  <c r="Q759" i="61"/>
  <c r="R771" i="61"/>
  <c r="Q771" i="61"/>
  <c r="R779" i="61"/>
  <c r="Q779" i="61"/>
  <c r="R787" i="61"/>
  <c r="Q787" i="61"/>
  <c r="R799" i="61"/>
  <c r="Q799" i="61"/>
  <c r="R807" i="61"/>
  <c r="Q807" i="61"/>
  <c r="R817" i="61"/>
  <c r="Q817" i="61"/>
  <c r="R827" i="61"/>
  <c r="Q827" i="61"/>
  <c r="R835" i="61"/>
  <c r="Q835" i="61"/>
  <c r="R845" i="61"/>
  <c r="Q845" i="61"/>
  <c r="R857" i="61"/>
  <c r="Q857" i="61"/>
  <c r="R867" i="61"/>
  <c r="Q867" i="61"/>
  <c r="R877" i="61"/>
  <c r="Q877" i="61"/>
  <c r="R887" i="61"/>
  <c r="Q887" i="61"/>
  <c r="R691" i="61"/>
  <c r="Q691" i="61"/>
  <c r="Q698" i="61"/>
  <c r="R698" i="61"/>
  <c r="R707" i="61"/>
  <c r="Q707" i="61"/>
  <c r="R716" i="61"/>
  <c r="Q716" i="61"/>
  <c r="R899" i="61"/>
  <c r="Q899" i="61"/>
  <c r="R903" i="61"/>
  <c r="Q903" i="61"/>
  <c r="R907" i="61"/>
  <c r="Q907" i="61"/>
  <c r="R911" i="61"/>
  <c r="Q911" i="61"/>
  <c r="R993" i="61"/>
  <c r="Q993" i="61"/>
  <c r="R1000" i="61"/>
  <c r="Q1000" i="61"/>
  <c r="R1008" i="61"/>
  <c r="Q1008" i="61"/>
  <c r="R1014" i="61"/>
  <c r="Q1014" i="61"/>
  <c r="R1020" i="61"/>
  <c r="Q1020" i="61"/>
  <c r="R1028" i="61"/>
  <c r="Q1028" i="61"/>
  <c r="R1036" i="61"/>
  <c r="Q1036" i="61"/>
  <c r="R784" i="61"/>
  <c r="Q784" i="61"/>
  <c r="R695" i="61"/>
  <c r="Q695" i="61"/>
  <c r="R709" i="61"/>
  <c r="Q709" i="61"/>
  <c r="Q961" i="61"/>
  <c r="R961" i="61"/>
  <c r="R690" i="61"/>
  <c r="Q690" i="61"/>
  <c r="R737" i="61"/>
  <c r="Q737" i="61"/>
  <c r="R765" i="61"/>
  <c r="Q765" i="61"/>
  <c r="R798" i="61"/>
  <c r="Q798" i="61"/>
  <c r="R819" i="61"/>
  <c r="Q819" i="61"/>
  <c r="R839" i="61"/>
  <c r="Q839" i="61"/>
  <c r="R876" i="61"/>
  <c r="Q876" i="61"/>
  <c r="R914" i="61"/>
  <c r="Q914" i="61"/>
  <c r="R729" i="61"/>
  <c r="Q729" i="61"/>
  <c r="Q755" i="61"/>
  <c r="R755" i="61"/>
  <c r="R786" i="61"/>
  <c r="Q786" i="61"/>
  <c r="R811" i="61"/>
  <c r="Q811" i="61"/>
  <c r="Q831" i="61"/>
  <c r="R831" i="61"/>
  <c r="Q866" i="61"/>
  <c r="R866" i="61"/>
  <c r="Q697" i="61"/>
  <c r="R697" i="61"/>
  <c r="R881" i="61"/>
  <c r="Q881" i="61"/>
  <c r="R996" i="61"/>
  <c r="Q996" i="61"/>
  <c r="R1021" i="61"/>
  <c r="Q1021" i="61"/>
  <c r="R916" i="61"/>
  <c r="Q916" i="61"/>
  <c r="R964" i="61"/>
  <c r="Q964" i="61"/>
  <c r="R978" i="61"/>
  <c r="Q978" i="61"/>
  <c r="R1044" i="61"/>
  <c r="Q1044" i="61"/>
  <c r="R1058" i="61"/>
  <c r="Q1058" i="61"/>
  <c r="R772" i="61"/>
  <c r="Q772" i="61"/>
  <c r="R790" i="61"/>
  <c r="Q790" i="61"/>
  <c r="R810" i="61"/>
  <c r="Q810" i="61"/>
  <c r="R836" i="61"/>
  <c r="Q836" i="61"/>
  <c r="R858" i="61"/>
  <c r="Q858" i="61"/>
  <c r="R878" i="61"/>
  <c r="Q878" i="61"/>
  <c r="R692" i="61"/>
  <c r="Q692" i="61"/>
  <c r="R721" i="61"/>
  <c r="Q721" i="61"/>
  <c r="R733" i="61"/>
  <c r="Q733" i="61"/>
  <c r="R900" i="61"/>
  <c r="Q900" i="61"/>
  <c r="R1062" i="61"/>
  <c r="Q1062" i="61"/>
  <c r="R1031" i="61"/>
  <c r="Q1031" i="61"/>
  <c r="R724" i="61"/>
  <c r="Q724" i="61"/>
  <c r="R740" i="61"/>
  <c r="Q740" i="61"/>
  <c r="R854" i="61"/>
  <c r="Q854" i="61"/>
  <c r="R915" i="61"/>
  <c r="Q915" i="61"/>
  <c r="Q1043" i="61"/>
  <c r="R1043" i="61"/>
  <c r="R732" i="61"/>
  <c r="Q732" i="61"/>
  <c r="R770" i="61"/>
  <c r="Q770" i="61"/>
  <c r="R791" i="61"/>
  <c r="Q791" i="61"/>
  <c r="Q813" i="61"/>
  <c r="R813" i="61"/>
  <c r="Q842" i="61"/>
  <c r="R842" i="61"/>
  <c r="R869" i="61"/>
  <c r="Q869" i="61"/>
  <c r="R699" i="61"/>
  <c r="Q699" i="61"/>
  <c r="R956" i="61"/>
  <c r="Q956" i="61"/>
  <c r="R1023" i="61"/>
  <c r="Q1023" i="61"/>
  <c r="R804" i="61"/>
  <c r="Q804" i="61"/>
  <c r="R722" i="61"/>
  <c r="Q722" i="61"/>
  <c r="R917" i="61"/>
  <c r="Q917" i="61"/>
  <c r="R965" i="61"/>
  <c r="Q965" i="61"/>
  <c r="R969" i="61"/>
  <c r="Q969" i="61"/>
  <c r="R973" i="61"/>
  <c r="Q973" i="61"/>
  <c r="R979" i="61"/>
  <c r="Q979" i="61"/>
  <c r="R1045" i="61"/>
  <c r="Q1045" i="61"/>
  <c r="R1049" i="61"/>
  <c r="Q1049" i="61"/>
  <c r="R1055" i="61"/>
  <c r="Q1055" i="61"/>
  <c r="R687" i="61"/>
  <c r="Q687" i="61"/>
  <c r="R694" i="61"/>
  <c r="Q694" i="61"/>
  <c r="R703" i="61"/>
  <c r="Q703" i="61"/>
  <c r="R710" i="61"/>
  <c r="Q710" i="61"/>
  <c r="R723" i="61"/>
  <c r="Q723" i="61"/>
  <c r="R922" i="61"/>
  <c r="Q922" i="61"/>
  <c r="R926" i="61"/>
  <c r="Q926" i="61"/>
  <c r="R932" i="61"/>
  <c r="Q932" i="61"/>
  <c r="R936" i="61"/>
  <c r="Q936" i="61"/>
  <c r="R940" i="61"/>
  <c r="Q940" i="61"/>
  <c r="R944" i="61"/>
  <c r="Q944" i="61"/>
  <c r="R950" i="61"/>
  <c r="Q950" i="61"/>
  <c r="R984" i="61"/>
  <c r="Q984" i="61"/>
  <c r="R990" i="61"/>
  <c r="Q990" i="61"/>
  <c r="R728" i="61"/>
  <c r="Q728" i="61"/>
  <c r="Q736" i="61"/>
  <c r="R736" i="61"/>
  <c r="R754" i="61"/>
  <c r="Q754" i="61"/>
  <c r="R764" i="61"/>
  <c r="Q764" i="61"/>
  <c r="R774" i="61"/>
  <c r="Q774" i="61"/>
  <c r="R782" i="61"/>
  <c r="Q782" i="61"/>
  <c r="R792" i="61"/>
  <c r="Q792" i="61"/>
  <c r="R802" i="61"/>
  <c r="Q802" i="61"/>
  <c r="R812" i="61"/>
  <c r="Q812" i="61"/>
  <c r="R820" i="61"/>
  <c r="Q820" i="61"/>
  <c r="R830" i="61"/>
  <c r="Q830" i="61"/>
  <c r="R838" i="61"/>
  <c r="Q838" i="61"/>
  <c r="R848" i="61"/>
  <c r="Q848" i="61"/>
  <c r="R860" i="61"/>
  <c r="Q860" i="61"/>
  <c r="R872" i="61"/>
  <c r="Q872" i="61"/>
  <c r="R882" i="61"/>
  <c r="Q882" i="61"/>
  <c r="R897" i="61"/>
  <c r="Q897" i="61"/>
  <c r="R901" i="61"/>
  <c r="Q901" i="61"/>
  <c r="R905" i="61"/>
  <c r="Q905" i="61"/>
  <c r="R909" i="61"/>
  <c r="Q909" i="61"/>
  <c r="Q913" i="61"/>
  <c r="R913" i="61"/>
  <c r="R955" i="61"/>
  <c r="Q955" i="61"/>
  <c r="Q997" i="61"/>
  <c r="R997" i="61"/>
  <c r="R1004" i="61"/>
  <c r="Q1004" i="61"/>
  <c r="R1064" i="61"/>
  <c r="Q1064" i="61"/>
  <c r="R1017" i="61"/>
  <c r="Q1017" i="61"/>
  <c r="R1024" i="61"/>
  <c r="Q1024" i="61"/>
  <c r="R1033" i="61"/>
  <c r="Q1033" i="61"/>
  <c r="R794" i="61"/>
  <c r="Q794" i="61"/>
  <c r="R702" i="61"/>
  <c r="Q702" i="61"/>
  <c r="R718" i="61"/>
  <c r="Q718" i="61"/>
  <c r="R758" i="61"/>
  <c r="Q758" i="61"/>
  <c r="R781" i="61"/>
  <c r="Q781" i="61"/>
  <c r="R803" i="61"/>
  <c r="Q803" i="61"/>
  <c r="R834" i="61"/>
  <c r="Q834" i="61"/>
  <c r="R859" i="61"/>
  <c r="Q859" i="61"/>
  <c r="R715" i="61"/>
  <c r="Q715" i="61"/>
  <c r="R893" i="61"/>
  <c r="Q893" i="61"/>
  <c r="R706" i="61"/>
  <c r="Q706" i="61"/>
  <c r="R1038" i="61"/>
  <c r="Q1038" i="61"/>
  <c r="R734" i="61"/>
  <c r="Q734" i="61"/>
  <c r="R773" i="61"/>
  <c r="Q773" i="61"/>
  <c r="R793" i="61"/>
  <c r="Q793" i="61"/>
  <c r="R826" i="61"/>
  <c r="Q826" i="61"/>
  <c r="R847" i="61"/>
  <c r="Q847" i="61"/>
  <c r="R873" i="61"/>
  <c r="Q873" i="61"/>
  <c r="R1012" i="61"/>
  <c r="Q1012" i="61"/>
  <c r="R1032" i="61"/>
  <c r="Q1032" i="61"/>
  <c r="R766" i="61"/>
  <c r="Q766" i="61"/>
  <c r="R972" i="61"/>
  <c r="Q972" i="61"/>
  <c r="R1052" i="61"/>
  <c r="Q1052" i="61"/>
  <c r="R828" i="61"/>
  <c r="Q828" i="61"/>
  <c r="R983" i="61"/>
  <c r="Q983" i="61"/>
  <c r="R987" i="61"/>
  <c r="Q987" i="61"/>
  <c r="R744" i="61"/>
  <c r="Q744" i="61"/>
  <c r="R896" i="61"/>
  <c r="Q896" i="61"/>
  <c r="R904" i="61"/>
  <c r="Q904" i="61"/>
  <c r="R912" i="61"/>
  <c r="Q912" i="61"/>
  <c r="R995" i="61"/>
  <c r="Q995" i="61"/>
  <c r="Q1016" i="61"/>
  <c r="R1016" i="61"/>
  <c r="R1022" i="61"/>
  <c r="Q1022" i="61"/>
  <c r="R725" i="61"/>
  <c r="Q725" i="61"/>
  <c r="R778" i="61"/>
  <c r="Q778" i="61"/>
  <c r="R823" i="61"/>
  <c r="Q823" i="61"/>
  <c r="R883" i="61"/>
  <c r="Q883" i="61"/>
  <c r="R704" i="61"/>
  <c r="Q704" i="61"/>
  <c r="Q998" i="61"/>
  <c r="R998" i="61"/>
  <c r="R1007" i="61"/>
  <c r="Q1007" i="61"/>
  <c r="R1013" i="61"/>
  <c r="Q1013" i="61"/>
  <c r="Q1034" i="61"/>
  <c r="R1034" i="61"/>
  <c r="Q735" i="61"/>
  <c r="R735" i="61"/>
  <c r="Q776" i="61"/>
  <c r="R776" i="61"/>
  <c r="R852" i="61"/>
  <c r="Q852" i="61"/>
  <c r="R700" i="61"/>
  <c r="Q700" i="61"/>
  <c r="R992" i="61"/>
  <c r="Q992" i="61"/>
  <c r="R1001" i="61"/>
  <c r="Q1001" i="61"/>
  <c r="Q1063" i="61"/>
  <c r="R1063" i="61"/>
  <c r="Q1015" i="61"/>
  <c r="R1015" i="61"/>
  <c r="R1025" i="61"/>
  <c r="Q1025" i="61"/>
  <c r="R1037" i="61"/>
  <c r="Q1037" i="61"/>
  <c r="R814" i="61"/>
  <c r="Q814" i="61"/>
  <c r="R864" i="61"/>
  <c r="Q864" i="61"/>
  <c r="R884" i="61"/>
  <c r="Q884" i="61"/>
  <c r="R920" i="61"/>
  <c r="Q920" i="61"/>
  <c r="Q962" i="61"/>
  <c r="R962" i="61"/>
  <c r="R966" i="61"/>
  <c r="Q966" i="61"/>
  <c r="R970" i="61"/>
  <c r="Q970" i="61"/>
  <c r="R974" i="61"/>
  <c r="Q974" i="61"/>
  <c r="Q980" i="61"/>
  <c r="R980" i="61"/>
  <c r="R1046" i="61"/>
  <c r="Q1046" i="61"/>
  <c r="R1050" i="61"/>
  <c r="Q1050" i="61"/>
  <c r="R1056" i="61"/>
  <c r="Q1056" i="61"/>
  <c r="R923" i="61"/>
  <c r="Q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5" i="61"/>
  <c r="Q985" i="61"/>
  <c r="R991" i="61"/>
  <c r="Q991" i="61"/>
  <c r="R730" i="61"/>
  <c r="Q730" i="61"/>
  <c r="R738" i="61"/>
  <c r="Q738" i="61"/>
  <c r="R757" i="61"/>
  <c r="Q757" i="61"/>
  <c r="R767" i="61"/>
  <c r="Q767" i="61"/>
  <c r="R777" i="61"/>
  <c r="Q777" i="61"/>
  <c r="R785" i="61"/>
  <c r="Q785" i="61"/>
  <c r="R795" i="61"/>
  <c r="Q795" i="61"/>
  <c r="R805" i="61"/>
  <c r="Q805" i="61"/>
  <c r="R815" i="61"/>
  <c r="Q815" i="61"/>
  <c r="R825" i="61"/>
  <c r="Q825" i="61"/>
  <c r="R833" i="61"/>
  <c r="Q833" i="61"/>
  <c r="R841" i="61"/>
  <c r="Q841" i="61"/>
  <c r="R853" i="61"/>
  <c r="Q853" i="61"/>
  <c r="R865" i="61"/>
  <c r="Q865" i="61"/>
  <c r="R875" i="61"/>
  <c r="Q875" i="61"/>
  <c r="R885" i="61"/>
  <c r="Q885" i="61"/>
  <c r="R689" i="61"/>
  <c r="Q689" i="61"/>
  <c r="R696" i="61"/>
  <c r="Q696" i="61"/>
  <c r="R705" i="61"/>
  <c r="Q705" i="61"/>
  <c r="R714" i="61"/>
  <c r="Q714" i="61"/>
  <c r="R898" i="61"/>
  <c r="Q898" i="61"/>
  <c r="R902" i="61"/>
  <c r="Q902" i="61"/>
  <c r="Q906" i="61"/>
  <c r="R906" i="61"/>
  <c r="R910" i="61"/>
  <c r="Q910" i="61"/>
  <c r="R957" i="61"/>
  <c r="Q957" i="61"/>
  <c r="R999" i="61"/>
  <c r="Q999" i="61"/>
  <c r="R1006" i="61"/>
  <c r="Q1006" i="61"/>
  <c r="R1011" i="61"/>
  <c r="Q1011" i="61"/>
  <c r="R1019" i="61"/>
  <c r="Q1019" i="61"/>
  <c r="R1026" i="61"/>
  <c r="Q1026" i="61"/>
  <c r="R1035" i="61"/>
  <c r="Q1035" i="61"/>
  <c r="R756" i="61"/>
  <c r="Q756" i="61"/>
  <c r="R824" i="61"/>
  <c r="Q824" i="61"/>
  <c r="R693" i="61"/>
  <c r="Q693" i="61"/>
  <c r="R958" i="61"/>
  <c r="Q958" i="61"/>
  <c r="R688" i="61"/>
  <c r="Q688" i="61"/>
  <c r="R761" i="61"/>
  <c r="Q761" i="61"/>
  <c r="R783" i="61"/>
  <c r="Q783" i="61"/>
  <c r="R816" i="61"/>
  <c r="Q816" i="61"/>
  <c r="R837" i="61"/>
  <c r="Q837" i="61"/>
  <c r="R861" i="61"/>
  <c r="Q861" i="61"/>
  <c r="R717" i="61"/>
  <c r="Q717" i="61"/>
  <c r="R1039" i="61"/>
  <c r="Q1039" i="61"/>
  <c r="R753" i="61"/>
  <c r="Q753" i="61"/>
  <c r="Q775" i="61"/>
  <c r="R775" i="61"/>
  <c r="R806" i="61"/>
  <c r="Q806" i="61"/>
  <c r="R829" i="61"/>
  <c r="Q829" i="61"/>
  <c r="R851" i="61"/>
  <c r="Q851" i="61"/>
  <c r="Q886" i="61"/>
  <c r="R886" i="61"/>
  <c r="AN3" i="30"/>
  <c r="L929" i="61"/>
  <c r="R929" i="61" s="1"/>
  <c r="R959" i="61"/>
  <c r="M918" i="61"/>
  <c r="R870" i="61"/>
  <c r="K678" i="61"/>
  <c r="K683" i="61" s="1"/>
  <c r="K641" i="61"/>
  <c r="K647" i="61" s="1"/>
  <c r="K593" i="61"/>
  <c r="K610" i="61" s="1"/>
  <c r="L593" i="61"/>
  <c r="L610" i="61" s="1"/>
  <c r="M624" i="61"/>
  <c r="M639" i="61" s="1"/>
  <c r="K612" i="61"/>
  <c r="K622" i="61" s="1"/>
  <c r="L656" i="61"/>
  <c r="L659" i="61" s="1"/>
  <c r="L641" i="61"/>
  <c r="L647" i="61" s="1"/>
  <c r="M661" i="61"/>
  <c r="M668" i="61" s="1"/>
  <c r="M649" i="61"/>
  <c r="L670" i="61"/>
  <c r="L676" i="61" s="1"/>
  <c r="L678" i="61"/>
  <c r="L683" i="61" s="1"/>
  <c r="M612" i="61"/>
  <c r="M622" i="61" s="1"/>
  <c r="K961" i="61"/>
  <c r="K976" i="61" s="1"/>
  <c r="K1011" i="61"/>
  <c r="K920" i="61"/>
  <c r="R1009" i="61"/>
  <c r="L1066" i="61"/>
  <c r="R1066" i="61" s="1"/>
  <c r="L1029" i="61"/>
  <c r="R1029" i="61" s="1"/>
  <c r="R1040" i="61"/>
  <c r="R762" i="61"/>
  <c r="L612" i="61"/>
  <c r="L622" i="61" s="1"/>
  <c r="M656" i="61"/>
  <c r="M659" i="61" s="1"/>
  <c r="M641" i="61"/>
  <c r="M647" i="61" s="1"/>
  <c r="M593" i="61"/>
  <c r="M610" i="61" s="1"/>
  <c r="K1055" i="61"/>
  <c r="K990" i="61"/>
  <c r="K1009" i="61" s="1"/>
  <c r="R719" i="61"/>
  <c r="L1060" i="61"/>
  <c r="R1060" i="61" s="1"/>
  <c r="R796" i="61"/>
  <c r="R711" i="61"/>
  <c r="R726" i="61"/>
  <c r="M929" i="61"/>
  <c r="R849" i="61"/>
  <c r="R879" i="61"/>
  <c r="M862" i="61"/>
  <c r="L918" i="61"/>
  <c r="R918" i="61" s="1"/>
  <c r="K862" i="61"/>
  <c r="M1066" i="61"/>
  <c r="M1029" i="61"/>
  <c r="L1053" i="61"/>
  <c r="R1053" i="61" s="1"/>
  <c r="R855" i="61"/>
  <c r="R889" i="61"/>
  <c r="K1062" i="61"/>
  <c r="R821" i="61"/>
  <c r="R742" i="61"/>
  <c r="R976" i="61"/>
  <c r="R808" i="61"/>
  <c r="R843" i="61"/>
  <c r="R788" i="61"/>
  <c r="L661" i="61"/>
  <c r="L668" i="61" s="1"/>
  <c r="L649" i="61"/>
  <c r="L624" i="61"/>
  <c r="L639" i="61" s="1"/>
  <c r="M670" i="61"/>
  <c r="M676" i="61" s="1"/>
  <c r="M678" i="61"/>
  <c r="M683" i="61" s="1"/>
  <c r="K1031" i="61"/>
  <c r="K1040" i="61" s="1"/>
  <c r="K893" i="61"/>
  <c r="K931" i="61"/>
  <c r="K948" i="61" s="1"/>
  <c r="K978" i="61"/>
  <c r="K988" i="61" s="1"/>
  <c r="K1042" i="61"/>
  <c r="K950" i="61"/>
  <c r="K959" i="61" s="1"/>
  <c r="R988" i="61"/>
  <c r="M1053" i="61"/>
  <c r="R948" i="61"/>
  <c r="M1060" i="61"/>
  <c r="R751" i="61"/>
  <c r="R768" i="61"/>
  <c r="L862" i="61"/>
  <c r="R862" i="61" s="1"/>
  <c r="AJ3" i="34"/>
  <c r="AL3" i="34"/>
  <c r="R604" i="61" l="1"/>
  <c r="Q604" i="61"/>
  <c r="R642" i="61"/>
  <c r="Q642" i="61"/>
  <c r="R678" i="61"/>
  <c r="Q678" i="61"/>
  <c r="R600" i="61"/>
  <c r="Q600" i="61"/>
  <c r="R618" i="61"/>
  <c r="Q618" i="61"/>
  <c r="R636" i="61"/>
  <c r="Q636" i="61"/>
  <c r="Q653" i="61"/>
  <c r="R653" i="61"/>
  <c r="R645" i="61"/>
  <c r="Q645" i="61"/>
  <c r="R602" i="61"/>
  <c r="Q602" i="61"/>
  <c r="R620" i="61"/>
  <c r="Q620" i="61"/>
  <c r="R638" i="61"/>
  <c r="Q638" i="61"/>
  <c r="R657" i="61"/>
  <c r="Q657" i="61"/>
  <c r="R599" i="61"/>
  <c r="Q599" i="61"/>
  <c r="R617" i="61"/>
  <c r="Q617" i="61"/>
  <c r="R635" i="61"/>
  <c r="Q635" i="61"/>
  <c r="R658" i="61"/>
  <c r="Q658" i="61"/>
  <c r="Q675" i="61"/>
  <c r="R675" i="61"/>
  <c r="R597" i="61"/>
  <c r="Q597" i="61"/>
  <c r="R629" i="61"/>
  <c r="Q629" i="61"/>
  <c r="Q656" i="61"/>
  <c r="R656" i="61"/>
  <c r="R601" i="61"/>
  <c r="Q601" i="61"/>
  <c r="R680" i="61"/>
  <c r="Q680" i="61"/>
  <c r="R626" i="61"/>
  <c r="Q626" i="61"/>
  <c r="R621" i="61"/>
  <c r="Q621" i="61"/>
  <c r="R664" i="61"/>
  <c r="Q664" i="61"/>
  <c r="R633" i="61"/>
  <c r="Q633" i="61"/>
  <c r="R666" i="61"/>
  <c r="Q666" i="61"/>
  <c r="R615" i="61"/>
  <c r="Q615" i="61"/>
  <c r="R662" i="61"/>
  <c r="Q662" i="61"/>
  <c r="R608" i="61"/>
  <c r="Q608" i="61"/>
  <c r="R594" i="61"/>
  <c r="Q594" i="61"/>
  <c r="R612" i="61"/>
  <c r="Q612" i="61"/>
  <c r="R630" i="61"/>
  <c r="Q630" i="61"/>
  <c r="R681" i="61"/>
  <c r="Q681" i="61"/>
  <c r="R667" i="61"/>
  <c r="Q667" i="61"/>
  <c r="R607" i="61"/>
  <c r="Q607" i="61"/>
  <c r="R627" i="61"/>
  <c r="Q627" i="61"/>
  <c r="R643" i="61"/>
  <c r="Q643" i="61"/>
  <c r="R670" i="61"/>
  <c r="Q670" i="61"/>
  <c r="R609" i="61"/>
  <c r="Q609" i="61"/>
  <c r="R641" i="61"/>
  <c r="Q641" i="61"/>
  <c r="R646" i="61"/>
  <c r="Q646" i="61"/>
  <c r="R625" i="61"/>
  <c r="Q625" i="61"/>
  <c r="R672" i="61"/>
  <c r="Q672" i="61"/>
  <c r="R624" i="61"/>
  <c r="Q624" i="61"/>
  <c r="R679" i="61"/>
  <c r="Q679" i="61"/>
  <c r="R661" i="61"/>
  <c r="Q661" i="61"/>
  <c r="R606" i="61"/>
  <c r="Q606" i="61"/>
  <c r="R663" i="61"/>
  <c r="Q663" i="61"/>
  <c r="Q603" i="61"/>
  <c r="R603" i="61"/>
  <c r="R605" i="61"/>
  <c r="Q605" i="61"/>
  <c r="R628" i="61"/>
  <c r="Q628" i="61"/>
  <c r="R644" i="61"/>
  <c r="Q644" i="61"/>
  <c r="R665" i="61"/>
  <c r="Q665" i="61"/>
  <c r="R596" i="61"/>
  <c r="Q596" i="61"/>
  <c r="R614" i="61"/>
  <c r="Q614" i="61"/>
  <c r="R632" i="61"/>
  <c r="Q632" i="61"/>
  <c r="R649" i="61"/>
  <c r="Q649" i="61"/>
  <c r="R671" i="61"/>
  <c r="Q671" i="61"/>
  <c r="R598" i="61"/>
  <c r="Q598" i="61"/>
  <c r="R616" i="61"/>
  <c r="Q616" i="61"/>
  <c r="R634" i="61"/>
  <c r="Q634" i="61"/>
  <c r="R651" i="61"/>
  <c r="Q651" i="61"/>
  <c r="R673" i="61"/>
  <c r="Q673" i="61"/>
  <c r="R595" i="61"/>
  <c r="Q595" i="61"/>
  <c r="R613" i="61"/>
  <c r="Q613" i="61"/>
  <c r="R631" i="61"/>
  <c r="Q631" i="61"/>
  <c r="R652" i="61"/>
  <c r="Q652" i="61"/>
  <c r="R674" i="61"/>
  <c r="Q674" i="61"/>
  <c r="R619" i="61"/>
  <c r="Q619" i="61"/>
  <c r="R650" i="61"/>
  <c r="Q650" i="61"/>
  <c r="R593" i="61"/>
  <c r="Q593" i="61"/>
  <c r="R637" i="61"/>
  <c r="Q637" i="61"/>
  <c r="Q796" i="61"/>
  <c r="Q948" i="61"/>
  <c r="Q988" i="61"/>
  <c r="Q808" i="61"/>
  <c r="Q1066" i="61"/>
  <c r="Q1009" i="61"/>
  <c r="Q959" i="61"/>
  <c r="Q843" i="61"/>
  <c r="Q849" i="61"/>
  <c r="Q768" i="61"/>
  <c r="Q976" i="61"/>
  <c r="Q821" i="61"/>
  <c r="Q855" i="61"/>
  <c r="Q726" i="61"/>
  <c r="Q1060" i="61"/>
  <c r="Q762" i="61"/>
  <c r="Q870" i="61"/>
  <c r="Q929" i="61"/>
  <c r="Q742" i="61"/>
  <c r="Q918" i="61"/>
  <c r="Q1029" i="61"/>
  <c r="Q862" i="61"/>
  <c r="Q751" i="61"/>
  <c r="Q788" i="61"/>
  <c r="Q889" i="61"/>
  <c r="Q1053" i="61"/>
  <c r="Q879" i="61"/>
  <c r="Q711" i="61"/>
  <c r="Q719" i="61"/>
  <c r="Q1040" i="61"/>
  <c r="M1067" i="61"/>
  <c r="M1068" i="61" s="1"/>
  <c r="K1066" i="61"/>
  <c r="L1067" i="61"/>
  <c r="K890" i="61"/>
  <c r="K891" i="61" s="1"/>
  <c r="R659" i="61"/>
  <c r="K624" i="61"/>
  <c r="K639" i="61" s="1"/>
  <c r="R676" i="61"/>
  <c r="K670" i="61"/>
  <c r="K676" i="61" s="1"/>
  <c r="K656" i="61"/>
  <c r="K659" i="61" s="1"/>
  <c r="K1053" i="61"/>
  <c r="K918" i="61"/>
  <c r="R639" i="61"/>
  <c r="L654" i="61"/>
  <c r="R654" i="61" s="1"/>
  <c r="R668" i="61"/>
  <c r="K929" i="61"/>
  <c r="K1029" i="61"/>
  <c r="K649" i="61"/>
  <c r="L890" i="61"/>
  <c r="R890" i="61" s="1"/>
  <c r="K1060" i="61"/>
  <c r="R622" i="61"/>
  <c r="M654" i="61"/>
  <c r="R610" i="61"/>
  <c r="R647" i="61"/>
  <c r="K661" i="61"/>
  <c r="K668" i="61" s="1"/>
  <c r="M890" i="61"/>
  <c r="M891" i="61" s="1"/>
  <c r="R683" i="61"/>
  <c r="J590" i="61"/>
  <c r="AN3" i="34"/>
  <c r="AK3" i="34"/>
  <c r="L1068" i="61" l="1"/>
  <c r="R1067" i="61"/>
  <c r="Q1067" i="61"/>
  <c r="Q683" i="61"/>
  <c r="Q610" i="61"/>
  <c r="Q622" i="61"/>
  <c r="Q639" i="61"/>
  <c r="Q659" i="61"/>
  <c r="Q668" i="61"/>
  <c r="Q676" i="61"/>
  <c r="Q647" i="61"/>
  <c r="L891" i="61"/>
  <c r="Q890" i="61"/>
  <c r="Q654" i="61"/>
  <c r="K1067" i="61"/>
  <c r="K1068" i="61" s="1"/>
  <c r="M684" i="61"/>
  <c r="M685" i="61" s="1"/>
  <c r="K654" i="61"/>
  <c r="L684" i="61"/>
  <c r="R684" i="61" s="1"/>
  <c r="J591" i="61"/>
  <c r="Q891" i="61" l="1"/>
  <c r="L685" i="61"/>
  <c r="Q684" i="61"/>
  <c r="Q1068" i="61"/>
  <c r="K684" i="61"/>
  <c r="K685" i="61" s="1"/>
  <c r="M457" i="61"/>
  <c r="M462" i="61" s="1"/>
  <c r="L507" i="61"/>
  <c r="L512" i="61" s="1"/>
  <c r="M436" i="61"/>
  <c r="M455" i="61" s="1"/>
  <c r="R581" i="61" l="1"/>
  <c r="R517" i="61"/>
  <c r="R487" i="61"/>
  <c r="R567" i="61"/>
  <c r="R477" i="61"/>
  <c r="R511" i="61"/>
  <c r="R555" i="61"/>
  <c r="R493" i="61"/>
  <c r="R561" i="61"/>
  <c r="R449" i="61"/>
  <c r="R527" i="61"/>
  <c r="R587" i="61"/>
  <c r="R441" i="61"/>
  <c r="R497" i="61"/>
  <c r="R523" i="61"/>
  <c r="R577" i="61"/>
  <c r="R507" i="61"/>
  <c r="R469" i="61"/>
  <c r="R545" i="61"/>
  <c r="R453" i="61"/>
  <c r="R501" i="61"/>
  <c r="R541" i="61"/>
  <c r="Q685" i="61"/>
  <c r="M559" i="61"/>
  <c r="M564" i="61" s="1"/>
  <c r="L533" i="61"/>
  <c r="L550" i="61" s="1"/>
  <c r="M492" i="61"/>
  <c r="M505" i="61" s="1"/>
  <c r="L514" i="61"/>
  <c r="L520" i="61" s="1"/>
  <c r="L552" i="61"/>
  <c r="L557" i="61" s="1"/>
  <c r="L574" i="61"/>
  <c r="L582" i="61" s="1"/>
  <c r="Q453" i="61"/>
  <c r="Q493" i="61"/>
  <c r="Q511" i="61"/>
  <c r="M533" i="61"/>
  <c r="M550" i="61" s="1"/>
  <c r="L457" i="61"/>
  <c r="L462" i="61" s="1"/>
  <c r="M514" i="61"/>
  <c r="M520" i="61" s="1"/>
  <c r="M552" i="61"/>
  <c r="M557" i="61" s="1"/>
  <c r="M574" i="61"/>
  <c r="M582" i="61" s="1"/>
  <c r="L480" i="61"/>
  <c r="L490" i="61" s="1"/>
  <c r="Q441" i="61"/>
  <c r="Q477" i="61"/>
  <c r="Q497" i="61"/>
  <c r="Q517" i="61"/>
  <c r="Q555" i="61"/>
  <c r="Q577" i="61"/>
  <c r="L559" i="61"/>
  <c r="L564" i="61" s="1"/>
  <c r="M480" i="61"/>
  <c r="M490" i="61" s="1"/>
  <c r="L464" i="61"/>
  <c r="L478" i="61" s="1"/>
  <c r="L522" i="61"/>
  <c r="L531" i="61" s="1"/>
  <c r="M464" i="61"/>
  <c r="M478" i="61" s="1"/>
  <c r="M522" i="61"/>
  <c r="M531" i="61" s="1"/>
  <c r="L584" i="61"/>
  <c r="L589" i="61" s="1"/>
  <c r="Q501" i="61"/>
  <c r="Q523" i="61"/>
  <c r="Q541" i="61"/>
  <c r="Q561" i="61"/>
  <c r="Q581" i="61"/>
  <c r="M584" i="61"/>
  <c r="M589" i="61" s="1"/>
  <c r="L566" i="61"/>
  <c r="L572" i="61" s="1"/>
  <c r="M566" i="61"/>
  <c r="M572" i="61" s="1"/>
  <c r="Q449" i="61"/>
  <c r="Q469" i="61"/>
  <c r="Q487" i="61"/>
  <c r="M507" i="61"/>
  <c r="Q527" i="61"/>
  <c r="Q545" i="61"/>
  <c r="Q567" i="61"/>
  <c r="Q587" i="61"/>
  <c r="L436" i="61"/>
  <c r="L455" i="61" s="1"/>
  <c r="L492" i="61"/>
  <c r="L505" i="61" s="1"/>
  <c r="Q507" i="61" l="1"/>
  <c r="M512" i="61"/>
  <c r="R548" i="61"/>
  <c r="Q548" i="61"/>
  <c r="R489" i="61"/>
  <c r="Q489" i="61"/>
  <c r="R488" i="61"/>
  <c r="Q488" i="61"/>
  <c r="R504" i="61"/>
  <c r="Q504" i="61"/>
  <c r="R503" i="61"/>
  <c r="Q503" i="61"/>
  <c r="R502" i="61"/>
  <c r="Q502" i="61"/>
  <c r="R500" i="61"/>
  <c r="Q500" i="61"/>
  <c r="R499" i="61"/>
  <c r="Q499" i="61"/>
  <c r="R576" i="61"/>
  <c r="Q576" i="61"/>
  <c r="R495" i="61"/>
  <c r="Q495" i="61"/>
  <c r="R494" i="61"/>
  <c r="Q494" i="61"/>
  <c r="R549" i="61"/>
  <c r="Q549" i="61"/>
  <c r="R459" i="61"/>
  <c r="Q459" i="61"/>
  <c r="R465" i="61"/>
  <c r="Q465" i="61"/>
  <c r="R530" i="61"/>
  <c r="Q530" i="61"/>
  <c r="R452" i="61"/>
  <c r="Q452" i="61"/>
  <c r="R547" i="61"/>
  <c r="Q547" i="61"/>
  <c r="R471" i="61"/>
  <c r="Q471" i="61"/>
  <c r="R546" i="61"/>
  <c r="Q546" i="61"/>
  <c r="R470" i="61"/>
  <c r="Q470" i="61"/>
  <c r="R566" i="61"/>
  <c r="Q566" i="61"/>
  <c r="R486" i="61"/>
  <c r="Q486" i="61"/>
  <c r="R563" i="61"/>
  <c r="Q563" i="61"/>
  <c r="R485" i="61"/>
  <c r="Q485" i="61"/>
  <c r="R562" i="61"/>
  <c r="Q562" i="61"/>
  <c r="R484" i="61"/>
  <c r="Q484" i="61"/>
  <c r="Q560" i="61"/>
  <c r="R482" i="61"/>
  <c r="Q482" i="61"/>
  <c r="R559" i="61"/>
  <c r="Q559" i="61"/>
  <c r="R481" i="61"/>
  <c r="Q481" i="61"/>
  <c r="R556" i="61"/>
  <c r="Q556" i="61"/>
  <c r="R480" i="61"/>
  <c r="Q480" i="61"/>
  <c r="R554" i="61"/>
  <c r="Q554" i="61"/>
  <c r="R476" i="61"/>
  <c r="Q476" i="61"/>
  <c r="R553" i="61"/>
  <c r="Q553" i="61"/>
  <c r="R475" i="61"/>
  <c r="Q475" i="61"/>
  <c r="R552" i="61"/>
  <c r="Q552" i="61"/>
  <c r="R474" i="61"/>
  <c r="Q474" i="61"/>
  <c r="R533" i="61"/>
  <c r="Q533" i="61"/>
  <c r="Q445" i="61"/>
  <c r="R445" i="61"/>
  <c r="R472" i="61"/>
  <c r="Q472" i="61"/>
  <c r="R569" i="61"/>
  <c r="Q569" i="61"/>
  <c r="R586" i="61"/>
  <c r="Q586" i="61"/>
  <c r="R584" i="61"/>
  <c r="Q584" i="61"/>
  <c r="R580" i="61"/>
  <c r="Q580" i="61"/>
  <c r="R578" i="61"/>
  <c r="Q578" i="61"/>
  <c r="R574" i="61"/>
  <c r="Q574" i="61"/>
  <c r="R510" i="61"/>
  <c r="Q510" i="61"/>
  <c r="R529" i="61"/>
  <c r="Q529" i="61"/>
  <c r="R451" i="61"/>
  <c r="Q451" i="61"/>
  <c r="R528" i="61"/>
  <c r="Q528" i="61"/>
  <c r="R450" i="61"/>
  <c r="Q450" i="61"/>
  <c r="R544" i="61"/>
  <c r="Q544" i="61"/>
  <c r="R468" i="61"/>
  <c r="Q468" i="61"/>
  <c r="R543" i="61"/>
  <c r="Q543" i="61"/>
  <c r="R467" i="61"/>
  <c r="Q467" i="61"/>
  <c r="R542" i="61"/>
  <c r="Q542" i="61"/>
  <c r="R466" i="61"/>
  <c r="Q466" i="61"/>
  <c r="R540" i="61"/>
  <c r="Q540" i="61"/>
  <c r="R464" i="61"/>
  <c r="Q464" i="61"/>
  <c r="R539" i="61"/>
  <c r="Q539" i="61"/>
  <c r="R461" i="61"/>
  <c r="Q461" i="61"/>
  <c r="R538" i="61"/>
  <c r="Q538" i="61"/>
  <c r="R460" i="61"/>
  <c r="Q460" i="61"/>
  <c r="R536" i="61"/>
  <c r="Q536" i="61"/>
  <c r="R458" i="61"/>
  <c r="Q458" i="61"/>
  <c r="R535" i="61"/>
  <c r="Q535" i="61"/>
  <c r="R457" i="61"/>
  <c r="Q457" i="61"/>
  <c r="R534" i="61"/>
  <c r="Q534" i="61"/>
  <c r="R454" i="61"/>
  <c r="Q454" i="61"/>
  <c r="R473" i="61"/>
  <c r="Q473" i="61"/>
  <c r="R537" i="61"/>
  <c r="Q537" i="61"/>
  <c r="R568" i="61"/>
  <c r="Q568" i="61"/>
  <c r="R585" i="61"/>
  <c r="Q585" i="61"/>
  <c r="R579" i="61"/>
  <c r="Q579" i="61"/>
  <c r="R498" i="61"/>
  <c r="Q498" i="61"/>
  <c r="R496" i="61"/>
  <c r="Q496" i="61"/>
  <c r="R575" i="61"/>
  <c r="Q575" i="61"/>
  <c r="R570" i="61"/>
  <c r="Q570" i="61"/>
  <c r="R492" i="61"/>
  <c r="Q492" i="61"/>
  <c r="R436" i="61"/>
  <c r="Q436" i="61"/>
  <c r="R509" i="61"/>
  <c r="Q509" i="61"/>
  <c r="R588" i="61"/>
  <c r="Q588" i="61"/>
  <c r="R508" i="61"/>
  <c r="Q508" i="61"/>
  <c r="R526" i="61"/>
  <c r="Q526" i="61"/>
  <c r="R448" i="61"/>
  <c r="Q448" i="61"/>
  <c r="R525" i="61"/>
  <c r="Q525" i="61"/>
  <c r="R447" i="61"/>
  <c r="Q447" i="61"/>
  <c r="R524" i="61"/>
  <c r="Q524" i="61"/>
  <c r="R446" i="61"/>
  <c r="Q446" i="61"/>
  <c r="R522" i="61"/>
  <c r="Q522" i="61"/>
  <c r="R444" i="61"/>
  <c r="Q444" i="61"/>
  <c r="R519" i="61"/>
  <c r="Q519" i="61"/>
  <c r="R443" i="61"/>
  <c r="Q443" i="61"/>
  <c r="R518" i="61"/>
  <c r="Q518" i="61"/>
  <c r="R442" i="61"/>
  <c r="Q442" i="61"/>
  <c r="R516" i="61"/>
  <c r="Q516" i="61"/>
  <c r="R440" i="61"/>
  <c r="Q440" i="61"/>
  <c r="R515" i="61"/>
  <c r="Q515" i="61"/>
  <c r="R439" i="61"/>
  <c r="Q439" i="61"/>
  <c r="R514" i="61"/>
  <c r="Q514" i="61"/>
  <c r="R438" i="61"/>
  <c r="Q438" i="61"/>
  <c r="R571" i="61"/>
  <c r="Q571" i="61"/>
  <c r="R437" i="61"/>
  <c r="Q437" i="61"/>
  <c r="Q483" i="61"/>
  <c r="R483" i="61"/>
  <c r="K533" i="61"/>
  <c r="K550" i="61" s="1"/>
  <c r="L412" i="61"/>
  <c r="L416" i="61" s="1"/>
  <c r="L388" i="61"/>
  <c r="L393" i="61" s="1"/>
  <c r="L362" i="61"/>
  <c r="L371" i="61" s="1"/>
  <c r="L323" i="61"/>
  <c r="L338" i="61" s="1"/>
  <c r="L311" i="61"/>
  <c r="L321" i="61" s="1"/>
  <c r="L283" i="61"/>
  <c r="L289" i="61" s="1"/>
  <c r="L428" i="61"/>
  <c r="L432" i="61" s="1"/>
  <c r="L212" i="61"/>
  <c r="L223" i="61" s="1"/>
  <c r="L182" i="61"/>
  <c r="M421" i="61"/>
  <c r="M401" i="61"/>
  <c r="M410" i="61" s="1"/>
  <c r="M395" i="61"/>
  <c r="M399" i="61" s="1"/>
  <c r="M373" i="61"/>
  <c r="M386" i="61" s="1"/>
  <c r="M340" i="61"/>
  <c r="M360" i="61" s="1"/>
  <c r="M297" i="61"/>
  <c r="M309" i="61" s="1"/>
  <c r="M291" i="61"/>
  <c r="M295" i="61" s="1"/>
  <c r="M267" i="61"/>
  <c r="M281" i="61" s="1"/>
  <c r="M256" i="61"/>
  <c r="M265" i="61" s="1"/>
  <c r="M238" i="61"/>
  <c r="M254" i="61" s="1"/>
  <c r="M225" i="61"/>
  <c r="M236" i="61" s="1"/>
  <c r="L421" i="61"/>
  <c r="L401" i="61"/>
  <c r="L410" i="61" s="1"/>
  <c r="L395" i="61"/>
  <c r="L399" i="61" s="1"/>
  <c r="L373" i="61"/>
  <c r="L386" i="61" s="1"/>
  <c r="L340" i="61"/>
  <c r="L360" i="61" s="1"/>
  <c r="L297" i="61"/>
  <c r="L309" i="61" s="1"/>
  <c r="L291" i="61"/>
  <c r="L295" i="61" s="1"/>
  <c r="L267" i="61"/>
  <c r="L281" i="61" s="1"/>
  <c r="L256" i="61"/>
  <c r="L265" i="61" s="1"/>
  <c r="L238" i="61"/>
  <c r="L254" i="61" s="1"/>
  <c r="L225" i="61"/>
  <c r="L236" i="61" s="1"/>
  <c r="M412" i="61"/>
  <c r="M416" i="61" s="1"/>
  <c r="M388" i="61"/>
  <c r="M393" i="61" s="1"/>
  <c r="M362" i="61"/>
  <c r="M371" i="61" s="1"/>
  <c r="M323" i="61"/>
  <c r="M338" i="61" s="1"/>
  <c r="M311" i="61"/>
  <c r="M321" i="61" s="1"/>
  <c r="M283" i="61"/>
  <c r="M289" i="61" s="1"/>
  <c r="M428" i="61"/>
  <c r="M432" i="61" s="1"/>
  <c r="M212" i="61"/>
  <c r="M223" i="61" s="1"/>
  <c r="M182" i="61"/>
  <c r="R589" i="61"/>
  <c r="R550" i="61"/>
  <c r="R505" i="61"/>
  <c r="R512" i="61"/>
  <c r="K559" i="61"/>
  <c r="K564" i="61" s="1"/>
  <c r="K566" i="61"/>
  <c r="K572" i="61" s="1"/>
  <c r="K464" i="61"/>
  <c r="K478" i="61" s="1"/>
  <c r="K522" i="61"/>
  <c r="K531" i="61" s="1"/>
  <c r="AL3" i="39"/>
  <c r="R531" i="61"/>
  <c r="R582" i="61"/>
  <c r="K492" i="61"/>
  <c r="K505" i="61" s="1"/>
  <c r="R564" i="61"/>
  <c r="R462" i="61"/>
  <c r="R520" i="61"/>
  <c r="R478" i="61"/>
  <c r="R455" i="61"/>
  <c r="R572" i="61"/>
  <c r="R490" i="61"/>
  <c r="R557" i="61"/>
  <c r="AR3" i="16"/>
  <c r="AO3" i="16"/>
  <c r="R185" i="61" l="1"/>
  <c r="Q185" i="61"/>
  <c r="R201" i="61"/>
  <c r="Q201" i="61"/>
  <c r="R246" i="61"/>
  <c r="Q246" i="61"/>
  <c r="R286" i="61"/>
  <c r="Q286" i="61"/>
  <c r="R332" i="61"/>
  <c r="Q332" i="61"/>
  <c r="R389" i="61"/>
  <c r="Q389" i="61"/>
  <c r="R288" i="61"/>
  <c r="Q288" i="61"/>
  <c r="R196" i="61"/>
  <c r="Q196" i="61"/>
  <c r="R232" i="61"/>
  <c r="Q232" i="61"/>
  <c r="R259" i="61"/>
  <c r="Q259" i="61"/>
  <c r="R302" i="61"/>
  <c r="Q302" i="61"/>
  <c r="R345" i="61"/>
  <c r="Q345" i="61"/>
  <c r="R404" i="61"/>
  <c r="Q404" i="61"/>
  <c r="R308" i="61"/>
  <c r="Q308" i="61"/>
  <c r="R55" i="61"/>
  <c r="Q55" i="61"/>
  <c r="R187" i="61"/>
  <c r="Q187" i="61"/>
  <c r="R195" i="61"/>
  <c r="Q195" i="61"/>
  <c r="R203" i="61"/>
  <c r="Q203" i="61"/>
  <c r="R217" i="61"/>
  <c r="Q217" i="61"/>
  <c r="R231" i="61"/>
  <c r="Q231" i="61"/>
  <c r="R243" i="61"/>
  <c r="Q243" i="61"/>
  <c r="R247" i="61"/>
  <c r="Q247" i="61"/>
  <c r="R258" i="61"/>
  <c r="Q258" i="61"/>
  <c r="R269" i="61"/>
  <c r="Q269" i="61"/>
  <c r="R277" i="61"/>
  <c r="Q277" i="61"/>
  <c r="R291" i="61"/>
  <c r="Q291" i="61"/>
  <c r="R301" i="61"/>
  <c r="Q301" i="61"/>
  <c r="R314" i="61"/>
  <c r="Q314" i="61"/>
  <c r="R326" i="61"/>
  <c r="Q326" i="61"/>
  <c r="R334" i="61"/>
  <c r="Q334" i="61"/>
  <c r="R344" i="61"/>
  <c r="Q344" i="61"/>
  <c r="R352" i="61"/>
  <c r="Q352" i="61"/>
  <c r="R365" i="61"/>
  <c r="Q365" i="61"/>
  <c r="R391" i="61"/>
  <c r="Q391" i="61"/>
  <c r="R403" i="61"/>
  <c r="Q403" i="61"/>
  <c r="R421" i="61"/>
  <c r="Q421" i="61"/>
  <c r="R220" i="61"/>
  <c r="Q220" i="61"/>
  <c r="R307" i="61"/>
  <c r="Q307" i="61"/>
  <c r="R415" i="61"/>
  <c r="R209" i="61"/>
  <c r="Q209" i="61"/>
  <c r="R182" i="61"/>
  <c r="Q182" i="61"/>
  <c r="R190" i="61"/>
  <c r="Q190" i="61"/>
  <c r="R198" i="61"/>
  <c r="Q198" i="61"/>
  <c r="R212" i="61"/>
  <c r="Q212" i="61"/>
  <c r="R226" i="61"/>
  <c r="Q226" i="61"/>
  <c r="R239" i="61"/>
  <c r="Q239" i="61"/>
  <c r="R430" i="61"/>
  <c r="Q430" i="61"/>
  <c r="R250" i="61"/>
  <c r="Q250" i="61"/>
  <c r="R261" i="61"/>
  <c r="Q261" i="61"/>
  <c r="R272" i="61"/>
  <c r="Q272" i="61"/>
  <c r="R283" i="61"/>
  <c r="Q283" i="61"/>
  <c r="R294" i="61"/>
  <c r="Q294" i="61"/>
  <c r="R304" i="61"/>
  <c r="Q304" i="61"/>
  <c r="R317" i="61"/>
  <c r="Q317" i="61"/>
  <c r="R329" i="61"/>
  <c r="Q329" i="61"/>
  <c r="R337" i="61"/>
  <c r="Q337" i="61"/>
  <c r="R347" i="61"/>
  <c r="Q347" i="61"/>
  <c r="R355" i="61"/>
  <c r="Q355" i="61"/>
  <c r="R368" i="61"/>
  <c r="Q368" i="61"/>
  <c r="R396" i="61"/>
  <c r="Q396" i="61"/>
  <c r="R406" i="61"/>
  <c r="Q406" i="61"/>
  <c r="R424" i="61"/>
  <c r="Q424" i="61"/>
  <c r="Q235" i="61"/>
  <c r="R235" i="61"/>
  <c r="R369" i="61"/>
  <c r="Q369" i="61"/>
  <c r="R370" i="61"/>
  <c r="Q370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9" i="61"/>
  <c r="Q229" i="61"/>
  <c r="R256" i="61"/>
  <c r="Q256" i="61"/>
  <c r="R275" i="61"/>
  <c r="Q275" i="61"/>
  <c r="R324" i="61"/>
  <c r="Q324" i="61"/>
  <c r="R350" i="61"/>
  <c r="Q350" i="61"/>
  <c r="R413" i="61"/>
  <c r="Q413" i="61"/>
  <c r="R359" i="61"/>
  <c r="Q359" i="61"/>
  <c r="R204" i="61"/>
  <c r="Q204" i="61"/>
  <c r="R248" i="61"/>
  <c r="Q248" i="61"/>
  <c r="R278" i="61"/>
  <c r="Q278" i="61"/>
  <c r="R327" i="61"/>
  <c r="Q327" i="61"/>
  <c r="R366" i="61"/>
  <c r="Q366" i="61"/>
  <c r="R233" i="61"/>
  <c r="Q2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9" i="61"/>
  <c r="Q189" i="61"/>
  <c r="R197" i="61"/>
  <c r="Q197" i="61"/>
  <c r="R205" i="61"/>
  <c r="Q205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79" i="61"/>
  <c r="Q279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R234" i="61"/>
  <c r="Q234" i="61"/>
  <c r="R320" i="61"/>
  <c r="Q320" i="61"/>
  <c r="R358" i="61"/>
  <c r="Q358" i="61"/>
  <c r="R184" i="61"/>
  <c r="Q184" i="61"/>
  <c r="R192" i="61"/>
  <c r="Q192" i="61"/>
  <c r="R200" i="61"/>
  <c r="Q200" i="61"/>
  <c r="R214" i="61"/>
  <c r="Q214" i="61"/>
  <c r="R228" i="61"/>
  <c r="Q228" i="61"/>
  <c r="R241" i="61"/>
  <c r="Q241" i="61"/>
  <c r="R245" i="61"/>
  <c r="Q245" i="61"/>
  <c r="R252" i="61"/>
  <c r="Q252" i="61"/>
  <c r="R263" i="61"/>
  <c r="Q263" i="61"/>
  <c r="R274" i="61"/>
  <c r="Q274" i="61"/>
  <c r="R285" i="61"/>
  <c r="Q285" i="61"/>
  <c r="R298" i="61"/>
  <c r="Q298" i="61"/>
  <c r="R311" i="61"/>
  <c r="Q311" i="61"/>
  <c r="R323" i="61"/>
  <c r="Q323" i="61"/>
  <c r="R331" i="61"/>
  <c r="Q331" i="61"/>
  <c r="R341" i="61"/>
  <c r="Q341" i="61"/>
  <c r="R349" i="61"/>
  <c r="Q349" i="61"/>
  <c r="R362" i="61"/>
  <c r="Q362" i="61"/>
  <c r="R388" i="61"/>
  <c r="Q388" i="61"/>
  <c r="R398" i="61"/>
  <c r="Q398" i="61"/>
  <c r="R412" i="61"/>
  <c r="Q412" i="61"/>
  <c r="R207" i="61"/>
  <c r="Q207" i="61"/>
  <c r="R280" i="61"/>
  <c r="Q280" i="61"/>
  <c r="R425" i="61"/>
  <c r="Q425" i="61"/>
  <c r="R409" i="61"/>
  <c r="Q409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3" i="61"/>
  <c r="Q193" i="61"/>
  <c r="R215" i="61"/>
  <c r="Q215" i="61"/>
  <c r="R242" i="61"/>
  <c r="Q242" i="61"/>
  <c r="R267" i="61"/>
  <c r="Q267" i="61"/>
  <c r="R299" i="61"/>
  <c r="Q299" i="61"/>
  <c r="Q312" i="61"/>
  <c r="R312" i="61"/>
  <c r="R342" i="61"/>
  <c r="Q342" i="61"/>
  <c r="R363" i="61"/>
  <c r="Q363" i="61"/>
  <c r="R401" i="61"/>
  <c r="Q401" i="61"/>
  <c r="R208" i="61"/>
  <c r="Q208" i="61"/>
  <c r="R357" i="61"/>
  <c r="Q357" i="61"/>
  <c r="R188" i="61"/>
  <c r="Q188" i="61"/>
  <c r="R218" i="61"/>
  <c r="Q218" i="61"/>
  <c r="R270" i="61"/>
  <c r="Q270" i="61"/>
  <c r="R292" i="61"/>
  <c r="Q292" i="61"/>
  <c r="R315" i="61"/>
  <c r="Q315" i="61"/>
  <c r="R335" i="61"/>
  <c r="Q335" i="61"/>
  <c r="R353" i="61"/>
  <c r="Q353" i="61"/>
  <c r="R392" i="61"/>
  <c r="Q392" i="61"/>
  <c r="R422" i="61"/>
  <c r="Q422" i="61"/>
  <c r="R319" i="61"/>
  <c r="Q3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05" i="61"/>
  <c r="Q305" i="61"/>
  <c r="R318" i="61"/>
  <c r="Q318" i="61"/>
  <c r="R330" i="61"/>
  <c r="Q330" i="61"/>
  <c r="R340" i="61"/>
  <c r="Q340" i="61"/>
  <c r="R348" i="61"/>
  <c r="Q348" i="61"/>
  <c r="R356" i="61"/>
  <c r="Q356" i="61"/>
  <c r="R373" i="61"/>
  <c r="Q373" i="61"/>
  <c r="R397" i="61"/>
  <c r="Q397" i="61"/>
  <c r="R407" i="61"/>
  <c r="Q407" i="61"/>
  <c r="R206" i="61"/>
  <c r="Q206" i="61"/>
  <c r="R264" i="61"/>
  <c r="Q264" i="61"/>
  <c r="R408" i="61"/>
  <c r="Q408" i="61"/>
  <c r="R253" i="61"/>
  <c r="Q253" i="61"/>
  <c r="R186" i="61"/>
  <c r="Q186" i="61"/>
  <c r="R194" i="61"/>
  <c r="Q194" i="61"/>
  <c r="R202" i="61"/>
  <c r="Q202" i="61"/>
  <c r="R216" i="61"/>
  <c r="Q216" i="61"/>
  <c r="R230" i="61"/>
  <c r="Q230" i="61"/>
  <c r="R428" i="61"/>
  <c r="Q428" i="61"/>
  <c r="R431" i="61"/>
  <c r="Q431" i="61"/>
  <c r="R257" i="61"/>
  <c r="Q257" i="61"/>
  <c r="R268" i="61"/>
  <c r="Q268" i="61"/>
  <c r="R276" i="61"/>
  <c r="Q276" i="61"/>
  <c r="R287" i="61"/>
  <c r="Q287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14" i="61"/>
  <c r="Q414" i="61"/>
  <c r="R219" i="61"/>
  <c r="Q219" i="61"/>
  <c r="R306" i="61"/>
  <c r="Q306" i="61"/>
  <c r="R221" i="61"/>
  <c r="Q221" i="61"/>
  <c r="R222" i="61"/>
  <c r="Q2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7" i="61"/>
  <c r="Q490" i="61"/>
  <c r="Q478" i="61"/>
  <c r="Q582" i="61"/>
  <c r="Q505" i="61"/>
  <c r="Q462" i="61"/>
  <c r="Q455" i="61"/>
  <c r="Q531" i="61"/>
  <c r="Q512" i="61"/>
  <c r="Q550" i="61"/>
  <c r="Q572" i="61"/>
  <c r="Q520" i="61"/>
  <c r="Q564" i="61"/>
  <c r="Q589" i="61"/>
  <c r="K507" i="61"/>
  <c r="K512" i="61" s="1"/>
  <c r="M590" i="61"/>
  <c r="M591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6" i="61"/>
  <c r="R254" i="61"/>
  <c r="R265" i="61"/>
  <c r="R281" i="61"/>
  <c r="L426" i="61"/>
  <c r="R426" i="61" s="1"/>
  <c r="K421" i="61"/>
  <c r="K238" i="61"/>
  <c r="K254" i="61" s="1"/>
  <c r="K225" i="61"/>
  <c r="K236" i="61" s="1"/>
  <c r="R321" i="61"/>
  <c r="R371" i="61"/>
  <c r="K362" i="61"/>
  <c r="K371" i="61" s="1"/>
  <c r="K323" i="61"/>
  <c r="K338" i="61" s="1"/>
  <c r="K401" i="61"/>
  <c r="K410" i="61" s="1"/>
  <c r="K395" i="61"/>
  <c r="K399" i="61" s="1"/>
  <c r="K373" i="61"/>
  <c r="K386" i="61" s="1"/>
  <c r="K340" i="61"/>
  <c r="K360" i="61" s="1"/>
  <c r="K297" i="61"/>
  <c r="K309" i="61" s="1"/>
  <c r="K291" i="61"/>
  <c r="K295" i="61" s="1"/>
  <c r="K212" i="61"/>
  <c r="K223" i="61" s="1"/>
  <c r="M210" i="61"/>
  <c r="R295" i="61"/>
  <c r="R309" i="61"/>
  <c r="R360" i="61"/>
  <c r="R386" i="61"/>
  <c r="R399" i="61"/>
  <c r="R410" i="61"/>
  <c r="M426" i="61"/>
  <c r="L210" i="61"/>
  <c r="R210" i="61" s="1"/>
  <c r="R223" i="61"/>
  <c r="R432" i="61"/>
  <c r="R289" i="61"/>
  <c r="R393" i="61"/>
  <c r="R416" i="61"/>
  <c r="K267" i="61"/>
  <c r="K281" i="61" s="1"/>
  <c r="K256" i="61"/>
  <c r="K265" i="61" s="1"/>
  <c r="R338" i="61"/>
  <c r="K311" i="61"/>
  <c r="K321" i="61" s="1"/>
  <c r="K412" i="61"/>
  <c r="K416" i="61" s="1"/>
  <c r="K388" i="61"/>
  <c r="K393" i="61" s="1"/>
  <c r="K428" i="61"/>
  <c r="K432" i="61" s="1"/>
  <c r="K552" i="61"/>
  <c r="K557" i="61" s="1"/>
  <c r="K584" i="61"/>
  <c r="K589" i="61" s="1"/>
  <c r="K457" i="61"/>
  <c r="K462" i="61" s="1"/>
  <c r="K514" i="61"/>
  <c r="K520" i="61" s="1"/>
  <c r="K480" i="61"/>
  <c r="K490" i="61" s="1"/>
  <c r="L590" i="61"/>
  <c r="R590" i="61" s="1"/>
  <c r="K574" i="61"/>
  <c r="K582" i="61" s="1"/>
  <c r="AF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9" i="61"/>
  <c r="Q338" i="61"/>
  <c r="Q416" i="61"/>
  <c r="Q223" i="61"/>
  <c r="Q399" i="61"/>
  <c r="Q295" i="61"/>
  <c r="Q321" i="61"/>
  <c r="Q254" i="61"/>
  <c r="Q393" i="61"/>
  <c r="Q210" i="61"/>
  <c r="Q386" i="61"/>
  <c r="Q426" i="61"/>
  <c r="Q236" i="61"/>
  <c r="Q58" i="61"/>
  <c r="Q20" i="61"/>
  <c r="Q81" i="61"/>
  <c r="Q52" i="61"/>
  <c r="Q360" i="61"/>
  <c r="Q281" i="61"/>
  <c r="Q34" i="61"/>
  <c r="Q590" i="61"/>
  <c r="Q432" i="61"/>
  <c r="Q410" i="61"/>
  <c r="Q309" i="61"/>
  <c r="Q371" i="61"/>
  <c r="Q265" i="61"/>
  <c r="Q66" i="61"/>
  <c r="Q47" i="61"/>
  <c r="L82" i="61"/>
  <c r="M82" i="61"/>
  <c r="M83" i="61" s="1"/>
  <c r="R154" i="61"/>
  <c r="R119" i="61"/>
  <c r="R105" i="61"/>
  <c r="R135" i="61"/>
  <c r="R169" i="61"/>
  <c r="R178" i="61"/>
  <c r="K182" i="61"/>
  <c r="K283" i="61"/>
  <c r="K289" i="61" s="1"/>
  <c r="L433" i="61"/>
  <c r="R433" i="61" s="1"/>
  <c r="M433" i="61"/>
  <c r="M434" i="61" s="1"/>
  <c r="K426" i="61"/>
  <c r="L591" i="61"/>
  <c r="AP3" i="16"/>
  <c r="R82" i="61" l="1"/>
  <c r="L83" i="61"/>
  <c r="Q169" i="61"/>
  <c r="Q105" i="61"/>
  <c r="Q82" i="61"/>
  <c r="L434" i="61"/>
  <c r="Q433" i="61"/>
  <c r="Q119" i="61"/>
  <c r="Q591" i="61"/>
  <c r="Q154" i="61"/>
  <c r="Q178" i="61"/>
  <c r="Q135" i="61"/>
  <c r="K83" i="61"/>
  <c r="M179" i="61"/>
  <c r="M180" i="61" s="1"/>
  <c r="L179" i="61"/>
  <c r="L1069" i="61" s="1"/>
  <c r="K210" i="61"/>
  <c r="K85" i="61"/>
  <c r="K105" i="61" s="1"/>
  <c r="R1069" i="61" l="1"/>
  <c r="R179" i="61"/>
  <c r="L180" i="61"/>
  <c r="Q179" i="61"/>
  <c r="Q434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9" i="61"/>
  <c r="M1070" i="61" s="1"/>
  <c r="K433" i="61"/>
  <c r="K434" i="61" s="1"/>
  <c r="L1070" i="61" l="1"/>
  <c r="Q1070" i="61" s="1"/>
  <c r="Q1069" i="61"/>
  <c r="Q180" i="61"/>
  <c r="K179" i="61" l="1"/>
  <c r="K180" i="61" l="1"/>
  <c r="K436" i="61"/>
  <c r="K455" i="61" l="1"/>
  <c r="K590" i="61" s="1"/>
  <c r="K1069" i="61" s="1"/>
  <c r="K591" i="61" l="1"/>
  <c r="K1070" i="61"/>
  <c r="AS3" i="16"/>
  <c r="AQ3" i="16"/>
  <c r="J179" i="61"/>
  <c r="J180" i="61" l="1"/>
  <c r="J711" i="61"/>
  <c r="J890" i="61" s="1"/>
  <c r="J891" i="61" s="1"/>
  <c r="J1069" i="61" l="1"/>
  <c r="J1070" i="61" s="1"/>
</calcChain>
</file>

<file path=xl/comments1.xml><?xml version="1.0" encoding="utf-8"?>
<comments xmlns="http://schemas.openxmlformats.org/spreadsheetml/2006/main">
  <authors>
    <author>HP</author>
  </authors>
  <commentList>
    <comment ref="AJ12" authorId="0" shapeId="0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asus pc</author>
  </authors>
  <commentList>
    <comment ref="H1" authorId="0" shapeId="0">
      <text>
        <r>
          <rPr>
            <b/>
            <sz val="9"/>
            <color indexed="81"/>
            <rFont val="Tahoma"/>
            <family val="2"/>
          </rPr>
          <t>เอาข้อมูลมาจากการส่งงบตรวจสอบเบี้ยงต้น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family val="2"/>
          </rPr>
          <t>asus pc:
เอาข้อมูลมาก้อนข้อมูลตรวจคุณภาพบัญชี C5308
ที่เป็นไฟล์ EX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family val="2"/>
          </rPr>
          <t>ปริ้นรายงานสรุปเสน ผอ เขตและลงประสัมพันธ์</t>
        </r>
      </text>
    </comment>
  </commentList>
</comments>
</file>

<file path=xl/sharedStrings.xml><?xml version="1.0" encoding="utf-8"?>
<sst xmlns="http://schemas.openxmlformats.org/spreadsheetml/2006/main" count="16575" uniqueCount="3372">
  <si>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</si>
  <si>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</si>
  <si>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</si>
  <si>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</si>
  <si>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</si>
  <si>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</si>
  <si>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</si>
  <si>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</si>
  <si>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</si>
  <si>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</si>
  <si>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</si>
  <si>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</si>
  <si>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</si>
  <si>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</si>
  <si>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</si>
  <si>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</si>
  <si>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</si>
  <si>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</si>
  <si>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</si>
  <si>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</si>
  <si>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</si>
  <si>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</si>
  <si>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</si>
  <si>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</si>
  <si>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</si>
  <si>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</si>
  <si>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</si>
  <si>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</si>
  <si>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</si>
  <si>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</si>
  <si>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</si>
  <si>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</si>
  <si>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</si>
  <si>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</si>
  <si>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</si>
  <si>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</si>
  <si>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</si>
  <si>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</si>
  <si>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</si>
  <si>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</si>
  <si>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</si>
  <si>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</si>
  <si>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</si>
  <si>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</si>
  <si>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</si>
  <si>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</si>
  <si>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</si>
  <si>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</si>
  <si>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</si>
  <si>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</si>
  <si>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</si>
  <si>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</si>
  <si>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</si>
  <si>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</si>
  <si>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</si>
  <si>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</si>
  <si>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</si>
  <si>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</si>
  <si>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</si>
  <si>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</si>
  <si>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</si>
  <si>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</si>
  <si>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</si>
  <si>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</si>
  <si>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</si>
  <si>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</si>
  <si>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</si>
  <si>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</si>
  <si>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</si>
  <si>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</si>
  <si>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</si>
  <si>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</si>
  <si>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</si>
  <si>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</si>
  <si>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</si>
  <si>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</si>
  <si>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</si>
  <si>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</si>
  <si>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</si>
  <si>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</si>
  <si>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</si>
  <si>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</si>
  <si>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</si>
  <si>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</si>
  <si>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</si>
  <si>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</si>
  <si>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</si>
  <si>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</si>
  <si>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</si>
  <si>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</si>
  <si>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</si>
  <si>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</si>
  <si>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</si>
  <si>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</si>
  <si>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</si>
  <si>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</si>
  <si>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</si>
  <si>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</si>
  <si>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</si>
  <si>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</si>
  <si>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</si>
  <si>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</si>
  <si>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</si>
  <si>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</si>
  <si>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</si>
  <si>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</si>
  <si>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</si>
  <si>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</si>
  <si>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</si>
  <si>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</si>
  <si>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</si>
  <si>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</si>
  <si>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</si>
  <si>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</si>
  <si>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</si>
  <si>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</si>
  <si>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</si>
  <si>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</si>
  <si>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</si>
  <si>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</si>
  <si>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</si>
  <si>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</si>
  <si>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</si>
  <si>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</si>
  <si>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</si>
  <si>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</si>
  <si>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</si>
  <si>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</si>
  <si>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</si>
  <si>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</si>
  <si>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</si>
  <si>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</si>
  <si>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</si>
  <si>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</si>
  <si>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</si>
  <si>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</si>
  <si>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</si>
  <si>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</si>
  <si>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</si>
  <si>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</si>
  <si>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</si>
  <si>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</si>
  <si>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</si>
  <si>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</si>
  <si>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</si>
  <si>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</si>
  <si>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</si>
  <si>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</si>
  <si>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</si>
  <si>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</si>
  <si>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</si>
  <si>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</si>
  <si>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</si>
  <si>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</si>
  <si>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</si>
  <si>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</si>
  <si>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</si>
  <si>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</si>
  <si>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</si>
  <si>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</si>
  <si>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</si>
  <si>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</si>
  <si>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</si>
  <si>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</si>
  <si>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</si>
  <si>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</si>
  <si>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</si>
  <si>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</si>
  <si>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</si>
  <si>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</si>
  <si>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</si>
  <si>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</si>
  <si>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</si>
  <si>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</si>
  <si>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</si>
  <si>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</si>
  <si>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</si>
  <si>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</si>
  <si>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</si>
  <si>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</si>
  <si>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</si>
  <si>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</si>
  <si>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</si>
  <si>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</si>
  <si>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</si>
  <si>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</si>
  <si>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</si>
  <si>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</si>
  <si>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</si>
  <si>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</si>
  <si>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</si>
  <si>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</si>
  <si>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</si>
  <si>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</si>
  <si>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</si>
  <si>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</si>
  <si>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</si>
  <si>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</si>
  <si>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</si>
  <si>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</si>
  <si>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</si>
  <si>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</si>
  <si>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</si>
  <si>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</si>
  <si>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</si>
  <si>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</si>
  <si>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</si>
  <si>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</si>
  <si>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</si>
  <si>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</si>
  <si>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</si>
  <si>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</si>
  <si>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</si>
  <si>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</si>
  <si>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</si>
  <si>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</si>
  <si>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</si>
  <si>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</si>
  <si>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</si>
  <si>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</si>
  <si>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</si>
  <si>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</si>
  <si>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</si>
  <si>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</si>
  <si>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</si>
  <si>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</si>
  <si>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</si>
  <si>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</si>
  <si>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</si>
  <si>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</si>
  <si>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</si>
  <si>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</si>
  <si>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</si>
  <si>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</si>
  <si>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</si>
  <si>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</si>
  <si>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</si>
  <si>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</si>
  <si>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</si>
  <si>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</si>
  <si>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</si>
  <si>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</si>
  <si>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</si>
  <si>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</si>
  <si>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</si>
  <si>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</si>
  <si>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</si>
  <si>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</si>
  <si>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</si>
  <si>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</si>
  <si>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</si>
  <si>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</si>
  <si>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</si>
  <si>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</si>
  <si>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</si>
  <si>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</si>
  <si>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</si>
  <si>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</si>
  <si>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</si>
  <si>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</si>
  <si>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</si>
  <si>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</si>
  <si>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</si>
  <si>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</si>
  <si>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</si>
  <si>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</si>
  <si>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</si>
  <si>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</si>
  <si>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</si>
  <si>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</si>
  <si>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</si>
  <si>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</si>
  <si>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</si>
  <si>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</si>
  <si>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</si>
  <si>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</si>
  <si>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</si>
  <si>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</si>
  <si>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</si>
  <si>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</si>
  <si>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</si>
  <si>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</si>
  <si>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</si>
  <si>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</si>
  <si>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</si>
  <si>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</si>
  <si>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</si>
  <si>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</si>
  <si>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</si>
  <si>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</si>
  <si>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</si>
  <si>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</si>
  <si>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</si>
  <si>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</si>
  <si>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</si>
  <si>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</si>
  <si>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</si>
  <si>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</si>
  <si>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</si>
  <si>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</si>
  <si>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</si>
  <si>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</si>
  <si>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</si>
  <si>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</si>
  <si>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</si>
  <si>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</si>
  <si>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</si>
  <si>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</si>
  <si>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</si>
  <si>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</si>
  <si>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</si>
  <si>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</si>
  <si>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</si>
  <si>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</si>
  <si>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</si>
  <si>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</si>
  <si>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</si>
  <si>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</si>
  <si>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</si>
  <si>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</si>
  <si>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</si>
  <si>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</si>
  <si>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</si>
  <si>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</si>
  <si>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</si>
  <si>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</si>
  <si>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</si>
  <si>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</si>
  <si>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</si>
  <si>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</si>
  <si>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</si>
  <si>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</si>
  <si>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</si>
  <si>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</si>
  <si>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</si>
  <si>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</si>
  <si>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</si>
  <si>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</si>
  <si>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</si>
  <si>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</si>
  <si>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</si>
  <si>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</si>
  <si>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</si>
  <si>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</si>
  <si>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</si>
  <si>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</si>
  <si>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</si>
  <si>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</si>
  <si>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</si>
  <si>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</si>
  <si>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</si>
  <si>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</si>
  <si>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</si>
  <si>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</si>
  <si>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</si>
  <si>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</si>
  <si>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</si>
  <si>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</si>
  <si>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</si>
  <si>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</si>
  <si>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</si>
  <si>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</si>
  <si>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</si>
  <si>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</si>
  <si>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</si>
  <si>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</si>
  <si>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</si>
  <si>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</si>
  <si>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</si>
  <si>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</si>
  <si>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</si>
  <si>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</si>
  <si>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</si>
  <si>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</si>
  <si>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</si>
  <si>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</si>
  <si>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</si>
  <si>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</si>
  <si>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</si>
  <si>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</si>
  <si>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</si>
  <si>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</si>
  <si>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</si>
  <si>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</si>
  <si>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</si>
  <si>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</si>
  <si>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</si>
  <si>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</si>
  <si>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</si>
  <si>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</si>
  <si>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</si>
  <si>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</si>
  <si>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</si>
  <si>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</si>
  <si>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</si>
  <si>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</si>
  <si>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</si>
  <si>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</si>
  <si>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</si>
  <si>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</si>
  <si>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</si>
  <si>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</si>
  <si>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</si>
  <si>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</si>
  <si>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</si>
  <si>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</si>
  <si>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</si>
  <si>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</si>
  <si>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</si>
  <si>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</si>
  <si>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</si>
  <si>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</si>
  <si>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</si>
  <si>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</si>
  <si>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</si>
  <si>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</si>
  <si>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</si>
  <si>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</si>
  <si>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</si>
  <si>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</si>
  <si>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</si>
  <si>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</si>
  <si>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</si>
  <si>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</si>
  <si>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</si>
  <si>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</si>
  <si>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</si>
  <si>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</si>
  <si>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</si>
  <si>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</si>
  <si>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</si>
  <si>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</si>
  <si>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</si>
  <si>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</si>
  <si>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</si>
  <si>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</si>
  <si>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</si>
  <si>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</si>
  <si>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</si>
  <si>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</si>
  <si>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</si>
  <si>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</si>
  <si>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</si>
  <si>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</si>
  <si>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</si>
  <si>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</si>
  <si>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</si>
  <si>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</si>
  <si>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</si>
  <si>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</si>
  <si>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</si>
  <si>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</si>
  <si>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</si>
  <si>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</si>
  <si>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</si>
  <si>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</si>
  <si>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</si>
  <si>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</si>
  <si>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</si>
  <si>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</si>
  <si>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</si>
  <si>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</si>
  <si>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</si>
  <si>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</si>
  <si>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</si>
  <si>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</si>
  <si>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</si>
  <si>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</si>
  <si>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</si>
  <si>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</si>
  <si>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</si>
  <si>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</si>
  <si>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</si>
  <si>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</si>
  <si>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</si>
  <si>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</si>
  <si>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</si>
  <si>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</si>
  <si>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</si>
  <si>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</si>
  <si>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</si>
  <si>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</si>
  <si>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</si>
  <si>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</si>
  <si>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</si>
  <si>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</si>
  <si>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</si>
  <si>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</si>
  <si>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</si>
  <si>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</si>
  <si>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</si>
  <si>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</si>
  <si>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</si>
  <si>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</si>
  <si>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</si>
  <si>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</si>
  <si>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</si>
  <si>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</si>
  <si>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</si>
  <si>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</si>
  <si>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</si>
  <si>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</si>
  <si>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</si>
  <si>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</si>
  <si>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</si>
  <si>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</si>
  <si>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</si>
  <si>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</si>
  <si>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</si>
  <si>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</si>
  <si>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</si>
  <si>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</si>
  <si>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</si>
  <si>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</si>
  <si>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</si>
  <si>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</si>
  <si>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</si>
  <si>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</si>
  <si>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</si>
  <si>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</si>
  <si>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</si>
  <si>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</si>
  <si>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</si>
  <si>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</si>
  <si>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</si>
  <si>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</si>
  <si>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</si>
  <si>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</si>
  <si>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</si>
  <si>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</si>
  <si>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</si>
  <si>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</si>
  <si>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</si>
  <si>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</si>
  <si>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</si>
  <si>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</si>
  <si>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</si>
  <si>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</si>
  <si>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</si>
  <si>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</si>
  <si>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</si>
  <si>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</si>
  <si>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</si>
  <si>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</si>
  <si>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</si>
  <si>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</si>
  <si>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</si>
  <si>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</si>
  <si>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</si>
  <si>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</si>
  <si>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</si>
  <si>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</si>
  <si>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</si>
  <si>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</si>
  <si>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</si>
  <si>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</si>
  <si>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</si>
  <si>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</si>
  <si>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</si>
  <si>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</si>
  <si>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</si>
  <si>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</si>
  <si>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</si>
  <si>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</si>
  <si>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</si>
  <si>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</si>
  <si>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</si>
  <si>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</si>
  <si>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</si>
  <si>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</si>
  <si>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</si>
  <si>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</si>
  <si>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</si>
  <si>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</si>
  <si>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</si>
  <si>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</si>
  <si>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</si>
  <si>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</si>
  <si>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</si>
  <si>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</si>
  <si>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</si>
  <si>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</si>
  <si>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</si>
  <si>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</si>
  <si>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</si>
  <si>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</si>
  <si>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</si>
  <si>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</si>
  <si>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</si>
  <si>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</si>
  <si>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</si>
  <si>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</si>
  <si>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</si>
  <si>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</si>
  <si>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</si>
  <si>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</si>
  <si>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</si>
  <si>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</si>
  <si>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</si>
  <si>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</si>
  <si>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</si>
  <si>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</si>
  <si>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</si>
  <si>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</si>
  <si>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</si>
  <si>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</si>
  <si>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</si>
  <si>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</si>
  <si>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</si>
  <si>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</si>
  <si>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</si>
  <si>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</si>
  <si>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</si>
  <si>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</si>
  <si>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</si>
  <si>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</si>
  <si>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</si>
  <si>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</si>
  <si>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</si>
  <si>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</si>
  <si>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</si>
  <si>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</si>
  <si>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</si>
  <si>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</si>
  <si>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</si>
  <si>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</si>
  <si>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</si>
  <si>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</si>
  <si>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</si>
  <si>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</si>
  <si>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</si>
  <si>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</si>
  <si>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</si>
  <si>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</si>
  <si>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</si>
  <si>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</si>
  <si>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</si>
  <si>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</si>
  <si>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</si>
  <si>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</si>
  <si>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</si>
  <si>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</si>
  <si>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</si>
  <si>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</si>
  <si>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</si>
  <si>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</si>
  <si>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</si>
  <si>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</si>
  <si>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</si>
  <si>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</si>
  <si>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</si>
  <si>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</si>
  <si>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</si>
  <si>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</si>
  <si>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</si>
  <si>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</si>
  <si>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</si>
  <si>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</si>
  <si>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</si>
  <si>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</si>
  <si>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</si>
  <si>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</si>
  <si>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</si>
  <si>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</si>
  <si>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</si>
  <si>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</si>
  <si>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</si>
  <si>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</si>
  <si>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</si>
  <si>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</si>
  <si>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</si>
  <si>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</si>
  <si>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</si>
  <si>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</si>
  <si>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</si>
  <si>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</si>
  <si>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</si>
  <si>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</si>
  <si>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</si>
  <si>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</si>
  <si>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</si>
  <si>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</si>
  <si>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</si>
  <si>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</si>
  <si>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</si>
  <si>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</si>
  <si>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</si>
  <si>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</si>
  <si>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</si>
  <si>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</si>
  <si>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</si>
  <si>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</si>
  <si>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</si>
  <si>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</si>
  <si>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</si>
  <si>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</si>
  <si>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</si>
  <si>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</si>
  <si>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</si>
  <si>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</si>
  <si>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</si>
  <si>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</si>
  <si>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</si>
  <si>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</si>
  <si>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</si>
  <si>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</si>
  <si>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</si>
  <si>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</si>
  <si>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</si>
  <si>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</si>
  <si>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</si>
  <si>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</si>
  <si>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</si>
  <si>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</si>
  <si>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</si>
  <si>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</si>
  <si>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</si>
  <si>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</si>
  <si>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</si>
  <si>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</si>
  <si>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</si>
  <si>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</si>
  <si>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</si>
  <si>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</si>
  <si>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</si>
  <si>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</si>
  <si>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</si>
  <si>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</si>
  <si>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</si>
  <si>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</si>
  <si>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</si>
  <si>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</si>
  <si>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</si>
  <si>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</si>
  <si>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</si>
  <si>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</si>
  <si>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</si>
  <si>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</si>
  <si>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</si>
  <si>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</si>
  <si>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</si>
  <si>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</si>
  <si>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</si>
  <si>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</si>
  <si>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</si>
  <si>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</si>
  <si>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</si>
  <si>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</si>
  <si>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</si>
  <si>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</si>
  <si>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</si>
  <si>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</si>
  <si>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</si>
  <si>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</si>
  <si>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</si>
  <si>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</si>
  <si>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</si>
  <si>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</si>
  <si>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</si>
  <si>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</si>
  <si>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</si>
  <si>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</si>
  <si>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</si>
  <si>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</si>
  <si>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</si>
  <si>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</si>
  <si>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</si>
  <si>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</si>
  <si>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</si>
  <si>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</si>
  <si>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</si>
  <si>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</si>
  <si>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</si>
  <si>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</si>
  <si>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</si>
  <si>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</si>
  <si>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</si>
  <si>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</si>
  <si>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</si>
  <si>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</si>
  <si>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</si>
  <si>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</si>
  <si>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</si>
  <si>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</si>
  <si>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</si>
  <si>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</si>
  <si>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</si>
  <si>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</si>
  <si>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</si>
  <si>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</si>
  <si>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</si>
  <si>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</si>
  <si>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</si>
  <si>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</si>
  <si>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</si>
  <si>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</si>
  <si>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</si>
  <si>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</si>
  <si>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</si>
  <si>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</si>
  <si>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</si>
  <si>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</si>
  <si>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</si>
  <si>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</si>
  <si>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</si>
  <si>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</si>
  <si>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</si>
  <si>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</si>
  <si>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</si>
  <si>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</si>
  <si>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</si>
  <si>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</si>
  <si>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</si>
  <si>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04483 - รพ.สต.หนองบัว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</si>
  <si>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</si>
  <si>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</si>
  <si>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</si>
  <si>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</si>
  <si>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</si>
  <si>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</si>
  <si>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</si>
  <si>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</si>
  <si>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</si>
  <si>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</si>
  <si>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</si>
  <si>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</si>
  <si>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</si>
  <si>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</si>
  <si>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</si>
  <si>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</si>
  <si>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</si>
  <si>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</si>
  <si>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</si>
  <si>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</si>
  <si>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</si>
  <si>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</si>
  <si>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</si>
  <si>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</si>
  <si>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</si>
  <si>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</si>
  <si>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</si>
  <si>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</si>
  <si>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</si>
  <si>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</si>
  <si>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</si>
  <si>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</si>
  <si>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</si>
  <si>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</si>
  <si>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</si>
  <si>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</si>
  <si>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</si>
  <si>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</si>
  <si>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</si>
  <si>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</si>
  <si>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</si>
  <si>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</si>
  <si>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</si>
  <si>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</si>
  <si>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</si>
  <si>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</si>
  <si>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</si>
  <si>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</si>
  <si>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</si>
  <si>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</si>
  <si>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</si>
  <si>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</si>
  <si>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</si>
  <si>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</si>
  <si>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</si>
  <si>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</si>
  <si>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</si>
  <si>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</si>
  <si>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</si>
  <si>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</si>
  <si>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</si>
  <si>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</si>
  <si>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</si>
  <si>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</si>
  <si>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</si>
  <si>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</si>
  <si>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</si>
  <si>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</si>
  <si>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</si>
  <si>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</si>
  <si>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</si>
  <si>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</si>
  <si>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</si>
  <si>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</si>
  <si>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</si>
  <si>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</si>
  <si>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</si>
  <si>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</si>
  <si>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</si>
  <si>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</si>
  <si>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</si>
  <si>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</si>
  <si>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</si>
  <si>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</si>
  <si>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</si>
  <si>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</si>
  <si>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</si>
  <si>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</si>
  <si>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</si>
  <si>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</si>
  <si>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</si>
  <si>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</si>
  <si>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</si>
  <si>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</si>
  <si>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</si>
  <si>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</si>
  <si>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</si>
  <si>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</si>
  <si>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</si>
  <si>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</si>
  <si>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</si>
  <si>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</si>
  <si>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</si>
  <si>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</si>
  <si>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</si>
  <si>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</si>
  <si>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</si>
  <si>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</si>
  <si>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</si>
  <si>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</si>
  <si>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</si>
  <si>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</si>
  <si>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</si>
  <si>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</si>
  <si>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</si>
  <si>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</si>
  <si>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</si>
  <si>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</si>
  <si>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</si>
  <si>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</si>
  <si>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</si>
  <si>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</si>
  <si>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</si>
  <si>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</si>
  <si>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</si>
  <si>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</si>
  <si>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</si>
  <si>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</si>
  <si>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</si>
  <si>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</si>
  <si>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</si>
  <si>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</si>
  <si>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</si>
  <si>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</si>
  <si>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</si>
  <si>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</si>
  <si>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</si>
  <si>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</si>
  <si>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</si>
  <si>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</si>
  <si>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</si>
  <si>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</si>
  <si>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</si>
  <si>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</si>
  <si>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</si>
  <si>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</si>
  <si>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</si>
  <si>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</si>
  <si>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</si>
  <si>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</si>
  <si>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</si>
  <si>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</si>
  <si>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</si>
  <si>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</si>
  <si>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</si>
  <si>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</si>
  <si>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</si>
  <si>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</si>
  <si>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</si>
  <si>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</si>
  <si>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</si>
  <si>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</si>
  <si>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</si>
  <si>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</si>
  <si>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</si>
  <si>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</si>
  <si>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</si>
  <si>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</si>
  <si>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</si>
  <si>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</si>
  <si>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</si>
  <si>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</si>
  <si>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</si>
  <si>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</si>
  <si>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</si>
  <si>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</si>
  <si>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</si>
  <si>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</si>
  <si>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</si>
  <si>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</si>
  <si>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</si>
  <si>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</si>
  <si>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</si>
  <si>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</si>
  <si>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</si>
  <si>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</si>
  <si>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</si>
  <si>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</si>
  <si>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</si>
  <si>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</si>
  <si>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</si>
  <si>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</si>
  <si>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</si>
  <si>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</si>
  <si>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</si>
  <si>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</si>
  <si>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</si>
  <si>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</si>
  <si>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</si>
  <si>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</si>
  <si>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</si>
  <si>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</si>
  <si>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</si>
  <si>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</si>
  <si>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</si>
  <si>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</si>
  <si>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</si>
  <si>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</si>
  <si>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</si>
  <si>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</si>
  <si>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</si>
  <si>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</si>
  <si>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</si>
  <si>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</si>
  <si>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</si>
  <si>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</si>
  <si>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</si>
  <si>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</si>
  <si>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</si>
  <si>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</si>
  <si>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</si>
  <si>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</si>
  <si>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</si>
  <si>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</si>
  <si>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</si>
  <si>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</si>
  <si>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</si>
  <si>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</si>
  <si>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</si>
  <si>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</si>
  <si>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</si>
  <si>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</si>
  <si>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</si>
  <si>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</si>
  <si>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</si>
  <si>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</si>
  <si>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</si>
  <si>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</si>
  <si>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</si>
  <si>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</si>
  <si>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</si>
  <si>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</si>
  <si>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</si>
  <si>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</si>
  <si>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</si>
  <si>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</si>
  <si>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</si>
  <si>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</si>
  <si>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</si>
  <si>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</si>
  <si>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</si>
  <si>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</si>
  <si>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</si>
  <si>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</si>
  <si>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</si>
  <si>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</si>
  <si>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</si>
  <si>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</si>
  <si>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</si>
  <si>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</si>
  <si>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</si>
  <si>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</si>
  <si>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</si>
  <si>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</si>
  <si>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</si>
  <si>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</si>
  <si>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</si>
  <si>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</si>
  <si>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</si>
  <si>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</si>
  <si>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</si>
  <si>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</si>
  <si>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</si>
  <si>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</si>
  <si>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</si>
  <si>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</si>
  <si>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</si>
  <si>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</si>
  <si>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</si>
  <si>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</si>
  <si>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</si>
  <si>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</si>
  <si>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</si>
  <si>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</si>
  <si>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</si>
  <si>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</si>
  <si>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</si>
  <si>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</si>
  <si>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</si>
  <si>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</si>
  <si>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</si>
  <si>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</si>
  <si>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</si>
  <si>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</si>
  <si>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</si>
  <si>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</si>
  <si>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</si>
  <si>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</si>
  <si>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</si>
  <si>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</si>
  <si>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</si>
  <si>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</si>
  <si>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</si>
  <si>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</si>
  <si>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</si>
  <si>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</si>
  <si>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</si>
  <si>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</si>
  <si>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</si>
  <si>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</si>
  <si>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</si>
  <si>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</si>
  <si>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</si>
  <si>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</si>
  <si>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</si>
  <si>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</si>
  <si>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</si>
  <si>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</si>
  <si>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</si>
  <si>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</si>
  <si>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</si>
  <si>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</si>
  <si>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</si>
  <si>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</si>
  <si>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</si>
  <si>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</si>
  <si>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</si>
  <si>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</si>
  <si>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</si>
  <si>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</si>
  <si>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</si>
  <si>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</si>
  <si>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</si>
  <si>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</si>
  <si>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</si>
  <si>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</si>
  <si>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</si>
  <si>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</si>
  <si>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</si>
  <si>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</si>
  <si>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</si>
  <si>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</si>
  <si>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</si>
  <si>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</si>
  <si>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</si>
  <si>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</si>
  <si>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</si>
  <si>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</si>
  <si>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</si>
  <si>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</si>
  <si>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</si>
  <si>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</si>
  <si>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</si>
  <si>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</si>
  <si>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</si>
  <si>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</si>
  <si>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</si>
  <si>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</si>
  <si>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</si>
  <si>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</si>
  <si>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</si>
  <si>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</si>
  <si>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</si>
  <si>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</si>
  <si>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</si>
  <si>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</si>
  <si>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</si>
  <si>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</si>
  <si>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</si>
  <si>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</si>
  <si>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</si>
  <si>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</si>
  <si>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</si>
  <si>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</si>
  <si>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</si>
  <si>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</si>
  <si>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</si>
  <si>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</si>
  <si>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</si>
  <si>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</si>
  <si>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</si>
  <si>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</si>
  <si>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</si>
  <si>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</si>
  <si>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</si>
  <si>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</si>
  <si>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</si>
  <si>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</si>
  <si>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</si>
  <si>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</si>
  <si>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</si>
  <si>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</si>
  <si>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</si>
  <si>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</si>
  <si>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</si>
  <si>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</si>
  <si>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</si>
  <si>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</si>
  <si>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</si>
  <si>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</si>
  <si>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</si>
  <si>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</si>
  <si>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</si>
  <si>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</si>
  <si>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</si>
  <si>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</si>
  <si>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</si>
  <si>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</si>
  <si>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</si>
  <si>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</si>
  <si>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</si>
  <si>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</si>
  <si>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</si>
  <si>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</si>
  <si>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</si>
  <si>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</si>
  <si>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</si>
  <si>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</si>
  <si>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</si>
  <si>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</si>
  <si>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</si>
  <si>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</si>
  <si>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</si>
  <si>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</si>
  <si>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</si>
  <si>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</si>
  <si>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</si>
  <si>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</si>
  <si>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</si>
  <si>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</si>
  <si>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</si>
  <si>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</si>
  <si>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</si>
  <si>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</si>
  <si>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</si>
  <si>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</si>
  <si>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</si>
  <si>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</si>
  <si>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</si>
  <si>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</si>
  <si>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</si>
  <si>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</si>
  <si>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</si>
  <si>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</si>
  <si>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</si>
  <si>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</si>
  <si>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</si>
  <si>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</si>
  <si>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</si>
  <si>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</si>
  <si>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</si>
  <si>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</si>
  <si>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</si>
  <si>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</si>
  <si>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</si>
  <si>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</si>
  <si>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</si>
  <si>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</si>
  <si>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</si>
  <si>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</si>
  <si>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</si>
  <si>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</si>
  <si>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</si>
  <si>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</si>
  <si>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</si>
  <si>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</si>
  <si>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</si>
  <si>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</si>
  <si>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</si>
  <si>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</si>
  <si>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</si>
  <si>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</si>
  <si>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</si>
  <si>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</si>
  <si>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</si>
  <si>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</si>
  <si>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</si>
  <si>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</si>
  <si>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</si>
  <si>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</si>
  <si>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</si>
  <si>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</si>
  <si>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</si>
  <si>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</si>
  <si>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</si>
  <si>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</si>
  <si>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</si>
  <si>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</si>
  <si>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</si>
  <si>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</si>
  <si>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</si>
  <si>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</si>
  <si>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</si>
  <si>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</si>
  <si>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</si>
  <si>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</si>
  <si>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</si>
  <si>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</si>
  <si>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</si>
  <si>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</si>
  <si>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</si>
  <si>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</si>
  <si>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</si>
  <si>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</si>
  <si>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</si>
  <si>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</si>
  <si>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</si>
  <si>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</si>
  <si>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</si>
  <si>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</si>
  <si>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</si>
  <si>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</si>
  <si>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</si>
  <si>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</si>
  <si>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</si>
  <si>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</si>
  <si>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</si>
  <si>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</si>
  <si>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</si>
  <si>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</si>
  <si>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</si>
  <si>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</si>
  <si>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</si>
  <si>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</si>
  <si>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</si>
  <si>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</si>
  <si>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</si>
  <si>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</si>
  <si>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</si>
  <si>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</si>
  <si>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</si>
  <si>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</si>
  <si>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</si>
  <si>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</si>
  <si>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</si>
  <si>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</si>
  <si>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</si>
  <si>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</si>
  <si>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</si>
  <si>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</si>
  <si>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</si>
  <si>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</si>
  <si>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</si>
  <si>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</si>
  <si>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</si>
  <si>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</si>
  <si>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</si>
  <si>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</si>
  <si>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</si>
  <si>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</si>
  <si>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</si>
  <si>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</si>
  <si>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</si>
  <si>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</si>
  <si>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</si>
  <si>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</si>
  <si>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</si>
  <si>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</si>
  <si>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</si>
  <si>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</si>
  <si>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</si>
  <si>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</si>
  <si>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</si>
  <si>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</si>
  <si>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</si>
  <si>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</si>
  <si>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</si>
  <si>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</si>
  <si>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</si>
  <si>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</si>
  <si>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</si>
  <si>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</si>
  <si>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</si>
  <si>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</si>
  <si>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</si>
  <si>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</si>
  <si>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</si>
  <si>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</si>
  <si>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</si>
  <si>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</si>
  <si>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</si>
  <si>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</si>
  <si>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</si>
  <si>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</si>
  <si>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</si>
  <si>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</si>
  <si>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</si>
  <si>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</si>
  <si>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</si>
  <si>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</si>
  <si>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</si>
  <si>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</si>
  <si>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</si>
  <si>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</si>
  <si>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</si>
  <si>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</si>
  <si>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</si>
  <si>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</si>
  <si>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</si>
  <si>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</si>
  <si>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</si>
  <si>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</si>
  <si>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</si>
  <si>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</si>
  <si>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</si>
  <si>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</si>
  <si>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</si>
  <si>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</si>
  <si>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</si>
  <si>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</si>
  <si>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</si>
  <si>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</si>
  <si>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</si>
  <si>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</si>
  <si>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</si>
  <si>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</si>
  <si>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</si>
  <si>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</si>
  <si>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</si>
  <si>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</si>
  <si>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</si>
  <si>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</si>
  <si>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</si>
  <si>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</si>
  <si>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</si>
  <si>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</si>
  <si>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</si>
  <si>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</si>
  <si>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</si>
  <si>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</si>
  <si>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</si>
  <si>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</si>
  <si>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</si>
  <si>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</si>
  <si>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</si>
  <si>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</si>
  <si>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</si>
  <si>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</si>
  <si>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</si>
  <si>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</si>
  <si>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</si>
  <si>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</si>
  <si>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</si>
  <si>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</si>
  <si>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</si>
  <si>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</si>
  <si>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</si>
  <si>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</si>
  <si>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</si>
  <si>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</si>
  <si>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</si>
  <si>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</si>
  <si>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</si>
  <si>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</si>
  <si>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</si>
  <si>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</si>
  <si>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</si>
  <si>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</si>
  <si>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</si>
  <si>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</si>
  <si>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</si>
  <si>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</si>
  <si>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</si>
  <si>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</si>
  <si>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</si>
  <si>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</si>
  <si>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</si>
  <si>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</si>
  <si>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</si>
  <si>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</si>
  <si>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</si>
  <si>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</si>
  <si>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</si>
  <si>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</si>
  <si>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</si>
  <si>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</si>
  <si>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</si>
  <si>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</si>
  <si>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</si>
  <si>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</si>
  <si>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</si>
  <si>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</si>
  <si>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</si>
  <si>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</si>
  <si>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</si>
  <si>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</si>
  <si>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</si>
  <si>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</si>
  <si>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</si>
  <si>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</si>
  <si>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</si>
  <si>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</si>
  <si>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</si>
  <si>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</si>
  <si>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</si>
  <si>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</si>
  <si>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</si>
  <si>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</si>
  <si>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</si>
  <si>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</si>
  <si>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</si>
  <si>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</si>
  <si>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</si>
  <si>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</si>
  <si>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</si>
  <si>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</si>
  <si>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</si>
  <si>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</si>
  <si>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</si>
  <si>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</si>
  <si>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</si>
  <si>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</si>
  <si>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</si>
  <si>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</si>
  <si>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</si>
  <si>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</si>
  <si>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</si>
  <si>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</si>
  <si>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</si>
  <si>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</si>
  <si>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</si>
  <si>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</si>
  <si>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</si>
  <si>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</si>
  <si>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</si>
  <si>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</si>
  <si>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</si>
  <si>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</si>
  <si>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</si>
  <si>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</si>
  <si>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</si>
  <si>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</si>
  <si>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</si>
  <si>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</si>
  <si>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</si>
  <si>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</si>
  <si>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</si>
  <si>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</si>
  <si>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</si>
  <si>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</si>
  <si>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</si>
  <si>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</si>
  <si>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</si>
  <si>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</si>
  <si>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</si>
  <si>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</si>
  <si>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</si>
  <si>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</si>
  <si>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</si>
  <si>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</si>
  <si>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</si>
  <si>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</si>
  <si>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</si>
  <si>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</si>
  <si>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</si>
  <si>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</si>
  <si>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</si>
  <si>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</si>
  <si>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</si>
  <si>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</si>
  <si>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</si>
  <si>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</si>
  <si>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</si>
  <si>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</si>
  <si>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</si>
  <si>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</si>
  <si>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</si>
  <si>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</si>
  <si>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</si>
  <si>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</si>
  <si>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</si>
  <si>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</si>
  <si>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</si>
  <si>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</si>
  <si>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</si>
  <si>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</si>
  <si>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</si>
  <si>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</si>
  <si>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</si>
  <si>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</si>
  <si>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</si>
  <si>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</si>
  <si>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</si>
  <si>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</si>
  <si>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</si>
  <si>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</si>
  <si>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</si>
  <si>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</si>
  <si>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</si>
  <si>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</si>
  <si>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</si>
  <si>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</si>
  <si>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</si>
  <si>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</si>
  <si>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</si>
  <si>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</si>
  <si>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</si>
  <si>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</si>
  <si>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</si>
  <si>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</si>
  <si>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</si>
  <si>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</si>
  <si>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</si>
  <si>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</si>
  <si>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</si>
  <si>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</si>
  <si>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</si>
  <si>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</si>
  <si>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</si>
  <si>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</si>
  <si>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</si>
  <si>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</si>
  <si>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</si>
  <si>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</si>
  <si>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</si>
  <si>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</si>
  <si>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</si>
  <si>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</si>
  <si>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</si>
  <si>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</si>
  <si>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</si>
  <si>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</si>
  <si>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</si>
  <si>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</si>
  <si>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</si>
  <si>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</si>
  <si>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</si>
  <si>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</si>
  <si>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</si>
  <si>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</si>
  <si>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</si>
  <si>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</si>
  <si>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</si>
  <si>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</si>
  <si>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</si>
  <si>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</si>
  <si>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</si>
  <si>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</si>
  <si>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</si>
  <si>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</si>
  <si>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</si>
  <si>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</si>
  <si>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</si>
  <si>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</si>
  <si>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</si>
  <si>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</si>
  <si>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</si>
  <si>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</si>
  <si>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</si>
  <si>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</si>
  <si>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</si>
  <si>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</si>
  <si>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</si>
  <si>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</si>
  <si>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</si>
  <si>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</si>
  <si>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</si>
  <si>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</si>
  <si>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</si>
  <si>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</si>
  <si>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</si>
  <si>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</si>
  <si>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</si>
  <si>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</si>
  <si>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</si>
  <si>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</si>
  <si>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</si>
  <si>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</si>
  <si>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</si>
  <si>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</si>
  <si>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</si>
  <si>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</si>
  <si>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</si>
  <si>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</si>
  <si>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</si>
  <si>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</si>
  <si>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</si>
  <si>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</si>
  <si>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</si>
  <si>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</si>
  <si>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</si>
  <si>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</si>
  <si>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</si>
  <si>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</si>
  <si>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</si>
  <si>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</si>
  <si>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</si>
  <si>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</si>
  <si>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</si>
  <si>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</si>
  <si>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</si>
  <si>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</si>
  <si>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</si>
  <si>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</si>
  <si>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</si>
  <si>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</si>
  <si>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</si>
  <si>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</si>
  <si>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</si>
  <si>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</si>
  <si>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</si>
  <si>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</si>
  <si>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</si>
  <si>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</si>
  <si>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</si>
  <si>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</si>
  <si>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</si>
  <si>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</si>
  <si>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</si>
  <si>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</si>
  <si>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</si>
  <si>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</si>
  <si>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</si>
  <si>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</si>
  <si>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</si>
  <si>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</si>
  <si>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</si>
  <si>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</si>
  <si>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</si>
  <si>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</si>
  <si>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</si>
  <si>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</si>
  <si>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</si>
  <si>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</si>
  <si>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</si>
  <si>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</si>
  <si>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</si>
  <si>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</si>
  <si>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</si>
  <si>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</si>
  <si>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</si>
  <si>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</si>
  <si>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</si>
  <si>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</si>
  <si>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</si>
  <si>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</si>
  <si>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</si>
  <si>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</si>
  <si>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</si>
  <si>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</si>
  <si>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</si>
  <si>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</si>
  <si>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</si>
  <si>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</si>
  <si>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</si>
  <si>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</si>
  <si>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</si>
  <si>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</si>
  <si>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</si>
  <si>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</si>
  <si>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</si>
  <si>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</si>
  <si>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</si>
  <si>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</si>
  <si>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</si>
  <si>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</si>
  <si>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</si>
  <si>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</si>
  <si>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</si>
  <si>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</si>
  <si>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</si>
  <si>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</si>
  <si>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</si>
  <si>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</si>
  <si>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</si>
  <si>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</si>
  <si>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</si>
  <si>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</si>
  <si>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</si>
  <si>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</si>
  <si>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</si>
  <si>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</si>
  <si>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</si>
  <si>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</si>
  <si>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</si>
  <si>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</si>
  <si>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</si>
  <si>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</si>
  <si>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</si>
  <si>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</si>
  <si>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</si>
  <si>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</si>
  <si>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</si>
  <si>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</si>
  <si>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</si>
  <si>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</si>
  <si>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</si>
  <si>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</si>
  <si>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</si>
  <si>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</si>
  <si>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</si>
  <si>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</si>
  <si>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</si>
  <si>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</si>
  <si>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</si>
  <si>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</si>
  <si>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</si>
  <si>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</si>
  <si>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</si>
  <si>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</si>
  <si>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</si>
  <si>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</si>
  <si>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</si>
  <si>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</si>
  <si>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</si>
  <si>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</si>
  <si>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</si>
  <si>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</si>
  <si>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</si>
  <si>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</si>
  <si>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</si>
  <si>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</si>
  <si>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</si>
  <si>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</si>
  <si>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</si>
  <si>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</si>
  <si>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</si>
  <si>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</si>
  <si>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</si>
  <si>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</si>
  <si>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</si>
  <si>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</si>
  <si>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</si>
  <si>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</si>
  <si>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</si>
  <si>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</si>
  <si>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</si>
  <si>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</si>
  <si>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</si>
  <si>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</si>
  <si>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</si>
  <si>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</si>
  <si>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</si>
  <si>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</si>
  <si>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</si>
  <si>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</si>
  <si>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</si>
  <si>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</si>
  <si>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</si>
  <si>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</si>
  <si>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</si>
  <si>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</si>
  <si>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</si>
  <si>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</si>
  <si>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</si>
  <si>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</si>
  <si>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</si>
  <si>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</si>
  <si>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</si>
  <si>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</si>
  <si>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</si>
  <si>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</si>
  <si>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</si>
  <si>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</si>
  <si>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</si>
  <si>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</si>
  <si>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</si>
  <si>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</si>
  <si>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</si>
  <si>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</si>
  <si>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</si>
  <si>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</si>
  <si>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</si>
  <si>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</si>
  <si>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</si>
  <si>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</si>
  <si>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</si>
  <si>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</si>
  <si>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</si>
  <si>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</si>
  <si>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</si>
  <si>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</si>
  <si>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</si>
  <si>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</si>
  <si>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</si>
  <si>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</si>
  <si>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</si>
  <si>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</si>
  <si>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</si>
  <si>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</si>
  <si>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</si>
  <si>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</si>
  <si>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</si>
  <si>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</si>
  <si>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</si>
  <si>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</si>
  <si>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</si>
  <si>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</si>
  <si>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</si>
  <si>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</si>
  <si>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</si>
  <si>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</si>
  <si>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</si>
  <si>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</si>
  <si>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</si>
  <si>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</si>
  <si>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</si>
  <si>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</si>
  <si>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</si>
  <si>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</si>
  <si>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</si>
  <si>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</si>
  <si>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</si>
  <si>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</si>
  <si>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</si>
  <si>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</si>
  <si>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</si>
  <si>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</si>
  <si>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</si>
  <si>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</si>
  <si>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</si>
  <si>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</si>
  <si>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</si>
  <si>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</si>
  <si>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</si>
  <si>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</si>
  <si>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</si>
  <si>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</si>
  <si>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</si>
  <si>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</si>
  <si>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</si>
  <si>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</si>
  <si>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</si>
  <si>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</si>
  <si>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</si>
  <si>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</si>
  <si>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</si>
  <si>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</si>
  <si>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</si>
  <si>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</si>
  <si>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</si>
  <si>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</si>
  <si>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</si>
  <si>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</si>
  <si>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</si>
  <si>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</si>
  <si>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</si>
  <si>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</si>
  <si>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</si>
  <si>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</si>
  <si>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</si>
  <si>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</si>
  <si>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</si>
  <si>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</si>
  <si>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</si>
  <si>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</si>
  <si>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</si>
  <si>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</si>
  <si>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</si>
  <si>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</si>
  <si>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</si>
  <si>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</si>
  <si>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</si>
  <si>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</si>
  <si>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</si>
  <si>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</si>
  <si>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</si>
  <si>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</si>
  <si>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</si>
  <si>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</si>
  <si>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</si>
  <si>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</si>
  <si>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</si>
  <si>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</si>
  <si>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</si>
  <si>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</si>
  <si>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</si>
  <si>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</si>
  <si>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</si>
  <si>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</si>
  <si>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</si>
  <si>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</si>
  <si>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</si>
  <si>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</si>
  <si>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</si>
  <si>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</si>
  <si>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</si>
  <si>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</si>
  <si>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</si>
  <si>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</si>
  <si>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</si>
  <si>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</si>
  <si>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</si>
  <si>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</si>
  <si>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</si>
  <si>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</si>
  <si>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</si>
  <si>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</si>
  <si>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</si>
  <si>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</si>
  <si>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</si>
  <si>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</si>
  <si>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</si>
  <si>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</si>
  <si>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</si>
  <si>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</si>
  <si>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</si>
  <si>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</si>
  <si>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</si>
  <si>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</si>
  <si>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</si>
  <si>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</si>
  <si>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</si>
  <si>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</si>
  <si>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</si>
  <si>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</si>
  <si>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</si>
  <si>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</si>
  <si>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</si>
  <si>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</si>
  <si>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</si>
  <si>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</si>
  <si>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</si>
  <si>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</si>
  <si>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</si>
  <si>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</si>
  <si>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</si>
  <si>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</si>
  <si>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</si>
  <si>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</si>
  <si>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</si>
  <si>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</si>
  <si>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</si>
  <si>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</si>
  <si>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</si>
  <si>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</si>
  <si>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</si>
  <si>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</si>
  <si>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</si>
  <si>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</si>
  <si>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</si>
  <si>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</si>
  <si>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</si>
  <si>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</si>
  <si>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</si>
  <si>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</si>
  <si>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</si>
  <si>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</si>
  <si>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</si>
  <si>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</si>
  <si>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</si>
  <si>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</si>
  <si>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</si>
  <si>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</si>
  <si>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</si>
  <si>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</si>
  <si>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</si>
  <si>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</si>
  <si>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</si>
  <si>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</si>
  <si>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</si>
  <si>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</si>
  <si>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</si>
  <si>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</si>
  <si>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</si>
  <si>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</si>
  <si>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</si>
  <si>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</si>
  <si>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</si>
  <si>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</si>
  <si>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</si>
  <si>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</si>
  <si>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</si>
  <si>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</si>
  <si>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</si>
  <si>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</si>
  <si>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</si>
  <si>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</si>
  <si>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</si>
  <si>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</si>
  <si>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</si>
  <si>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</si>
  <si>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</si>
  <si>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</si>
  <si>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</si>
  <si>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</si>
  <si>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</si>
  <si>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</si>
  <si>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</si>
  <si>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</si>
  <si>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</si>
  <si>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</si>
  <si>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</si>
  <si>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</si>
  <si>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</si>
  <si>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</si>
  <si>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</si>
  <si>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</si>
  <si>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</si>
  <si>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</si>
  <si>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</si>
  <si>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</si>
  <si>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</si>
  <si>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</si>
  <si>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</si>
  <si>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</si>
  <si>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</si>
  <si>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</si>
  <si>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</si>
  <si>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</si>
  <si>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</si>
  <si>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</si>
  <si>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</si>
  <si>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</si>
  <si>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</si>
  <si>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</si>
  <si>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</si>
  <si>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</si>
  <si>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</si>
  <si>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</si>
  <si>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</si>
  <si>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</si>
  <si>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</si>
  <si>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</si>
  <si>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</si>
  <si>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</si>
  <si>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</si>
  <si>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</si>
  <si>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</si>
  <si>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</si>
  <si>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</si>
  <si>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</si>
  <si>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</si>
  <si>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</si>
  <si>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</si>
  <si>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</si>
  <si>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</si>
  <si>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</si>
  <si>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</si>
  <si>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</si>
  <si>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</si>
  <si>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</si>
  <si>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</si>
  <si>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</si>
  <si>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</si>
  <si>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</si>
  <si>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</si>
  <si>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</si>
  <si>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</si>
  <si>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</si>
  <si>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</si>
  <si>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</si>
  <si>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</si>
  <si>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</si>
  <si>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</si>
  <si>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</si>
  <si>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</si>
  <si>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</si>
  <si>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</si>
  <si>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</si>
  <si>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</si>
  <si>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</si>
  <si>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</si>
  <si>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</si>
  <si>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</si>
  <si>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</si>
  <si>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</si>
  <si>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</si>
  <si>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</si>
  <si>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</si>
  <si>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</si>
  <si>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</si>
  <si>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</si>
  <si>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</si>
  <si>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</si>
  <si>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</si>
  <si>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</si>
  <si>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</si>
  <si>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</si>
  <si>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</si>
  <si>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</si>
  <si>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</si>
  <si>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</si>
  <si>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</si>
  <si>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</si>
  <si>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</si>
  <si>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</si>
  <si>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</si>
  <si>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</si>
  <si>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</si>
  <si>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</si>
  <si>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</si>
  <si>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</si>
  <si>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</si>
  <si>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</si>
  <si>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</si>
  <si>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</si>
  <si>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</si>
  <si>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</si>
  <si>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</si>
  <si>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</si>
  <si>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</si>
  <si>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</si>
  <si>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</si>
  <si>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</si>
  <si>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</si>
  <si>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</si>
  <si>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</si>
  <si>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</si>
  <si>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</si>
  <si>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</si>
  <si>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</si>
  <si>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</si>
  <si>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</si>
  <si>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</si>
  <si>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</si>
  <si>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</si>
  <si>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</si>
  <si>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</si>
  <si>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</si>
  <si>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</si>
  <si>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</si>
  <si>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</si>
  <si>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</si>
  <si>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</si>
  <si>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</si>
  <si>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</si>
  <si>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</si>
  <si>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</si>
  <si>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</si>
  <si>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</si>
  <si>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</si>
  <si>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</si>
  <si>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</si>
  <si>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</si>
  <si>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</si>
  <si>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</si>
  <si>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</si>
  <si>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</si>
  <si>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</si>
  <si>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</si>
  <si>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</si>
  <si>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</si>
  <si>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</si>
  <si>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</si>
  <si>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</si>
  <si>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</si>
  <si>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</si>
  <si>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</si>
  <si>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</si>
  <si>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</si>
  <si>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</si>
  <si>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</si>
  <si>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</si>
  <si>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</si>
  <si>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</si>
  <si>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</si>
  <si>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</si>
  <si>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</si>
  <si>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</si>
  <si>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</si>
  <si>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</si>
  <si>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</si>
  <si>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</si>
  <si>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</si>
  <si>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</si>
  <si>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</si>
  <si>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</si>
  <si>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</si>
  <si>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</si>
  <si>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</si>
  <si>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</si>
  <si>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</si>
  <si>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</si>
  <si>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</si>
  <si>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</si>
  <si>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</si>
  <si>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</si>
  <si>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</si>
  <si>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</si>
  <si>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</si>
  <si>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</si>
  <si>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</si>
  <si>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</si>
  <si>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</si>
  <si>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</si>
  <si>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</si>
  <si>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</si>
  <si>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</si>
  <si>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</si>
  <si>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</si>
  <si>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</si>
  <si>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</si>
  <si>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</si>
  <si>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</si>
  <si>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</si>
  <si>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</si>
  <si>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</si>
  <si>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</si>
  <si>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</si>
  <si>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</si>
  <si>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</si>
  <si>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</si>
  <si>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</si>
  <si>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</si>
  <si>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</si>
  <si>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</si>
  <si>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</si>
  <si>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</si>
  <si>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</si>
  <si>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</si>
  <si>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</si>
  <si>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</si>
  <si>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</si>
  <si>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</si>
  <si>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</si>
  <si>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</si>
  <si>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</si>
  <si>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</si>
  <si>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</si>
  <si>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</si>
  <si>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</si>
  <si>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</si>
  <si>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</si>
  <si>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</si>
  <si>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</si>
  <si>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</si>
  <si>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</si>
  <si>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</si>
  <si>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</si>
  <si>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</si>
  <si>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</si>
  <si>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</si>
  <si>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</si>
  <si>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</si>
  <si>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</si>
  <si>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</si>
  <si>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</si>
  <si>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</si>
  <si>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</si>
  <si>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</si>
  <si>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</si>
  <si>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</si>
  <si>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</si>
  <si>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</si>
  <si>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</si>
  <si>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</si>
  <si>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</si>
  <si>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</si>
  <si>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</si>
  <si>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</si>
  <si>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</si>
  <si>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</si>
  <si>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</si>
  <si>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</si>
  <si>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</si>
  <si>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</si>
  <si>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</si>
  <si>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</si>
  <si>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</si>
  <si>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</si>
  <si>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</si>
  <si>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</si>
  <si>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</si>
  <si>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</si>
  <si>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</si>
  <si>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</si>
  <si>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</si>
  <si>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</si>
  <si>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</si>
  <si>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</si>
  <si>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</si>
  <si>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</si>
  <si>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</si>
  <si>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</si>
  <si>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</si>
  <si>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</si>
  <si>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</si>
  <si>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</si>
  <si>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</si>
  <si>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</si>
  <si>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</si>
  <si>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</si>
  <si>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</si>
  <si>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</si>
  <si>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</si>
  <si>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</si>
  <si>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</si>
  <si>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</si>
  <si>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</si>
  <si>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</si>
  <si>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</si>
  <si>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</si>
  <si>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</si>
  <si>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</si>
  <si>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</si>
  <si>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</si>
  <si>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</si>
  <si>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</si>
  <si>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</si>
  <si>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</si>
  <si>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</si>
  <si>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</si>
  <si>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</si>
  <si>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</si>
  <si>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</si>
  <si>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</si>
  <si>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</si>
  <si>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</si>
  <si>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</si>
  <si>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</si>
  <si>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</si>
  <si>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</si>
  <si>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</si>
  <si>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</si>
  <si>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</si>
  <si>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</si>
  <si>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</si>
  <si>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</si>
  <si>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</si>
  <si>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</si>
  <si>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</si>
  <si>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</si>
  <si>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</si>
  <si>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</si>
  <si>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</si>
  <si>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</si>
  <si>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</si>
  <si>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</si>
  <si>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</si>
  <si>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</si>
  <si>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</si>
  <si>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</si>
  <si>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</si>
  <si>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</si>
  <si>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</si>
  <si>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</si>
  <si>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</si>
  <si>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</si>
  <si>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</si>
  <si>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</si>
  <si>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</si>
  <si>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</si>
  <si>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</si>
  <si>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</si>
  <si>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</si>
  <si>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</si>
  <si>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</si>
  <si>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</si>
  <si>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</si>
  <si>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</si>
  <si>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</si>
  <si>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เอกสารแนบ 1</t>
  </si>
  <si>
    <t>สำหรับเดือน มิถุนายน 2564  ปีงบประมาณ 2564 (ข้อมูล ณ วันที่ 26 กรกฎาคม 2564 เวลา 09.30 น.)</t>
  </si>
  <si>
    <t>CodeL3</t>
  </si>
  <si>
    <t>1101000000.000</t>
  </si>
  <si>
    <t>1102000000.000</t>
  </si>
  <si>
    <t>1105000000.000</t>
  </si>
  <si>
    <t>1106000000.000</t>
  </si>
  <si>
    <t>1205000000.000</t>
  </si>
  <si>
    <t>1206000000.000</t>
  </si>
  <si>
    <t>1209000000.000</t>
  </si>
  <si>
    <t>2101000000.000</t>
  </si>
  <si>
    <t>2102000000.000</t>
  </si>
  <si>
    <t>2103000000.000</t>
  </si>
  <si>
    <t>2104000000.000</t>
  </si>
  <si>
    <t>2109000000.000</t>
  </si>
  <si>
    <t>2111000000.000</t>
  </si>
  <si>
    <t>2213000000.000</t>
  </si>
  <si>
    <t>3101000000.000</t>
  </si>
  <si>
    <t>3102000000.000</t>
  </si>
  <si>
    <t>3105000000.000</t>
  </si>
  <si>
    <t>4201000000.000</t>
  </si>
  <si>
    <t>4203000000.000</t>
  </si>
  <si>
    <t>4301010000.000</t>
  </si>
  <si>
    <t>4302000000.000</t>
  </si>
  <si>
    <t>4303000000.000</t>
  </si>
  <si>
    <t>4307000000.000</t>
  </si>
  <si>
    <t>4308000000.000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</si>
  <si>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</si>
  <si>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</si>
  <si>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</si>
  <si>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</si>
  <si>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</si>
  <si>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</si>
  <si>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5107000000.000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</si>
  <si>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</si>
  <si>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</si>
  <si>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</si>
  <si>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</si>
  <si>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</si>
  <si>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1.1.6 สินทรัพย์หมุนเวียนอื่น</t>
  </si>
  <si>
    <t>1.2.4 อาคาร</t>
  </si>
  <si>
    <t>1.2.5 ครุภัณฑ์</t>
  </si>
  <si>
    <t>1.2.6 สินทรัพย์ไม่มีตัวตน</t>
  </si>
  <si>
    <t>2.1.1 เจ้าหนี้ระยะสั้น</t>
  </si>
  <si>
    <t>2.1.2 ค่าใช้จ่ายค้างจ่าย</t>
  </si>
  <si>
    <t>2.1.3 รายได้รับล่วงหน้า</t>
  </si>
  <si>
    <t>2.1.4 รายได้แผ่นดินรอนำส่งคลัง</t>
  </si>
  <si>
    <t>2.1.5 รายได้รอการรับรู้</t>
  </si>
  <si>
    <t xml:space="preserve">2.1.6 เงินรับฝากระยะสั้น </t>
  </si>
  <si>
    <t>2.2.3 หนี้สินไม่หมุนเวียนอื่น</t>
  </si>
  <si>
    <t>รายได้สูง/(ต่ำ)กว่า ค่าใช้จ่ายสุทธิ</t>
  </si>
  <si>
    <t>รายได้สูง/(ต่ำ)กว่าค่าใช้จ่ายสะสม</t>
  </si>
  <si>
    <t>ทุน</t>
  </si>
  <si>
    <t>4.1.1 รายได้ค่าธรรมเนียมและบริการ</t>
  </si>
  <si>
    <t>4.1.3 รายได้ดอกเบี้ยของแผ่นดิน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</si>
  <si>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</si>
  <si>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</si>
  <si>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</si>
  <si>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4.2.5 รายได้ระหว่างหน่วยงานของหน่วยงานภาครัฐที่ได้รับจากรัฐบาล</t>
  </si>
  <si>
    <t>4.2.6 รายได้ระหว่างหน่วยงานกรณีอื่น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</si>
  <si>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</si>
  <si>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</si>
  <si>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</si>
  <si>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</si>
  <si>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</si>
  <si>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</si>
  <si>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5.1.7 ค่าใช้จ่ายเงินอุดหนุน</t>
  </si>
  <si>
    <t>5.2.4 ค่าใช้จ่ายระหว่างหน่วยงานกรณีอื่น</t>
  </si>
  <si>
    <t>รวมจังหวัด</t>
  </si>
  <si>
    <t>00432 พรเจริญ,สสอ_</t>
  </si>
  <si>
    <t>00437 เซกา,สสอ_</t>
  </si>
  <si>
    <t>00438 ปากคาด,สสอ_</t>
  </si>
  <si>
    <t>00440 ศรีวิไล,สสอ_</t>
  </si>
  <si>
    <t>00441 บุ่งคล้า,สสอ_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</si>
  <si>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</si>
  <si>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</si>
  <si>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</si>
  <si>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</si>
  <si>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</si>
  <si>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</si>
  <si>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</si>
  <si>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</si>
  <si>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</si>
  <si>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</si>
  <si>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</si>
  <si>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</si>
  <si>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</si>
  <si>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</si>
  <si>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</si>
  <si>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</si>
  <si>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</si>
  <si>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</si>
  <si>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</si>
  <si>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13892 สอ_โนนสมบูรณ์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</si>
  <si>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</si>
  <si>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</si>
  <si>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</si>
  <si>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</si>
  <si>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</si>
  <si>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</si>
  <si>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</si>
  <si>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</si>
  <si>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</si>
  <si>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</si>
  <si>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</si>
  <si>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14864 สอ_โนนสวรรค์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</si>
  <si>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</si>
  <si>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</si>
  <si>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</si>
  <si>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</si>
  <si>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</si>
  <si>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</si>
  <si>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</si>
  <si>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</si>
  <si>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</si>
  <si>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</si>
  <si>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</si>
  <si>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</si>
  <si>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</si>
  <si>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</si>
  <si>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</si>
  <si>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</si>
  <si>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</si>
  <si>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</si>
  <si>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</si>
  <si>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</si>
  <si>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</si>
  <si>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</si>
  <si>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</si>
  <si>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</si>
  <si>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</si>
  <si>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</si>
  <si>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</si>
  <si>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</si>
  <si>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</si>
  <si>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</si>
  <si>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13893 สอ_ห้วยหว้า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</si>
  <si>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</si>
  <si>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</si>
  <si>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</si>
  <si>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</si>
  <si>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</si>
  <si>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</si>
  <si>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</si>
  <si>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</si>
  <si>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</si>
  <si>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</si>
  <si>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</si>
  <si>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11741 สอ_วิจิตรพัฒนา</t>
  </si>
  <si>
    <t>13895 สอ_โคกนกพัฒนา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</si>
  <si>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</si>
  <si>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</si>
  <si>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</si>
  <si>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</si>
  <si>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</si>
  <si>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</si>
  <si>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</si>
  <si>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1204000000.000</t>
  </si>
  <si>
    <t>1211000000.000</t>
  </si>
  <si>
    <t>2116000000.000</t>
  </si>
  <si>
    <t>4306000000.000</t>
  </si>
  <si>
    <t>5108000000.000</t>
  </si>
  <si>
    <t>5203000000.000</t>
  </si>
  <si>
    <t>1.2.3 ที่ดิน</t>
  </si>
  <si>
    <t>1.2.7 งานระหว่างก่อสร้าง</t>
  </si>
  <si>
    <t>2.1.7 หนี้สินหมุนเวียนอื่น</t>
  </si>
  <si>
    <t>4.2.4 รายรับจากการขายสินทรัพย์ของหน่วยงาน</t>
  </si>
  <si>
    <t>5.1.8 หนี้สูญและหนี้สงสัยจะสูญ</t>
  </si>
  <si>
    <t>5.2.1 ค่าจำหน่ายจากการขายทรัพย์สิน</t>
  </si>
  <si>
    <t>04481 สถานีอนามัยนิคมสงเคราะห์</t>
  </si>
  <si>
    <t>04482 สอ_บ้านขาว</t>
  </si>
  <si>
    <t>04483 สอ_หนองบัว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</si>
  <si>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</si>
  <si>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</si>
  <si>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</si>
  <si>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</si>
  <si>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</si>
  <si>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</si>
  <si>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</si>
  <si>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</si>
  <si>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</si>
  <si>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</si>
  <si>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</si>
  <si>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</si>
  <si>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</si>
  <si>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</si>
  <si>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</si>
  <si>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</si>
  <si>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</si>
  <si>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</si>
  <si>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</si>
  <si>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</si>
  <si>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</si>
  <si>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13904 สถานีอนามัยบ้านหนองหมื่นท้าว</t>
  </si>
  <si>
    <t>13905 สอ_หนองใส</t>
  </si>
  <si>
    <t>13906 สอ_หนองตะไก้</t>
  </si>
  <si>
    <t>23745 สอ_บ้านกลิ้งคำ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</si>
  <si>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</si>
  <si>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</si>
  <si>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</si>
  <si>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</si>
  <si>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</si>
  <si>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</si>
  <si>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</si>
  <si>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</si>
  <si>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</si>
  <si>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14845 โรงพยาบาลส่งเสริมสุขภาพตำลบ้านดงบัง ต_กุดจับ อ_กุดจับ จ_อุ</t>
  </si>
  <si>
    <t>24933 โรงพยาบาลส่งเสริมสุขภาพตำบลบ้านโสกแก ต_เมืองเพีย อ_กุดจับ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</si>
  <si>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</si>
  <si>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</si>
  <si>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</si>
  <si>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</si>
  <si>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</si>
  <si>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</si>
  <si>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</si>
  <si>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</si>
  <si>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</si>
  <si>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</si>
  <si>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</si>
  <si>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</si>
  <si>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</si>
  <si>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</si>
  <si>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</si>
  <si>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</si>
  <si>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</si>
  <si>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</si>
  <si>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</si>
  <si>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</si>
  <si>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</si>
  <si>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</si>
  <si>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</si>
  <si>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</si>
  <si>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</si>
  <si>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</si>
  <si>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</si>
  <si>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14846 โรงพยาบาลส่งเสริมสุขภาพตำบล บ้านผือ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</si>
  <si>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</si>
  <si>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</si>
  <si>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</si>
  <si>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</si>
  <si>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</si>
  <si>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</si>
  <si>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</si>
  <si>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</si>
  <si>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13913 สถานีอนามัยนาเหล่า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</si>
  <si>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</si>
  <si>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</si>
  <si>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</si>
  <si>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</si>
  <si>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</si>
  <si>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</si>
  <si>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</si>
  <si>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</si>
  <si>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</si>
  <si>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</si>
  <si>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</si>
  <si>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</si>
  <si>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</si>
  <si>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13914 รพ_สต_ดงบาก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</si>
  <si>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</si>
  <si>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</si>
  <si>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</si>
  <si>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</si>
  <si>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</si>
  <si>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13915 รพ_สต_คำสีดา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</si>
  <si>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</si>
  <si>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</si>
  <si>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</si>
  <si>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</si>
  <si>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</si>
  <si>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</si>
  <si>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</si>
  <si>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</si>
  <si>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</si>
  <si>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</si>
  <si>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</si>
  <si>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</si>
  <si>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</si>
  <si>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</si>
  <si>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</si>
  <si>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14847 โรงพยาบาลส่งเสริมสุขภาพตำบลคำเมย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</si>
  <si>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</si>
  <si>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</si>
  <si>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</si>
  <si>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</si>
  <si>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</si>
  <si>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</si>
  <si>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</si>
  <si>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</si>
  <si>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13918 สถานีอนามัยนาตาด</t>
  </si>
  <si>
    <t>13919 สถานีอนามัยคำไฮ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</si>
  <si>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</si>
  <si>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</si>
  <si>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</si>
  <si>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</si>
  <si>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</si>
  <si>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</si>
  <si>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</si>
  <si>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</si>
  <si>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</si>
  <si>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</si>
  <si>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</si>
  <si>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</si>
  <si>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</si>
  <si>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</si>
  <si>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</si>
  <si>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</si>
  <si>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</si>
  <si>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</si>
  <si>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</si>
  <si>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</si>
  <si>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</si>
  <si>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</si>
  <si>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</si>
  <si>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</si>
  <si>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</si>
  <si>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</si>
  <si>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</si>
  <si>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</si>
  <si>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</si>
  <si>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</si>
  <si>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</si>
  <si>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</si>
  <si>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14245 สอ_สระคุ  อ_บ้านผือ  จ_อุดรธานี</t>
  </si>
  <si>
    <t>14298 สอ_หนองแวง  อ_บ้านผือ  จ_อุดรธานี</t>
  </si>
  <si>
    <t>14848 สอ_นาล้อม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</si>
  <si>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</si>
  <si>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</si>
  <si>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</si>
  <si>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</si>
  <si>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</si>
  <si>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</si>
  <si>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</si>
  <si>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13921 สอ_น้ำปู่น้อย</t>
  </si>
  <si>
    <t>14849 สอ_ดงพัฒนา</t>
  </si>
  <si>
    <t>04632 เพ็ญ  สถานีอนามัยนาพู่</t>
  </si>
  <si>
    <t>14246 เพ็ญ รพสต_หนองแสนตอ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</si>
  <si>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</si>
  <si>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</si>
  <si>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</si>
  <si>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</si>
  <si>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</si>
  <si>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</si>
  <si>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</si>
  <si>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</si>
  <si>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</si>
  <si>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</si>
  <si>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</si>
  <si>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</si>
  <si>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</si>
  <si>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</si>
  <si>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</si>
  <si>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</si>
  <si>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13922 สอ_บ้านเชียงดี</t>
  </si>
  <si>
    <t>21440 สอ_คีรีวงกต</t>
  </si>
  <si>
    <t>04658 สถานีอนามัยบ้านแดง</t>
  </si>
  <si>
    <t>04659 สถานีอนามัยนาทราย</t>
  </si>
  <si>
    <t>04660 สถานีอนามัยนายม</t>
  </si>
  <si>
    <t>14247 สถานีอนามัยถ่อนนาเพลิน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</si>
  <si>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</si>
  <si>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</si>
  <si>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</si>
  <si>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</si>
  <si>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14248 รพ_สต_ซำป่ารัง</t>
  </si>
  <si>
    <t>04527 โรงพยาบาลส่งเสริมสุขภาพตำบลอุ่มจาน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</si>
  <si>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</si>
  <si>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</si>
  <si>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04535 สถานีอนามัยเฉลิมพระเกียรตินาม่วง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</si>
  <si>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</si>
  <si>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</si>
  <si>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</si>
  <si>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</si>
  <si>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</si>
  <si>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</si>
  <si>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</si>
  <si>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</si>
  <si>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</si>
  <si>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</si>
  <si>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</si>
  <si>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</si>
  <si>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</si>
  <si>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</si>
  <si>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</si>
  <si>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</si>
  <si>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</si>
  <si>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</si>
  <si>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14352 สอ_โป่งป่าติ้ว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</si>
  <si>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</si>
  <si>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</si>
  <si>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</si>
  <si>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</si>
  <si>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</si>
  <si>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</si>
  <si>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</si>
  <si>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</si>
  <si>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</si>
  <si>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</si>
  <si>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</si>
  <si>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</si>
  <si>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</si>
  <si>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</si>
  <si>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</si>
  <si>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</si>
  <si>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</si>
  <si>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</si>
  <si>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13924 สถานีอนามัยโสกใหม่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</si>
  <si>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</si>
  <si>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</si>
  <si>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</si>
  <si>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</si>
  <si>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</si>
  <si>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</si>
  <si>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</si>
  <si>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13925 หาดคัมภีร์</t>
  </si>
  <si>
    <t>14463 ห้วยอาลัย</t>
  </si>
  <si>
    <t>14464 ชมเจริญ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</si>
  <si>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</si>
  <si>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</si>
  <si>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</si>
  <si>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</si>
  <si>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</si>
  <si>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</si>
  <si>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</si>
  <si>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</si>
  <si>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</si>
  <si>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</si>
  <si>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</si>
  <si>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</si>
  <si>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13926 สถานีอนามัยปากหมัน</t>
  </si>
  <si>
    <t>04722 สอ_ป่าก่อ</t>
  </si>
  <si>
    <t>04723 สอ_นาพึง</t>
  </si>
  <si>
    <t>04724 สอ_โนนสว่าง</t>
  </si>
  <si>
    <t>04725 สอ_เหล่ากอหก</t>
  </si>
  <si>
    <t>10234 สอ_นาเจริญ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</si>
  <si>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</si>
  <si>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</si>
  <si>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</si>
  <si>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</si>
  <si>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</si>
  <si>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</si>
  <si>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</si>
  <si>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</si>
  <si>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</si>
  <si>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</si>
  <si>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</si>
  <si>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</si>
  <si>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</si>
  <si>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</si>
  <si>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13927 สถานีอนามัยนากระเซ็ง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</si>
  <si>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</si>
  <si>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</si>
  <si>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</si>
  <si>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</si>
  <si>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</si>
  <si>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</si>
  <si>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</si>
  <si>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</si>
  <si>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</si>
  <si>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</si>
  <si>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</si>
  <si>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</si>
  <si>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</si>
  <si>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</si>
  <si>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</si>
  <si>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</si>
  <si>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13928 สถานีอนามัยโนนวังแท่น</t>
  </si>
  <si>
    <t>04757 สถานีอนามัยนาโก</t>
  </si>
  <si>
    <t>04758 สถานีอนามัยนาแปนใต้</t>
  </si>
  <si>
    <t>04761 สถานีอนามัยผานกเค้า</t>
  </si>
  <si>
    <t>04762 สถานีอนามัยห้วยส้มใต้</t>
  </si>
  <si>
    <t>04764 สถานีอนามัยห้วยส้ม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</si>
  <si>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</si>
  <si>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</si>
  <si>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</si>
  <si>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</si>
  <si>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13929 สอ_ห้วยสีเสียด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</si>
  <si>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</si>
  <si>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</si>
  <si>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</si>
  <si>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</si>
  <si>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</si>
  <si>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</si>
  <si>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</si>
  <si>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</si>
  <si>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</si>
  <si>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</si>
  <si>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</si>
  <si>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13930 สอ_โนนสวรรค์</t>
  </si>
  <si>
    <t>14353 สอ_พรประเสริฐ</t>
  </si>
  <si>
    <t>14356 สอ_นาอ่างคำ</t>
  </si>
  <si>
    <t>04759 รพ_สต_ปวนพุ</t>
  </si>
  <si>
    <t>04760 รพ_สต_หนองหมากแก้ว</t>
  </si>
  <si>
    <t>04763 รพ_สต_เฉลิมพระเกียรติ 60 พรรษา นวมินทราชินิ</t>
  </si>
  <si>
    <t>04765 รพ_สต_น้อยสามัคคี</t>
  </si>
  <si>
    <t>14355 รพ_สต_หลักร้อยหกสิบ</t>
  </si>
  <si>
    <t>5101040000.000</t>
  </si>
  <si>
    <t>5209000000.000</t>
  </si>
  <si>
    <t>5403000000.000</t>
  </si>
  <si>
    <t>5.1.2 บัญชีค่าบำเหน็จบำนาญ</t>
  </si>
  <si>
    <t>5.2.3 บัญชีค่าใช้จ่ายระหว่างหน่วยงานจากรัฐบาล</t>
  </si>
  <si>
    <t>5.3.0 รายการพิเศษหลังหักภาษี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</si>
  <si>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</si>
  <si>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</si>
  <si>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</si>
  <si>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</si>
  <si>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</si>
  <si>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</si>
  <si>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</si>
  <si>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</si>
  <si>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</si>
  <si>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</si>
  <si>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</si>
  <si>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</si>
  <si>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</si>
  <si>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</si>
  <si>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</si>
  <si>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</si>
  <si>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</si>
  <si>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</si>
  <si>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</si>
  <si>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</si>
  <si>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</si>
  <si>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</si>
  <si>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</si>
  <si>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</si>
  <si>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</si>
  <si>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</si>
  <si>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</si>
  <si>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</si>
  <si>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</si>
  <si>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</si>
  <si>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</si>
  <si>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</si>
  <si>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</si>
  <si>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</si>
  <si>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</si>
  <si>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</si>
  <si>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</si>
  <si>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</si>
  <si>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</si>
  <si>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</si>
  <si>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</si>
  <si>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</si>
  <si>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</si>
  <si>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</si>
  <si>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</si>
  <si>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</si>
  <si>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</si>
  <si>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</si>
  <si>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</si>
  <si>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</si>
  <si>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</si>
  <si>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</si>
  <si>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</si>
  <si>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</si>
  <si>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10241 สอ_ท่ากฐิน</t>
  </si>
  <si>
    <t>13933 สอ_ ห้วยไฮ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</si>
  <si>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</si>
  <si>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</si>
  <si>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</si>
  <si>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</si>
  <si>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</si>
  <si>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</si>
  <si>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</si>
  <si>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</si>
  <si>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</si>
  <si>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</si>
  <si>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</si>
  <si>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</si>
  <si>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</si>
  <si>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</si>
  <si>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</si>
  <si>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</si>
  <si>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</si>
  <si>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</si>
  <si>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</si>
  <si>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</si>
  <si>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14184 สถานีอนามัยนายาง</t>
  </si>
  <si>
    <t>04853 รพ_สต_โพธิ์ตาก</t>
  </si>
  <si>
    <t>04854 รพ_สต_สาวแล</t>
  </si>
  <si>
    <t>04860 รพ_สต_โพนทอง</t>
  </si>
  <si>
    <t>04861 รพ_สต_ดอนไผ่</t>
  </si>
  <si>
    <t>04862 รพ_สต_ด่านศรีสุข</t>
  </si>
  <si>
    <t>00496 สำนักงานสาธารณสุขอำเภอพรรณานิคม</t>
  </si>
  <si>
    <t>00497 สำนักงานสาธารณสุขอำเภอพังโคน</t>
  </si>
  <si>
    <t>00498 สำนักงานสาธารณสุขอำเภอวาริชภูมิ</t>
  </si>
  <si>
    <t>00499 สำนักงานสาธารณสุขอำเภอนิคมน้ำอูน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</si>
  <si>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</si>
  <si>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</si>
  <si>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</si>
  <si>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00504 สำนักงานสาธารณสุขอำเภอสว่างแดนดิน</t>
  </si>
  <si>
    <t>00505 สำนักงานสาธารณสุขอำเภอส่องดาว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</si>
  <si>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</si>
  <si>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</si>
  <si>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00510 สำนักงานสาธารณสุขอำเภอภูพาน</t>
  </si>
  <si>
    <t>05443 สอ_ธาตุเชิงชุม</t>
  </si>
  <si>
    <t>05444 สอ_โคกเลาะ</t>
  </si>
  <si>
    <t>05445 สอ_ดงมะไฟ ขมิ้น</t>
  </si>
  <si>
    <t>05446 สอ_ทับสอ</t>
  </si>
  <si>
    <t>05447 สอ_คูสนาม</t>
  </si>
  <si>
    <t>05448 สอ_โนนหอม</t>
  </si>
  <si>
    <t>05449 สอ_หนองสนม</t>
  </si>
  <si>
    <t>05450 สอ_เชียงเครือ</t>
  </si>
  <si>
    <t>05451 สอ_สร้างแก้วสมานมิตร</t>
  </si>
  <si>
    <t>05452 สอ_ม่วงลาย</t>
  </si>
  <si>
    <t>05453 สอ_แมด</t>
  </si>
  <si>
    <t>05454 สอ_นาขาม</t>
  </si>
  <si>
    <t>05455 สอ_นาคำ</t>
  </si>
  <si>
    <t>05456 สอ_พังขว้าง</t>
  </si>
  <si>
    <t>05457 สอ_ดงขุมข้าว</t>
  </si>
  <si>
    <t>05458 สอ_ดงมะไฟ</t>
  </si>
  <si>
    <t>05459 สอ_ดงพัฒนา</t>
  </si>
  <si>
    <t>05460 สอ_หนองปลาน้อย</t>
  </si>
  <si>
    <t>05461 สอ_หนองลาด</t>
  </si>
  <si>
    <t>05462 สอ_ดอนแคนใต้</t>
  </si>
  <si>
    <t>05463 สอ_ฮางโฮง</t>
  </si>
  <si>
    <t>05464 สอ_โคกก่อง</t>
  </si>
  <si>
    <t>13967 สอ_หนองไผ่</t>
  </si>
  <si>
    <t>23217 สอ_ลาดกะเฌอ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</si>
  <si>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</si>
  <si>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</si>
  <si>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</si>
  <si>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</si>
  <si>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</si>
  <si>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13968 สอ_ห้วยกอก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</si>
  <si>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</si>
  <si>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</si>
  <si>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</si>
  <si>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</si>
  <si>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13969 สอ_บ้านกลาง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</si>
  <si>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</si>
  <si>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</si>
  <si>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</si>
  <si>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</si>
  <si>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</si>
  <si>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</si>
  <si>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</si>
  <si>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</si>
  <si>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</si>
  <si>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</si>
  <si>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</si>
  <si>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</si>
  <si>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13970 สอ_บ้านโคก</t>
  </si>
  <si>
    <t>41075 รพ_สต_ภูเพ็ก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</si>
  <si>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</si>
  <si>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</si>
  <si>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</si>
  <si>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</si>
  <si>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</si>
  <si>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</si>
  <si>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13971 สถานีอนามัยบ้านโคกสะอาด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</si>
  <si>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</si>
  <si>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</si>
  <si>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</si>
  <si>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</si>
  <si>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</si>
  <si>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</si>
  <si>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</si>
  <si>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</si>
  <si>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14721 สอ_ดงคำโพธิ์</t>
  </si>
  <si>
    <t>05500 สอ_นาคำ</t>
  </si>
  <si>
    <t>05501 สอ_หนองบัวบาน</t>
  </si>
  <si>
    <t>05502 สอ_โนนสุวรรณ</t>
  </si>
  <si>
    <t>11758 สอ_หนองหลวง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</si>
  <si>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</si>
  <si>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</si>
  <si>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</si>
  <si>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</si>
  <si>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</si>
  <si>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</si>
  <si>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</si>
  <si>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</si>
  <si>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</si>
  <si>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</si>
  <si>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</si>
  <si>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</si>
  <si>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</si>
  <si>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</si>
  <si>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</si>
  <si>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</si>
  <si>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13972 สอ_ส้งเปือย</t>
  </si>
  <si>
    <t>13973 สอ_วังเยี่ยม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</si>
  <si>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</si>
  <si>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</si>
  <si>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</si>
  <si>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</si>
  <si>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</si>
  <si>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13975 รพ_สต_กุดจาน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</si>
  <si>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</si>
  <si>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</si>
  <si>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</si>
  <si>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</si>
  <si>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</si>
  <si>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</si>
  <si>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</si>
  <si>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</si>
  <si>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14887 สถานีอนามัยบ้านคำภูทอง</t>
  </si>
  <si>
    <t>14891 สถานีอนามัยบ้านดงหม้อทอง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</si>
  <si>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</si>
  <si>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</si>
  <si>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</si>
  <si>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</si>
  <si>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</si>
  <si>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</si>
  <si>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</si>
  <si>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</si>
  <si>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</si>
  <si>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</si>
  <si>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13976 รพ_สต_บ้านดอนปอ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</si>
  <si>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</si>
  <si>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</si>
  <si>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</si>
  <si>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</si>
  <si>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</si>
  <si>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</si>
  <si>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</si>
  <si>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</si>
  <si>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</si>
  <si>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</si>
  <si>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</si>
  <si>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</si>
  <si>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</si>
  <si>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</si>
  <si>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</si>
  <si>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</si>
  <si>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</si>
  <si>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</si>
  <si>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</si>
  <si>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13977 สอ_นาถ่อน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</si>
  <si>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</si>
  <si>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</si>
  <si>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</si>
  <si>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</si>
  <si>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</si>
  <si>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</si>
  <si>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</si>
  <si>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</si>
  <si>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</si>
  <si>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</si>
  <si>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</si>
  <si>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</si>
  <si>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</si>
  <si>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</si>
  <si>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</si>
  <si>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</si>
  <si>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</si>
  <si>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</si>
  <si>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</si>
  <si>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</si>
  <si>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</si>
  <si>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</si>
  <si>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</si>
  <si>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</si>
  <si>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</si>
  <si>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</si>
  <si>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</si>
  <si>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</si>
  <si>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</si>
  <si>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</si>
  <si>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</si>
  <si>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</si>
  <si>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</si>
  <si>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</si>
  <si>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4202000000.000</t>
  </si>
  <si>
    <t>4.1.2 รายได้จากการขายสินค้าและบริการของแผ่นดิน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</si>
  <si>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</si>
  <si>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</si>
  <si>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</si>
  <si>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</si>
  <si>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</si>
  <si>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</si>
  <si>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</si>
  <si>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</si>
  <si>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</si>
  <si>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</si>
  <si>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</si>
  <si>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</si>
  <si>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</si>
  <si>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</si>
  <si>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</si>
  <si>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</si>
  <si>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</si>
  <si>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</si>
  <si>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</si>
  <si>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</si>
  <si>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</si>
  <si>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</si>
  <si>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</si>
  <si>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13979 รพ_สต_ทุ่งมน</t>
  </si>
  <si>
    <t>14277 รพ_สต_ดงติ้ว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</si>
  <si>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</si>
  <si>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</si>
  <si>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</si>
  <si>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</si>
  <si>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</si>
  <si>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</si>
  <si>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</si>
  <si>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</si>
  <si>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</si>
  <si>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</si>
  <si>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</si>
  <si>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</si>
  <si>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</si>
  <si>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</si>
  <si>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</si>
  <si>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</si>
  <si>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</si>
  <si>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</si>
  <si>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</si>
  <si>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</si>
  <si>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</si>
  <si>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</si>
  <si>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</si>
  <si>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</si>
  <si>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</si>
  <si>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</si>
  <si>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</si>
  <si>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</si>
  <si>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</si>
  <si>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</si>
  <si>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</si>
  <si>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</si>
  <si>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</si>
  <si>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0650 สถานีอนามัยตำบลหนองแวง</t>
  </si>
  <si>
    <t>13980 สถานีอนามัยนาเข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</si>
  <si>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</si>
  <si>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</si>
  <si>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</si>
  <si>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</si>
  <si>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</si>
  <si>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</si>
  <si>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</si>
  <si>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</si>
  <si>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</si>
  <si>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</si>
  <si>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</si>
  <si>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</si>
  <si>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</si>
  <si>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</si>
  <si>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11873 สถานีอนามัยบ้านโคกสว่างพัฒนา ตำบลธาตุพนมเหนือ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</si>
  <si>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</si>
  <si>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</si>
  <si>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</si>
  <si>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</si>
  <si>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</si>
  <si>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</si>
  <si>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</si>
  <si>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</si>
  <si>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</si>
  <si>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14278 โนนอนามัย สอ_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</si>
  <si>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</si>
  <si>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</si>
  <si>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</si>
  <si>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</si>
  <si>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</si>
  <si>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</si>
  <si>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</si>
  <si>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</si>
  <si>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</si>
  <si>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</si>
  <si>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</si>
  <si>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</si>
  <si>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</si>
  <si>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05690 สถานีอนามัยนาเลียง</t>
  </si>
  <si>
    <t>05694 สถานีอนามัยบ้านแก้ง</t>
  </si>
  <si>
    <t>05695 สถานีอนามัยคำพี้</t>
  </si>
  <si>
    <t>13981 สถานีอนามัยสร้างติ่ว</t>
  </si>
  <si>
    <t>13982 สถานีอนามัยหนองหญ้าปล้อง</t>
  </si>
  <si>
    <t>24724 รพ_สต_บ้านหนองกุง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</si>
  <si>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</si>
  <si>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</si>
  <si>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</si>
  <si>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</si>
  <si>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</si>
  <si>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</si>
  <si>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</si>
  <si>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</si>
  <si>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</si>
  <si>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</si>
  <si>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</si>
  <si>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</si>
  <si>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</si>
  <si>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</si>
  <si>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</si>
  <si>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</si>
  <si>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</si>
  <si>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</si>
  <si>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</si>
  <si>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</si>
  <si>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</si>
  <si>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</si>
  <si>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</si>
  <si>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</si>
  <si>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</si>
  <si>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</si>
  <si>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</si>
  <si>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</si>
  <si>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</si>
  <si>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</si>
  <si>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</si>
  <si>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</si>
  <si>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</si>
  <si>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</si>
  <si>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</si>
  <si>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</si>
  <si>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</si>
  <si>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23137 สถานีอนามัยโพนจาน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</si>
  <si>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</si>
  <si>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</si>
  <si>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</si>
  <si>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</si>
  <si>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</si>
  <si>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05691 รพสต_โคกสี</t>
  </si>
  <si>
    <t>05692 รพสต_นาขาม</t>
  </si>
  <si>
    <t>05696 รพสต_ยอดชาด</t>
  </si>
  <si>
    <t>13983 รพสต_หนองโพธิ์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</si>
</sst>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฿&quot;#,##0.00;\-&quot;฿&quot;#,##0.00"/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31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sz val="11"/>
      <name val="TH SarabunPSK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6"/>
      <color rgb="FFFF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7" fillId="0" borderId="0" applyNumberFormat="0" applyFill="0" applyBorder="0" applyAlignment="0" applyProtection="0"/>
  </cellStyleXfs>
  <cellXfs count="440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20" borderId="0" xfId="0" applyNumberFormat="1" applyFill="1"/>
    <xf numFmtId="2" fontId="0" fillId="20" borderId="0" xfId="0" applyNumberFormat="1" applyFill="1"/>
    <xf numFmtId="43" fontId="0" fillId="20" borderId="0" xfId="1" applyFont="1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0" fillId="19" borderId="0" xfId="1" applyFont="1" applyFill="1"/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2" fontId="17" fillId="2" borderId="3" xfId="1" applyNumberFormat="1" applyFont="1" applyFill="1" applyBorder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5" fillId="7" borderId="3" xfId="1" applyFont="1" applyFill="1" applyBorder="1" applyAlignment="1">
      <alignment horizontal="center"/>
    </xf>
    <xf numFmtId="43" fontId="0" fillId="0" borderId="0" xfId="1" applyFont="1" applyFill="1"/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4" borderId="0" xfId="1" applyFont="1" applyFill="1" applyAlignment="1">
      <alignment horizontal="center"/>
    </xf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2" fontId="11" fillId="7" borderId="0" xfId="1" applyNumberFormat="1" applyFont="1" applyFill="1"/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0" fontId="21" fillId="0" borderId="3" xfId="0" applyFont="1" applyBorder="1"/>
    <xf numFmtId="187" fontId="11" fillId="21" borderId="0" xfId="1" applyNumberFormat="1" applyFont="1" applyFill="1"/>
    <xf numFmtId="0" fontId="21" fillId="21" borderId="3" xfId="0" applyFont="1" applyFill="1" applyBorder="1"/>
    <xf numFmtId="43" fontId="11" fillId="21" borderId="0" xfId="1" applyFont="1" applyFill="1"/>
    <xf numFmtId="0" fontId="21" fillId="4" borderId="3" xfId="0" applyFont="1" applyFill="1" applyBorder="1"/>
    <xf numFmtId="2" fontId="10" fillId="0" borderId="0" xfId="0" applyNumberFormat="1" applyFont="1" applyFill="1" applyBorder="1"/>
    <xf numFmtId="0" fontId="0" fillId="23" borderId="0" xfId="0" applyFill="1"/>
    <xf numFmtId="0" fontId="0" fillId="23" borderId="19" xfId="0" applyFill="1" applyBorder="1" applyAlignment="1">
      <alignment vertical="center"/>
    </xf>
    <xf numFmtId="0" fontId="0" fillId="23" borderId="20" xfId="0" applyFill="1" applyBorder="1" applyAlignment="1">
      <alignment vertical="center"/>
    </xf>
    <xf numFmtId="0" fontId="25" fillId="25" borderId="18" xfId="0" applyFont="1" applyFill="1" applyBorder="1" applyAlignment="1">
      <alignment horizontal="center" vertical="center" wrapText="1"/>
    </xf>
    <xf numFmtId="0" fontId="26" fillId="26" borderId="18" xfId="0" applyFont="1" applyFill="1" applyBorder="1" applyAlignment="1">
      <alignment horizontal="left" vertical="top"/>
    </xf>
    <xf numFmtId="0" fontId="26" fillId="27" borderId="18" xfId="0" applyFont="1" applyFill="1" applyBorder="1" applyAlignment="1">
      <alignment horizontal="left" vertical="top"/>
    </xf>
    <xf numFmtId="0" fontId="22" fillId="24" borderId="27" xfId="0" applyFont="1" applyFill="1" applyBorder="1" applyAlignment="1">
      <alignment horizontal="center" vertical="center"/>
    </xf>
    <xf numFmtId="0" fontId="0" fillId="23" borderId="28" xfId="0" applyFill="1" applyBorder="1"/>
    <xf numFmtId="0" fontId="0" fillId="23" borderId="29" xfId="0" applyFill="1" applyBorder="1"/>
    <xf numFmtId="0" fontId="24" fillId="23" borderId="30" xfId="0" applyFont="1" applyFill="1" applyBorder="1" applyAlignment="1">
      <alignment horizontal="left" vertical="center" wrapText="1"/>
    </xf>
    <xf numFmtId="0" fontId="0" fillId="23" borderId="31" xfId="0" applyFill="1" applyBorder="1"/>
    <xf numFmtId="0" fontId="25" fillId="25" borderId="30" xfId="0" applyFont="1" applyFill="1" applyBorder="1" applyAlignment="1">
      <alignment horizontal="center" vertical="center" wrapText="1"/>
    </xf>
    <xf numFmtId="17" fontId="25" fillId="25" borderId="32" xfId="0" applyNumberFormat="1" applyFont="1" applyFill="1" applyBorder="1" applyAlignment="1">
      <alignment horizontal="center" vertical="center"/>
    </xf>
    <xf numFmtId="0" fontId="26" fillId="26" borderId="30" xfId="0" applyFont="1" applyFill="1" applyBorder="1" applyAlignment="1">
      <alignment horizontal="left" vertical="top"/>
    </xf>
    <xf numFmtId="0" fontId="27" fillId="26" borderId="32" xfId="7" applyFill="1" applyBorder="1" applyAlignment="1">
      <alignment horizontal="center" vertical="top"/>
    </xf>
    <xf numFmtId="0" fontId="26" fillId="27" borderId="30" xfId="0" applyFont="1" applyFill="1" applyBorder="1" applyAlignment="1">
      <alignment horizontal="left" vertical="top"/>
    </xf>
    <xf numFmtId="0" fontId="27" fillId="27" borderId="32" xfId="7" applyFill="1" applyBorder="1" applyAlignment="1">
      <alignment horizontal="center" vertical="top"/>
    </xf>
    <xf numFmtId="0" fontId="27" fillId="26" borderId="34" xfId="7" applyFill="1" applyBorder="1" applyAlignment="1">
      <alignment horizontal="center" vertical="top"/>
    </xf>
    <xf numFmtId="0" fontId="27" fillId="26" borderId="36" xfId="7" applyFill="1" applyBorder="1" applyAlignment="1">
      <alignment horizontal="center" vertical="top"/>
    </xf>
    <xf numFmtId="0" fontId="27" fillId="27" borderId="34" xfId="7" applyFill="1" applyBorder="1" applyAlignment="1">
      <alignment horizontal="center" vertical="top"/>
    </xf>
    <xf numFmtId="0" fontId="27" fillId="27" borderId="36" xfId="7" applyFill="1" applyBorder="1" applyAlignment="1">
      <alignment horizontal="center" vertical="top"/>
    </xf>
    <xf numFmtId="0" fontId="27" fillId="26" borderId="41" xfId="7" applyFill="1" applyBorder="1" applyAlignment="1">
      <alignment horizontal="center" vertical="top"/>
    </xf>
    <xf numFmtId="0" fontId="17" fillId="0" borderId="0" xfId="0" applyFont="1" applyAlignment="1">
      <alignment horizontal="right"/>
    </xf>
    <xf numFmtId="7" fontId="0" fillId="0" borderId="0" xfId="0" applyNumberFormat="1"/>
    <xf numFmtId="0" fontId="0" fillId="7" borderId="0" xfId="0" applyFill="1"/>
    <xf numFmtId="7" fontId="0" fillId="7" borderId="0" xfId="0" applyNumberFormat="1" applyFill="1"/>
    <xf numFmtId="0" fontId="0" fillId="28" borderId="0" xfId="0" applyFill="1"/>
    <xf numFmtId="7" fontId="0" fillId="28" borderId="0" xfId="0" applyNumberFormat="1" applyFill="1"/>
    <xf numFmtId="0" fontId="0" fillId="11" borderId="0" xfId="0" applyFill="1"/>
    <xf numFmtId="7" fontId="0" fillId="11" borderId="0" xfId="0" applyNumberFormat="1" applyFill="1"/>
    <xf numFmtId="0" fontId="0" fillId="13" borderId="0" xfId="0" applyFill="1"/>
    <xf numFmtId="7" fontId="0" fillId="13" borderId="0" xfId="0" applyNumberFormat="1" applyFill="1"/>
    <xf numFmtId="0" fontId="0" fillId="6" borderId="0" xfId="0" applyFill="1"/>
    <xf numFmtId="7" fontId="0" fillId="6" borderId="0" xfId="0" applyNumberFormat="1" applyFill="1"/>
    <xf numFmtId="7" fontId="11" fillId="13" borderId="0" xfId="1" applyNumberFormat="1" applyFont="1" applyFill="1"/>
    <xf numFmtId="7" fontId="11" fillId="10" borderId="0" xfId="0" applyNumberFormat="1" applyFont="1" applyFill="1"/>
    <xf numFmtId="0" fontId="0" fillId="9" borderId="0" xfId="0" applyFill="1"/>
    <xf numFmtId="7" fontId="0" fillId="9" borderId="0" xfId="0" applyNumberFormat="1" applyFill="1"/>
    <xf numFmtId="0" fontId="0" fillId="22" borderId="0" xfId="0" applyFill="1"/>
    <xf numFmtId="7" fontId="0" fillId="22" borderId="0" xfId="0" applyNumberFormat="1" applyFill="1"/>
    <xf numFmtId="0" fontId="0" fillId="29" borderId="0" xfId="0" applyFill="1"/>
    <xf numFmtId="7" fontId="0" fillId="29" borderId="0" xfId="0" applyNumberFormat="1" applyFill="1"/>
    <xf numFmtId="0" fontId="0" fillId="15" borderId="0" xfId="0" applyFill="1"/>
    <xf numFmtId="7" fontId="0" fillId="15" borderId="0" xfId="0" applyNumberFormat="1" applyFill="1"/>
    <xf numFmtId="0" fontId="0" fillId="19" borderId="0" xfId="0" applyFill="1"/>
    <xf numFmtId="7" fontId="0" fillId="19" borderId="0" xfId="0" applyNumberFormat="1" applyFill="1"/>
    <xf numFmtId="0" fontId="0" fillId="18" borderId="0" xfId="0" applyFill="1"/>
    <xf numFmtId="7" fontId="0" fillId="18" borderId="0" xfId="0" applyNumberFormat="1" applyFill="1"/>
    <xf numFmtId="0" fontId="0" fillId="30" borderId="0" xfId="0" applyFill="1"/>
    <xf numFmtId="7" fontId="0" fillId="30" borderId="0" xfId="0" applyNumberFormat="1" applyFill="1"/>
    <xf numFmtId="7" fontId="11" fillId="6" borderId="0" xfId="0" applyNumberFormat="1" applyFont="1" applyFill="1"/>
    <xf numFmtId="7" fontId="11" fillId="5" borderId="0" xfId="0" applyNumberFormat="1" applyFont="1" applyFill="1"/>
    <xf numFmtId="7" fontId="11" fillId="9" borderId="0" xfId="0" applyNumberFormat="1" applyFont="1" applyFill="1"/>
    <xf numFmtId="0" fontId="0" fillId="21" borderId="0" xfId="0" applyFill="1"/>
    <xf numFmtId="7" fontId="0" fillId="21" borderId="0" xfId="0" applyNumberFormat="1" applyFill="1"/>
    <xf numFmtId="0" fontId="0" fillId="31" borderId="0" xfId="0" applyFill="1"/>
    <xf numFmtId="7" fontId="0" fillId="31" borderId="0" xfId="0" applyNumberFormat="1" applyFill="1"/>
    <xf numFmtId="7" fontId="11" fillId="6" borderId="0" xfId="1" applyNumberFormat="1" applyFont="1" applyFill="1"/>
    <xf numFmtId="7" fontId="11" fillId="7" borderId="0" xfId="1" applyNumberFormat="1" applyFont="1" applyFill="1"/>
    <xf numFmtId="7" fontId="11" fillId="9" borderId="0" xfId="1" applyNumberFormat="1" applyFont="1" applyFill="1"/>
    <xf numFmtId="7" fontId="11" fillId="4" borderId="0" xfId="1" applyNumberFormat="1" applyFont="1" applyFill="1"/>
    <xf numFmtId="0" fontId="0" fillId="32" borderId="0" xfId="0" applyFill="1"/>
    <xf numFmtId="7" fontId="0" fillId="32" borderId="0" xfId="0" applyNumberFormat="1" applyFill="1"/>
    <xf numFmtId="7" fontId="10" fillId="17" borderId="0" xfId="1" applyNumberFormat="1" applyFont="1" applyFill="1"/>
    <xf numFmtId="7" fontId="10" fillId="13" borderId="0" xfId="1" applyNumberFormat="1" applyFont="1" applyFill="1"/>
    <xf numFmtId="7" fontId="10" fillId="7" borderId="0" xfId="1" applyNumberFormat="1" applyFont="1" applyFill="1"/>
    <xf numFmtId="7" fontId="10" fillId="9" borderId="0" xfId="1" applyNumberFormat="1" applyFont="1" applyFill="1"/>
    <xf numFmtId="7" fontId="10" fillId="10" borderId="0" xfId="1" applyNumberFormat="1" applyFont="1" applyFill="1"/>
    <xf numFmtId="7" fontId="0" fillId="12" borderId="0" xfId="1" applyNumberFormat="1" applyFont="1" applyFill="1"/>
    <xf numFmtId="7" fontId="0" fillId="15" borderId="0" xfId="1" applyNumberFormat="1" applyFont="1" applyFill="1"/>
    <xf numFmtId="7" fontId="0" fillId="7" borderId="0" xfId="1" applyNumberFormat="1" applyFont="1" applyFill="1"/>
    <xf numFmtId="7" fontId="0" fillId="9" borderId="0" xfId="1" applyNumberFormat="1" applyFont="1" applyFill="1"/>
    <xf numFmtId="7" fontId="0" fillId="4" borderId="0" xfId="1" applyNumberFormat="1" applyFont="1" applyFill="1"/>
    <xf numFmtId="7" fontId="0" fillId="20" borderId="0" xfId="1" applyNumberFormat="1" applyFont="1" applyFill="1"/>
    <xf numFmtId="7" fontId="0" fillId="11" borderId="0" xfId="1" applyNumberFormat="1" applyFont="1" applyFill="1"/>
    <xf numFmtId="43" fontId="30" fillId="0" borderId="3" xfId="1" applyFont="1" applyBorder="1"/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6" fillId="27" borderId="33" xfId="0" applyFont="1" applyFill="1" applyBorder="1" applyAlignment="1">
      <alignment horizontal="left" vertical="top"/>
    </xf>
    <xf numFmtId="0" fontId="26" fillId="27" borderId="35" xfId="0" applyFont="1" applyFill="1" applyBorder="1" applyAlignment="1">
      <alignment horizontal="left" vertical="top"/>
    </xf>
    <xf numFmtId="0" fontId="26" fillId="27" borderId="23" xfId="0" applyFont="1" applyFill="1" applyBorder="1" applyAlignment="1">
      <alignment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25" xfId="0" applyFont="1" applyFill="1" applyBorder="1" applyAlignment="1">
      <alignment vertical="top" wrapText="1"/>
    </xf>
    <xf numFmtId="0" fontId="26" fillId="27" borderId="26" xfId="0" applyFont="1" applyFill="1" applyBorder="1" applyAlignment="1">
      <alignment vertical="top" wrapText="1"/>
    </xf>
    <xf numFmtId="0" fontId="26" fillId="27" borderId="21" xfId="0" applyFont="1" applyFill="1" applyBorder="1" applyAlignment="1">
      <alignment horizontal="left" vertical="top"/>
    </xf>
    <xf numFmtId="0" fontId="26" fillId="27" borderId="22" xfId="0" applyFont="1" applyFill="1" applyBorder="1" applyAlignment="1">
      <alignment horizontal="left" vertical="top"/>
    </xf>
    <xf numFmtId="0" fontId="26" fillId="26" borderId="33" xfId="0" applyFont="1" applyFill="1" applyBorder="1" applyAlignment="1">
      <alignment horizontal="left" vertical="top"/>
    </xf>
    <xf numFmtId="0" fontId="26" fillId="26" borderId="37" xfId="0" applyFont="1" applyFill="1" applyBorder="1" applyAlignment="1">
      <alignment horizontal="left" vertical="top"/>
    </xf>
    <xf numFmtId="0" fontId="26" fillId="26" borderId="23" xfId="0" applyFont="1" applyFill="1" applyBorder="1" applyAlignment="1">
      <alignment vertical="top" wrapText="1"/>
    </xf>
    <xf numFmtId="0" fontId="26" fillId="26" borderId="24" xfId="0" applyFont="1" applyFill="1" applyBorder="1" applyAlignment="1">
      <alignment vertical="top" wrapText="1"/>
    </xf>
    <xf numFmtId="0" fontId="26" fillId="26" borderId="38" xfId="0" applyFont="1" applyFill="1" applyBorder="1" applyAlignment="1">
      <alignment vertical="top" wrapText="1"/>
    </xf>
    <xf numFmtId="0" fontId="26" fillId="26" borderId="39" xfId="0" applyFont="1" applyFill="1" applyBorder="1" applyAlignment="1">
      <alignment vertical="top" wrapText="1"/>
    </xf>
    <xf numFmtId="0" fontId="26" fillId="26" borderId="21" xfId="0" applyFont="1" applyFill="1" applyBorder="1" applyAlignment="1">
      <alignment horizontal="left" vertical="top"/>
    </xf>
    <xf numFmtId="0" fontId="26" fillId="26" borderId="40" xfId="0" applyFont="1" applyFill="1" applyBorder="1" applyAlignment="1">
      <alignment horizontal="left" vertical="top"/>
    </xf>
    <xf numFmtId="0" fontId="26" fillId="26" borderId="35" xfId="0" applyFont="1" applyFill="1" applyBorder="1" applyAlignment="1">
      <alignment horizontal="left" vertical="top"/>
    </xf>
    <xf numFmtId="0" fontId="26" fillId="26" borderId="25" xfId="0" applyFont="1" applyFill="1" applyBorder="1" applyAlignment="1">
      <alignment vertical="top" wrapText="1"/>
    </xf>
    <xf numFmtId="0" fontId="26" fillId="26" borderId="26" xfId="0" applyFont="1" applyFill="1" applyBorder="1" applyAlignment="1">
      <alignment vertical="top" wrapText="1"/>
    </xf>
    <xf numFmtId="0" fontId="26" fillId="26" borderId="22" xfId="0" applyFont="1" applyFill="1" applyBorder="1" applyAlignment="1">
      <alignment horizontal="left" vertical="top"/>
    </xf>
    <xf numFmtId="0" fontId="26" fillId="26" borderId="19" xfId="0" applyFont="1" applyFill="1" applyBorder="1" applyAlignment="1">
      <alignment vertical="top" wrapText="1"/>
    </xf>
    <xf numFmtId="0" fontId="26" fillId="26" borderId="20" xfId="0" applyFont="1" applyFill="1" applyBorder="1" applyAlignment="1">
      <alignment vertical="top" wrapText="1"/>
    </xf>
    <xf numFmtId="0" fontId="26" fillId="27" borderId="19" xfId="0" applyFont="1" applyFill="1" applyBorder="1" applyAlignment="1">
      <alignment vertical="top" wrapText="1"/>
    </xf>
    <xf numFmtId="0" fontId="26" fillId="27" borderId="20" xfId="0" applyFont="1" applyFill="1" applyBorder="1" applyAlignment="1">
      <alignment vertical="top" wrapText="1"/>
    </xf>
    <xf numFmtId="0" fontId="24" fillId="23" borderId="19" xfId="0" applyFont="1" applyFill="1" applyBorder="1" applyAlignment="1">
      <alignment horizontal="left" vertical="center" wrapText="1"/>
    </xf>
    <xf numFmtId="0" fontId="24" fillId="23" borderId="20" xfId="0" applyFont="1" applyFill="1" applyBorder="1" applyAlignment="1">
      <alignment horizontal="left" vertical="center" wrapText="1"/>
    </xf>
    <xf numFmtId="0" fontId="25" fillId="25" borderId="19" xfId="0" applyFont="1" applyFill="1" applyBorder="1" applyAlignment="1">
      <alignment horizontal="center" vertical="center" wrapText="1"/>
    </xf>
    <xf numFmtId="0" fontId="25" fillId="25" borderId="20" xfId="0" applyFont="1" applyFill="1" applyBorder="1" applyAlignment="1">
      <alignment horizontal="center" vertical="center" wrapText="1"/>
    </xf>
    <xf numFmtId="0" fontId="23" fillId="23" borderId="42" xfId="0" applyFont="1" applyFill="1" applyBorder="1" applyAlignment="1">
      <alignment vertical="center" wrapText="1"/>
    </xf>
    <xf numFmtId="0" fontId="23" fillId="23" borderId="43" xfId="0" applyFont="1" applyFill="1" applyBorder="1" applyAlignment="1">
      <alignment vertical="center" wrapText="1"/>
    </xf>
    <xf numFmtId="0" fontId="23" fillId="23" borderId="44" xfId="0" applyFont="1" applyFill="1" applyBorder="1" applyAlignment="1">
      <alignment vertical="center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</cellXfs>
  <cellStyles count="8">
    <cellStyle name="Comma 2" xfId="4"/>
    <cellStyle name="Hyperlink" xfId="7" builtinId="8"/>
    <cellStyle name="Normal 2" xfId="2"/>
    <cellStyle name="Normal 3" xfId="3"/>
    <cellStyle name="เครื่องหมายจุลภาค" xfId="1" builtinId="3"/>
    <cellStyle name="ปกติ" xfId="0" builtinId="0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th-TH" baseline="0"/>
              <a:t>มิถุนายน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4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'!$C$14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'!$C$15:$C$22</c:f>
              <c:numCache>
                <c:formatCode>_(* #,##0.00_);_(* \(#,##0.00\);_(* "-"??_);_(@_)</c:formatCode>
                <c:ptCount val="8"/>
                <c:pt idx="0">
                  <c:v>98.360655737704917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99.885583524027453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'!$D$14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'!$D$15:$D$22</c:f>
              <c:numCache>
                <c:formatCode>0.00</c:formatCode>
                <c:ptCount val="8"/>
                <c:pt idx="0">
                  <c:v>1.639344262295082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0.11441647597254005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2160112"/>
        <c:axId val="912162832"/>
      </c:barChart>
      <c:catAx>
        <c:axId val="91216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912162832"/>
        <c:crosses val="autoZero"/>
        <c:auto val="1"/>
        <c:lblAlgn val="ctr"/>
        <c:lblOffset val="100"/>
        <c:noMultiLvlLbl val="0"/>
      </c:catAx>
      <c:valAx>
        <c:axId val="912162832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91216011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13</xdr:row>
      <xdr:rowOff>49325</xdr:rowOff>
    </xdr:from>
    <xdr:to>
      <xdr:col>8</xdr:col>
      <xdr:colOff>28575</xdr:colOff>
      <xdr:row>33</xdr:row>
      <xdr:rowOff>35377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449580</xdr:colOff>
          <xdr:row>2</xdr:row>
          <xdr:rowOff>53340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396240</xdr:colOff>
          <xdr:row>2</xdr:row>
          <xdr:rowOff>53340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449580</xdr:colOff>
          <xdr:row>3</xdr:row>
          <xdr:rowOff>53340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396240</xdr:colOff>
          <xdr:row>3</xdr:row>
          <xdr:rowOff>53340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525780</xdr:colOff>
          <xdr:row>4</xdr:row>
          <xdr:rowOff>53340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426720</xdr:colOff>
          <xdr:row>5</xdr:row>
          <xdr:rowOff>129540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2.xml"/></Relationships>
</file>

<file path=xl/worksheets/_rels/sheet16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3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0"/>
  <sheetViews>
    <sheetView zoomScale="70" zoomScaleNormal="70" workbookViewId="0">
      <selection activeCell="A25" sqref="A25"/>
    </sheetView>
  </sheetViews>
  <sheetFormatPr defaultRowHeight="13.8" x14ac:dyDescent="0.25"/>
  <cols>
    <col min="1" max="1" width="29.59765625" customWidth="1"/>
  </cols>
  <sheetData>
    <row r="1" spans="1:33" x14ac:dyDescent="0.25">
      <c r="A1" t="s">
        <v>2458</v>
      </c>
      <c r="B1" t="s">
        <v>2459</v>
      </c>
      <c r="C1" t="s">
        <v>2460</v>
      </c>
      <c r="D1" t="s">
        <v>2461</v>
      </c>
      <c r="E1" t="s">
        <v>2462</v>
      </c>
      <c r="F1" t="s">
        <v>2463</v>
      </c>
      <c r="G1" t="s">
        <v>2464</v>
      </c>
      <c r="H1" t="s">
        <v>2465</v>
      </c>
      <c r="I1" t="s">
        <v>2466</v>
      </c>
      <c r="J1" t="s">
        <v>2467</v>
      </c>
      <c r="K1" t="s">
        <v>2468</v>
      </c>
      <c r="L1" t="s">
        <v>2469</v>
      </c>
      <c r="M1" t="s">
        <v>2470</v>
      </c>
      <c r="N1" t="s">
        <v>2471</v>
      </c>
      <c r="O1" t="s">
        <v>2472</v>
      </c>
      <c r="P1" t="s">
        <v>2473</v>
      </c>
      <c r="Q1" t="s">
        <v>2474</v>
      </c>
      <c r="R1" t="s">
        <v>2475</v>
      </c>
      <c r="S1" t="s">
        <v>2476</v>
      </c>
      <c r="T1" t="s">
        <v>2477</v>
      </c>
      <c r="U1" t="s">
        <v>2478</v>
      </c>
      <c r="V1" t="s">
        <v>2479</v>
      </c>
      <c r="W1" t="s">
        <v>2480</v>
      </c>
      <c r="X1" t="s">
        <v>2481</v>
      </c>
      <c r="Y1" t="s">
        <v>2482</v>
      </c>
      <c r="Z1" t="s">
        <v>2483</v>
      </c>
      <c r="AA1" t="s">
        <v>2484</v>
      </c>
      <c r="AB1" t="s">
        <v>2485</v>
      </c>
      <c r="AC1" t="s">
        <v>2486</v>
      </c>
      <c r="AD1" t="s">
        <v>2487</v>
      </c>
      <c r="AE1" t="s">
        <v>2488</v>
      </c>
      <c r="AF1" t="s">
        <v>2489</v>
      </c>
      <c r="AG1" t="s">
        <v>2490</v>
      </c>
    </row>
    <row r="2" spans="1:33" x14ac:dyDescent="0.25">
      <c r="A2" t="s">
        <v>2491</v>
      </c>
      <c r="B2" t="s">
        <v>2492</v>
      </c>
      <c r="C2" t="s">
        <v>2493</v>
      </c>
      <c r="D2" t="s">
        <v>2494</v>
      </c>
      <c r="E2" t="s">
        <v>2495</v>
      </c>
      <c r="F2" t="s">
        <v>2496</v>
      </c>
      <c r="G2" t="s">
        <v>2497</v>
      </c>
      <c r="H2" t="s">
        <v>2498</v>
      </c>
      <c r="I2" t="s">
        <v>2499</v>
      </c>
      <c r="J2" t="s">
        <v>2500</v>
      </c>
      <c r="K2" t="s">
        <v>2501</v>
      </c>
      <c r="L2" t="s">
        <v>2502</v>
      </c>
      <c r="M2" t="s">
        <v>2503</v>
      </c>
      <c r="N2" t="s">
        <v>2504</v>
      </c>
      <c r="O2" t="s">
        <v>2505</v>
      </c>
      <c r="P2" t="s">
        <v>2506</v>
      </c>
      <c r="Q2" t="s">
        <v>2507</v>
      </c>
      <c r="R2" t="s">
        <v>2508</v>
      </c>
      <c r="S2" t="s">
        <v>2509</v>
      </c>
      <c r="T2" t="s">
        <v>2510</v>
      </c>
      <c r="U2" t="s">
        <v>2511</v>
      </c>
      <c r="V2" t="s">
        <v>2512</v>
      </c>
      <c r="W2" t="s">
        <v>2513</v>
      </c>
      <c r="X2" t="s">
        <v>2514</v>
      </c>
      <c r="Y2" t="s">
        <v>2515</v>
      </c>
      <c r="Z2" t="s">
        <v>2516</v>
      </c>
      <c r="AA2" t="s">
        <v>2517</v>
      </c>
      <c r="AB2" t="s">
        <v>2518</v>
      </c>
      <c r="AC2" t="s">
        <v>2519</v>
      </c>
      <c r="AD2" t="s">
        <v>2520</v>
      </c>
      <c r="AE2" t="s">
        <v>2521</v>
      </c>
      <c r="AF2" t="s">
        <v>2522</v>
      </c>
      <c r="AG2" t="s">
        <v>2523</v>
      </c>
    </row>
    <row r="3" spans="1:33" x14ac:dyDescent="0.25">
      <c r="A3" t="s">
        <v>2524</v>
      </c>
      <c r="B3" s="310">
        <v>47124152.979999997</v>
      </c>
      <c r="C3" s="310">
        <v>7611136.1799999997</v>
      </c>
      <c r="D3" s="310">
        <v>5001877.91</v>
      </c>
      <c r="E3" s="310">
        <v>2469</v>
      </c>
      <c r="F3" s="310">
        <v>66434372.549999997</v>
      </c>
      <c r="G3" s="310">
        <v>28370943.809999999</v>
      </c>
      <c r="H3" s="310">
        <v>74000</v>
      </c>
      <c r="I3" s="310">
        <v>138111</v>
      </c>
      <c r="J3" s="310">
        <v>1693867.62</v>
      </c>
      <c r="K3" s="310">
        <v>175560</v>
      </c>
      <c r="L3" s="310">
        <v>2782.34</v>
      </c>
      <c r="M3" s="310">
        <v>16396862.27</v>
      </c>
      <c r="N3" s="310">
        <v>11617274.779999999</v>
      </c>
      <c r="O3" s="310">
        <v>-7501117.6100000003</v>
      </c>
      <c r="P3" s="310">
        <v>-12871011.289999999</v>
      </c>
      <c r="Q3" s="310">
        <v>2059628.05</v>
      </c>
      <c r="R3" s="310">
        <v>138295915.44999999</v>
      </c>
      <c r="S3" s="310">
        <v>-19.47</v>
      </c>
      <c r="T3" s="310">
        <v>1646.12</v>
      </c>
      <c r="U3" s="310">
        <v>84018270.510000005</v>
      </c>
      <c r="V3" s="310">
        <v>4003198.04</v>
      </c>
      <c r="W3" s="310">
        <v>43220</v>
      </c>
      <c r="X3" s="310">
        <v>54798577.450000003</v>
      </c>
      <c r="Y3" s="310">
        <v>50000</v>
      </c>
      <c r="Z3" s="310">
        <v>12050075.890000001</v>
      </c>
      <c r="AA3" s="310">
        <v>76513239.140000001</v>
      </c>
      <c r="AB3" s="310">
        <v>323450.40000000002</v>
      </c>
      <c r="AC3" s="310">
        <v>442811.68</v>
      </c>
      <c r="AD3" s="310">
        <v>58715171.759999998</v>
      </c>
      <c r="AE3" s="310">
        <v>12150042.140000001</v>
      </c>
      <c r="AF3" s="310">
        <v>11600</v>
      </c>
      <c r="AG3" s="310">
        <v>2197573.6</v>
      </c>
    </row>
    <row r="4" spans="1:33" x14ac:dyDescent="0.25">
      <c r="A4" t="s">
        <v>2525</v>
      </c>
      <c r="B4" s="310">
        <v>39731.11</v>
      </c>
      <c r="F4" s="310">
        <v>1145640.32</v>
      </c>
      <c r="G4" s="310">
        <v>595.5</v>
      </c>
      <c r="N4" s="310">
        <v>0</v>
      </c>
      <c r="Q4" s="310">
        <v>-1571554.48</v>
      </c>
      <c r="R4" s="310">
        <v>2794467.22</v>
      </c>
      <c r="T4" s="310">
        <v>27.02</v>
      </c>
      <c r="U4" s="310">
        <v>11040</v>
      </c>
      <c r="X4" s="310">
        <v>783186</v>
      </c>
      <c r="Z4" s="310">
        <v>96449.8</v>
      </c>
      <c r="AA4" s="310">
        <v>851880</v>
      </c>
      <c r="AE4" s="310">
        <v>75768.63</v>
      </c>
    </row>
    <row r="5" spans="1:33" x14ac:dyDescent="0.25">
      <c r="A5" t="s">
        <v>2526</v>
      </c>
      <c r="B5" s="310">
        <v>1667613.65</v>
      </c>
      <c r="C5" s="310">
        <v>25080</v>
      </c>
      <c r="D5" s="310">
        <v>0</v>
      </c>
      <c r="F5" s="310">
        <v>1856981.03</v>
      </c>
      <c r="G5" s="310">
        <v>31506</v>
      </c>
      <c r="L5" s="310">
        <v>2782.34</v>
      </c>
      <c r="N5" s="310">
        <v>11365807.58</v>
      </c>
      <c r="O5" s="310">
        <v>-7555825.6100000003</v>
      </c>
      <c r="P5" s="310">
        <v>-3885679.94</v>
      </c>
      <c r="Q5" s="310">
        <v>2457751.37</v>
      </c>
      <c r="R5" s="310">
        <v>5133149</v>
      </c>
      <c r="U5" s="310">
        <v>2000</v>
      </c>
      <c r="X5" s="310">
        <v>1298040</v>
      </c>
      <c r="Z5" s="310">
        <v>786</v>
      </c>
      <c r="AA5" s="310">
        <v>1469341.5</v>
      </c>
      <c r="AC5" s="310">
        <v>4974.5600000000004</v>
      </c>
      <c r="AD5" s="310">
        <v>3763314</v>
      </c>
    </row>
    <row r="6" spans="1:33" x14ac:dyDescent="0.25">
      <c r="A6" t="s">
        <v>2527</v>
      </c>
      <c r="B6" s="310">
        <v>16086.83</v>
      </c>
      <c r="D6" s="310">
        <v>3640</v>
      </c>
      <c r="F6" s="310">
        <v>2583087.02</v>
      </c>
      <c r="G6" s="310">
        <v>24543.85</v>
      </c>
      <c r="N6" s="310">
        <v>26000</v>
      </c>
      <c r="Q6" s="310">
        <v>1876562.09</v>
      </c>
      <c r="R6" s="310">
        <v>840540.25</v>
      </c>
      <c r="W6" s="310">
        <v>20.239999999999998</v>
      </c>
      <c r="X6" s="310">
        <v>6439526.3200000003</v>
      </c>
      <c r="Z6" s="310">
        <v>43760</v>
      </c>
      <c r="AA6" s="310">
        <v>6439526.3200000003</v>
      </c>
      <c r="AC6" s="310">
        <v>52800</v>
      </c>
      <c r="AE6" s="310">
        <v>106724.88</v>
      </c>
    </row>
    <row r="7" spans="1:33" x14ac:dyDescent="0.25">
      <c r="A7" t="s">
        <v>2528</v>
      </c>
      <c r="B7" s="310">
        <v>21310.86</v>
      </c>
      <c r="F7" s="310">
        <v>461910.82</v>
      </c>
      <c r="G7" s="310">
        <v>3</v>
      </c>
      <c r="M7" s="310">
        <v>13200</v>
      </c>
      <c r="Q7" s="310">
        <v>-1596232.72</v>
      </c>
      <c r="R7" s="310">
        <v>2129382.7599999998</v>
      </c>
      <c r="W7" s="310">
        <v>54.58</v>
      </c>
      <c r="X7" s="310">
        <v>618049.98</v>
      </c>
      <c r="Z7" s="310">
        <v>398802.21</v>
      </c>
      <c r="AA7" s="310">
        <v>803006.48</v>
      </c>
      <c r="AD7" s="310">
        <v>204245.71</v>
      </c>
      <c r="AE7" s="310">
        <v>72779.94</v>
      </c>
    </row>
    <row r="8" spans="1:33" x14ac:dyDescent="0.25">
      <c r="A8" t="s">
        <v>2529</v>
      </c>
      <c r="B8" s="310">
        <v>21344.75</v>
      </c>
      <c r="F8" s="310">
        <v>5128655.5599999996</v>
      </c>
      <c r="G8" s="310">
        <v>-460.75</v>
      </c>
      <c r="M8" s="310">
        <v>21280</v>
      </c>
      <c r="N8" s="310">
        <v>6</v>
      </c>
      <c r="Q8" s="310">
        <v>5290298.58</v>
      </c>
      <c r="T8" s="310">
        <v>58.75</v>
      </c>
      <c r="X8" s="310">
        <v>1664058.15</v>
      </c>
      <c r="Z8" s="310">
        <v>136967</v>
      </c>
      <c r="AA8" s="310">
        <v>1708518.15</v>
      </c>
      <c r="AC8" s="310">
        <v>6748</v>
      </c>
      <c r="AD8" s="310">
        <v>87919</v>
      </c>
      <c r="AE8" s="310">
        <v>159943.76999999999</v>
      </c>
    </row>
    <row r="9" spans="1:33" x14ac:dyDescent="0.25">
      <c r="B9" s="310"/>
      <c r="F9" s="310"/>
      <c r="G9" s="310"/>
      <c r="M9" s="310"/>
      <c r="N9" s="310"/>
      <c r="Q9" s="310"/>
      <c r="T9" s="310"/>
      <c r="X9" s="310"/>
      <c r="Z9" s="310"/>
      <c r="AA9" s="310"/>
      <c r="AC9" s="310"/>
      <c r="AD9" s="310"/>
      <c r="AE9" s="310"/>
    </row>
    <row r="10" spans="1:33" x14ac:dyDescent="0.25">
      <c r="A10" t="s">
        <v>179</v>
      </c>
      <c r="B10" s="310">
        <v>1976495.76</v>
      </c>
      <c r="C10" s="310">
        <v>19000</v>
      </c>
      <c r="D10" s="310">
        <v>231956.59</v>
      </c>
      <c r="F10" s="310">
        <v>252800.63</v>
      </c>
      <c r="G10" s="310">
        <v>322553.2</v>
      </c>
      <c r="J10" s="310">
        <v>17809.900000000001</v>
      </c>
      <c r="M10" s="310">
        <v>767418</v>
      </c>
      <c r="N10" s="310">
        <v>1180.79</v>
      </c>
      <c r="Q10" s="310">
        <v>-807261.54</v>
      </c>
      <c r="R10" s="310">
        <v>2551638.71</v>
      </c>
      <c r="U10" s="310">
        <v>2402028.21</v>
      </c>
      <c r="W10" s="310">
        <v>1548.09</v>
      </c>
      <c r="X10" s="310">
        <v>923348.84</v>
      </c>
      <c r="Z10" s="310">
        <v>37500</v>
      </c>
      <c r="AA10" s="310">
        <v>1352941.84</v>
      </c>
      <c r="AC10" s="310">
        <v>17772</v>
      </c>
      <c r="AD10" s="310">
        <v>1187274.68</v>
      </c>
      <c r="AE10" s="310">
        <v>263172.3</v>
      </c>
      <c r="AG10" s="310">
        <v>271244</v>
      </c>
    </row>
    <row r="11" spans="1:33" x14ac:dyDescent="0.25">
      <c r="A11" t="s">
        <v>181</v>
      </c>
      <c r="B11" s="310">
        <v>1230796.74</v>
      </c>
      <c r="C11" s="310">
        <v>0</v>
      </c>
      <c r="D11" s="310">
        <v>300717.59000000003</v>
      </c>
      <c r="F11" s="310">
        <v>2075688.07</v>
      </c>
      <c r="G11" s="310">
        <v>779918.82</v>
      </c>
      <c r="I11" s="310">
        <v>0</v>
      </c>
      <c r="J11" s="310">
        <v>11700</v>
      </c>
      <c r="M11" s="310">
        <v>311000</v>
      </c>
      <c r="N11" s="310">
        <v>0</v>
      </c>
      <c r="Q11" s="310">
        <v>811757.61</v>
      </c>
      <c r="R11" s="310">
        <v>2241809.08</v>
      </c>
      <c r="U11" s="310">
        <v>1736473.74</v>
      </c>
      <c r="V11" s="310">
        <v>38100</v>
      </c>
      <c r="W11" s="310">
        <v>385.85</v>
      </c>
      <c r="X11" s="310">
        <v>832180</v>
      </c>
      <c r="Z11" s="310">
        <v>527000</v>
      </c>
      <c r="AA11" s="310">
        <v>1134130</v>
      </c>
      <c r="AB11" s="310">
        <v>4680</v>
      </c>
      <c r="AD11" s="310">
        <v>588125.48</v>
      </c>
      <c r="AE11" s="310">
        <v>348349.58</v>
      </c>
      <c r="AG11" s="310">
        <v>48000</v>
      </c>
    </row>
    <row r="12" spans="1:33" x14ac:dyDescent="0.25">
      <c r="A12" t="s">
        <v>183</v>
      </c>
      <c r="B12" s="310">
        <v>1672121.98</v>
      </c>
      <c r="C12" s="310">
        <v>93325.38</v>
      </c>
      <c r="D12" s="310">
        <v>50997.93</v>
      </c>
      <c r="F12" s="310">
        <v>1145433.3</v>
      </c>
      <c r="G12" s="310">
        <v>736674.99</v>
      </c>
      <c r="J12" s="310">
        <v>36160</v>
      </c>
      <c r="M12" s="310">
        <v>1577356.74</v>
      </c>
      <c r="N12" s="310">
        <v>851.18</v>
      </c>
      <c r="Q12" s="310">
        <v>4018313.48</v>
      </c>
      <c r="R12" s="310">
        <v>-1390481.55</v>
      </c>
      <c r="U12" s="310">
        <v>1811291.75</v>
      </c>
      <c r="V12" s="310">
        <v>67109.91</v>
      </c>
      <c r="W12" s="310">
        <v>14.75</v>
      </c>
      <c r="X12" s="310">
        <v>945380</v>
      </c>
      <c r="Z12" s="310">
        <v>3000</v>
      </c>
      <c r="AA12" s="310">
        <v>1345928</v>
      </c>
      <c r="AC12" s="310">
        <v>29501</v>
      </c>
      <c r="AD12" s="310">
        <v>1750870.28</v>
      </c>
      <c r="AE12" s="310">
        <v>240759.4</v>
      </c>
      <c r="AG12" s="310">
        <v>3384</v>
      </c>
    </row>
    <row r="13" spans="1:33" x14ac:dyDescent="0.25">
      <c r="A13" t="s">
        <v>185</v>
      </c>
      <c r="B13" s="310">
        <v>1460449.83</v>
      </c>
      <c r="C13" s="310">
        <v>13356.02</v>
      </c>
      <c r="D13" s="310">
        <v>74075.44</v>
      </c>
      <c r="F13" s="310">
        <v>337831.44</v>
      </c>
      <c r="G13" s="310">
        <v>557739.04</v>
      </c>
      <c r="I13" s="310">
        <v>0</v>
      </c>
      <c r="J13" s="310">
        <v>50550</v>
      </c>
      <c r="M13" s="310">
        <v>279053.37</v>
      </c>
      <c r="N13" s="310">
        <v>-269.08</v>
      </c>
      <c r="Q13" s="310">
        <v>452431.42</v>
      </c>
      <c r="R13" s="310">
        <v>1997230.39</v>
      </c>
      <c r="U13" s="310">
        <v>1325815.33</v>
      </c>
      <c r="V13" s="310">
        <v>41800</v>
      </c>
      <c r="W13" s="310">
        <v>1585.35</v>
      </c>
      <c r="X13" s="310">
        <v>800006.58</v>
      </c>
      <c r="Z13" s="310">
        <v>53800</v>
      </c>
      <c r="AA13" s="310">
        <v>1156137.58</v>
      </c>
      <c r="AB13" s="310">
        <v>19000</v>
      </c>
      <c r="AC13" s="310">
        <v>1215</v>
      </c>
      <c r="AD13" s="310">
        <v>1063146.02</v>
      </c>
      <c r="AE13" s="310">
        <v>279252.99</v>
      </c>
      <c r="AG13" s="310">
        <v>39800</v>
      </c>
    </row>
    <row r="14" spans="1:33" x14ac:dyDescent="0.25">
      <c r="A14" t="s">
        <v>187</v>
      </c>
      <c r="B14" s="310">
        <v>1106947.54</v>
      </c>
      <c r="C14" s="310">
        <v>16546.5</v>
      </c>
      <c r="D14" s="310">
        <v>142035.35999999999</v>
      </c>
      <c r="F14" s="310">
        <v>456787.02</v>
      </c>
      <c r="G14" s="310">
        <v>336681.15</v>
      </c>
      <c r="I14" s="310">
        <v>0</v>
      </c>
      <c r="J14" s="310">
        <v>20635</v>
      </c>
      <c r="M14" s="310">
        <v>414962.12</v>
      </c>
      <c r="N14" s="310">
        <v>1454</v>
      </c>
      <c r="Q14" s="310">
        <v>-247211.03</v>
      </c>
      <c r="R14" s="310">
        <v>2502473.91</v>
      </c>
      <c r="U14" s="310">
        <v>1521555.11</v>
      </c>
      <c r="V14" s="310">
        <v>200710</v>
      </c>
      <c r="W14" s="310">
        <v>933.45</v>
      </c>
      <c r="X14" s="310">
        <v>1365518.95</v>
      </c>
      <c r="AA14" s="310">
        <v>1908167.95</v>
      </c>
      <c r="AC14" s="310">
        <v>30015</v>
      </c>
      <c r="AD14" s="310">
        <v>1536952.15</v>
      </c>
      <c r="AE14" s="310">
        <v>246898.84</v>
      </c>
    </row>
    <row r="15" spans="1:33" x14ac:dyDescent="0.25">
      <c r="A15" t="s">
        <v>189</v>
      </c>
      <c r="B15" s="310">
        <v>1436942.04</v>
      </c>
      <c r="C15" s="310">
        <v>29251</v>
      </c>
      <c r="D15" s="310">
        <v>334528.46000000002</v>
      </c>
      <c r="F15" s="310">
        <v>261034.64</v>
      </c>
      <c r="G15" s="310">
        <v>247909.91</v>
      </c>
      <c r="J15" s="310">
        <v>12310</v>
      </c>
      <c r="M15" s="310">
        <v>374776.77</v>
      </c>
      <c r="N15" s="310">
        <v>1594.24</v>
      </c>
      <c r="Q15" s="310">
        <v>-576856.4</v>
      </c>
      <c r="R15" s="310">
        <v>2525004.41</v>
      </c>
      <c r="U15" s="310">
        <v>1030999.13</v>
      </c>
      <c r="V15" s="310">
        <v>184560</v>
      </c>
      <c r="X15" s="310">
        <v>1336764.96</v>
      </c>
      <c r="Z15" s="310">
        <v>9000</v>
      </c>
      <c r="AA15" s="310">
        <v>1545220.96</v>
      </c>
      <c r="AC15" s="310">
        <v>12180</v>
      </c>
      <c r="AD15" s="310">
        <v>752152.43</v>
      </c>
      <c r="AE15" s="310">
        <v>278933.67</v>
      </c>
    </row>
    <row r="16" spans="1:33" x14ac:dyDescent="0.25">
      <c r="A16" t="s">
        <v>191</v>
      </c>
      <c r="B16" s="310">
        <v>916491.01</v>
      </c>
      <c r="C16" s="310">
        <v>63700</v>
      </c>
      <c r="D16" s="310">
        <v>142040.67000000001</v>
      </c>
      <c r="F16" s="310">
        <v>231390.41</v>
      </c>
      <c r="G16" s="310">
        <v>666263.51</v>
      </c>
      <c r="J16" s="310">
        <v>11700</v>
      </c>
      <c r="M16" s="310">
        <v>220000</v>
      </c>
      <c r="N16" s="310">
        <v>2394.3200000000002</v>
      </c>
      <c r="P16" s="310">
        <v>-3085696.91</v>
      </c>
      <c r="Q16" s="310">
        <v>3.08</v>
      </c>
      <c r="R16" s="310">
        <v>4613167.97</v>
      </c>
      <c r="U16" s="310">
        <v>1787913.53</v>
      </c>
      <c r="W16" s="310">
        <v>-662.61</v>
      </c>
      <c r="X16" s="310">
        <v>565263</v>
      </c>
      <c r="Z16" s="310">
        <v>13500</v>
      </c>
      <c r="AA16" s="310">
        <v>792303</v>
      </c>
      <c r="AB16" s="310">
        <v>4942</v>
      </c>
      <c r="AD16" s="310">
        <v>1154484.1200000001</v>
      </c>
      <c r="AE16" s="310">
        <v>155967.66</v>
      </c>
    </row>
    <row r="17" spans="1:33" x14ac:dyDescent="0.25">
      <c r="A17" t="s">
        <v>193</v>
      </c>
      <c r="B17" s="310">
        <v>734985.19</v>
      </c>
      <c r="C17" s="310">
        <v>1121.53</v>
      </c>
      <c r="D17" s="310">
        <v>142582.16</v>
      </c>
      <c r="F17" s="310">
        <v>1669310.59</v>
      </c>
      <c r="G17" s="310">
        <v>726857.19</v>
      </c>
      <c r="I17" s="310">
        <v>8700</v>
      </c>
      <c r="J17" s="310">
        <v>11700</v>
      </c>
      <c r="M17" s="310">
        <v>289428.36</v>
      </c>
      <c r="N17" s="310">
        <v>10727</v>
      </c>
      <c r="Q17" s="310">
        <v>-471767.59</v>
      </c>
      <c r="R17" s="310">
        <v>2841083.43</v>
      </c>
      <c r="U17" s="310">
        <v>1750999.76</v>
      </c>
      <c r="W17" s="310">
        <v>685.56</v>
      </c>
      <c r="X17" s="310">
        <v>888990</v>
      </c>
      <c r="AA17" s="310">
        <v>1268381</v>
      </c>
      <c r="AC17" s="310">
        <v>2728</v>
      </c>
      <c r="AD17" s="310">
        <v>673441.21</v>
      </c>
      <c r="AE17" s="310">
        <v>111139.65</v>
      </c>
    </row>
    <row r="18" spans="1:33" x14ac:dyDescent="0.25">
      <c r="A18" t="s">
        <v>195</v>
      </c>
      <c r="B18" s="310">
        <v>722427.95</v>
      </c>
      <c r="C18" s="310">
        <v>6572.5</v>
      </c>
      <c r="D18" s="310">
        <v>96739.76</v>
      </c>
      <c r="F18" s="310">
        <v>2620029.46</v>
      </c>
      <c r="G18" s="310">
        <v>165839.21</v>
      </c>
      <c r="I18" s="310">
        <v>7400</v>
      </c>
      <c r="J18" s="310">
        <v>11700</v>
      </c>
      <c r="M18" s="310">
        <v>245652.61</v>
      </c>
      <c r="N18" s="310">
        <v>1558.6</v>
      </c>
      <c r="Q18" s="310">
        <v>2651599.41</v>
      </c>
      <c r="R18" s="310">
        <v>675062.61</v>
      </c>
      <c r="U18" s="310">
        <v>899357.41</v>
      </c>
      <c r="V18" s="310">
        <v>12400</v>
      </c>
      <c r="W18" s="310">
        <v>711.62</v>
      </c>
      <c r="X18" s="310">
        <v>702166.54</v>
      </c>
      <c r="Z18" s="310">
        <v>9000</v>
      </c>
      <c r="AA18" s="310">
        <v>871808.54</v>
      </c>
      <c r="AB18" s="310">
        <v>19000</v>
      </c>
      <c r="AD18" s="310">
        <v>503717.79</v>
      </c>
      <c r="AE18" s="310">
        <v>210473.59</v>
      </c>
    </row>
    <row r="19" spans="1:33" x14ac:dyDescent="0.25">
      <c r="A19" t="s">
        <v>197</v>
      </c>
      <c r="B19" s="310">
        <v>867721.98</v>
      </c>
      <c r="C19" s="310">
        <v>82210.009999999995</v>
      </c>
      <c r="D19" s="310">
        <v>121609.55</v>
      </c>
      <c r="F19" s="310">
        <v>254496.27</v>
      </c>
      <c r="G19" s="310">
        <v>450436.32</v>
      </c>
      <c r="I19" s="310">
        <v>0</v>
      </c>
      <c r="J19" s="310">
        <v>4103.24</v>
      </c>
      <c r="M19" s="310">
        <v>225077.81</v>
      </c>
      <c r="N19" s="310">
        <v>6565.66</v>
      </c>
      <c r="Q19" s="310">
        <v>-281862.73</v>
      </c>
      <c r="R19" s="310">
        <v>1767990.24</v>
      </c>
      <c r="U19" s="310">
        <v>1694540.61</v>
      </c>
      <c r="W19" s="310">
        <v>561.20000000000005</v>
      </c>
      <c r="X19" s="310">
        <v>974970</v>
      </c>
      <c r="AA19" s="310">
        <v>1197673</v>
      </c>
      <c r="AC19" s="310">
        <v>6978</v>
      </c>
      <c r="AD19" s="310">
        <v>1247709.3600000001</v>
      </c>
      <c r="AE19" s="310">
        <v>163111.54</v>
      </c>
    </row>
    <row r="20" spans="1:33" x14ac:dyDescent="0.25">
      <c r="A20" t="s">
        <v>199</v>
      </c>
      <c r="B20" s="310">
        <v>1620553.05</v>
      </c>
      <c r="C20" s="310">
        <v>0</v>
      </c>
      <c r="D20" s="310">
        <v>62479.01</v>
      </c>
      <c r="F20" s="310">
        <v>3295062.15</v>
      </c>
      <c r="G20" s="310">
        <v>663086.42000000004</v>
      </c>
      <c r="I20" s="310">
        <v>0</v>
      </c>
      <c r="J20" s="310">
        <v>12906.5</v>
      </c>
      <c r="M20" s="310">
        <v>760852.65</v>
      </c>
      <c r="N20" s="310">
        <v>20074.02</v>
      </c>
      <c r="Q20" s="310">
        <v>3545434.54</v>
      </c>
      <c r="R20" s="310">
        <v>938360.62</v>
      </c>
      <c r="U20" s="310">
        <v>2108794.67</v>
      </c>
      <c r="W20" s="310">
        <v>3457.72</v>
      </c>
      <c r="X20" s="310">
        <v>1681642.26</v>
      </c>
      <c r="AA20" s="310">
        <v>1912827.26</v>
      </c>
      <c r="AC20" s="310">
        <v>2712</v>
      </c>
      <c r="AD20" s="310">
        <v>1302591.2</v>
      </c>
      <c r="AE20" s="310">
        <v>212211.89</v>
      </c>
    </row>
    <row r="21" spans="1:33" x14ac:dyDescent="0.25">
      <c r="A21" t="s">
        <v>201</v>
      </c>
      <c r="B21" s="310">
        <v>789829.94</v>
      </c>
      <c r="C21" s="310">
        <v>44831.6</v>
      </c>
      <c r="D21" s="310">
        <v>13242.79</v>
      </c>
      <c r="F21" s="310">
        <v>287190.27</v>
      </c>
      <c r="G21" s="310">
        <v>904490.95</v>
      </c>
      <c r="J21" s="310">
        <v>99651.6</v>
      </c>
      <c r="M21" s="310">
        <v>95000</v>
      </c>
      <c r="N21" s="310">
        <v>2240.11</v>
      </c>
      <c r="Q21" s="310">
        <v>753090.49</v>
      </c>
      <c r="R21" s="310">
        <v>909939.73</v>
      </c>
      <c r="U21" s="310">
        <v>1562595.56</v>
      </c>
      <c r="W21" s="310">
        <v>12.63</v>
      </c>
      <c r="X21" s="310">
        <v>1243700</v>
      </c>
      <c r="AA21" s="310">
        <v>1596210.49</v>
      </c>
      <c r="AB21" s="310">
        <v>8640</v>
      </c>
      <c r="AC21" s="310">
        <v>7200</v>
      </c>
      <c r="AD21" s="310">
        <v>853925.45</v>
      </c>
      <c r="AE21" s="310">
        <v>160668.63</v>
      </c>
    </row>
    <row r="22" spans="1:33" x14ac:dyDescent="0.25">
      <c r="A22" t="s">
        <v>203</v>
      </c>
      <c r="B22" s="310">
        <v>1109018.8500000001</v>
      </c>
      <c r="C22" s="310">
        <v>321644.09999999998</v>
      </c>
      <c r="D22" s="310">
        <v>804649.33</v>
      </c>
      <c r="F22" s="310">
        <v>504169.61</v>
      </c>
      <c r="G22" s="310">
        <v>555337.79</v>
      </c>
      <c r="J22" s="310">
        <v>-12605.69</v>
      </c>
      <c r="M22" s="310">
        <v>923125</v>
      </c>
      <c r="N22" s="310">
        <v>2125.14</v>
      </c>
      <c r="Q22" s="310">
        <v>184160.67</v>
      </c>
      <c r="R22" s="310">
        <v>1741975.93</v>
      </c>
      <c r="U22" s="310">
        <v>2701581.22</v>
      </c>
      <c r="X22" s="310">
        <v>1145710</v>
      </c>
      <c r="AA22" s="310">
        <v>1712507</v>
      </c>
      <c r="AD22" s="310">
        <v>1417665.99</v>
      </c>
      <c r="AE22" s="310">
        <v>261079.6</v>
      </c>
    </row>
    <row r="23" spans="1:33" x14ac:dyDescent="0.25">
      <c r="A23" t="s">
        <v>205</v>
      </c>
      <c r="B23" s="310">
        <v>774722</v>
      </c>
      <c r="C23" s="310">
        <v>37899.35</v>
      </c>
      <c r="D23" s="310">
        <v>169780.22</v>
      </c>
      <c r="F23" s="310">
        <v>1827657.58</v>
      </c>
      <c r="G23" s="310">
        <v>537603.6</v>
      </c>
      <c r="I23" s="310">
        <v>0</v>
      </c>
      <c r="J23" s="310">
        <v>15060</v>
      </c>
      <c r="M23" s="310">
        <v>421313.43</v>
      </c>
      <c r="N23" s="310">
        <v>420.28</v>
      </c>
      <c r="Q23" s="310">
        <v>863261.56</v>
      </c>
      <c r="R23" s="310">
        <v>2083742</v>
      </c>
      <c r="U23" s="310">
        <v>1175299.8899999999</v>
      </c>
      <c r="W23" s="310">
        <v>1765.16</v>
      </c>
      <c r="X23" s="310">
        <v>570624</v>
      </c>
      <c r="AA23" s="310">
        <v>883434</v>
      </c>
      <c r="AC23" s="310">
        <v>1520</v>
      </c>
      <c r="AD23" s="310">
        <v>603108.39</v>
      </c>
      <c r="AE23" s="310">
        <v>195761.18</v>
      </c>
      <c r="AG23" s="310">
        <v>100000</v>
      </c>
    </row>
    <row r="24" spans="1:33" x14ac:dyDescent="0.25">
      <c r="A24" t="s">
        <v>210</v>
      </c>
      <c r="B24" s="310">
        <v>673424.61</v>
      </c>
      <c r="C24" s="310">
        <v>84000</v>
      </c>
      <c r="D24" s="310">
        <v>16408.84</v>
      </c>
      <c r="F24" s="310">
        <v>109874.38</v>
      </c>
      <c r="G24" s="310">
        <v>99068.02</v>
      </c>
      <c r="N24" s="310">
        <v>0</v>
      </c>
      <c r="P24" s="310">
        <v>-1004325.38</v>
      </c>
      <c r="Q24" s="310">
        <v>1563896.51</v>
      </c>
      <c r="U24" s="310">
        <v>2476990.37</v>
      </c>
      <c r="W24" s="310">
        <v>1606.77</v>
      </c>
      <c r="X24" s="310">
        <v>1253036</v>
      </c>
      <c r="Z24" s="310">
        <v>10500</v>
      </c>
      <c r="AA24" s="310">
        <v>1825669</v>
      </c>
      <c r="AB24" s="310">
        <v>5680</v>
      </c>
      <c r="AD24" s="310">
        <v>1402819.67</v>
      </c>
      <c r="AE24" s="310">
        <v>84759.75</v>
      </c>
    </row>
    <row r="25" spans="1:33" x14ac:dyDescent="0.25">
      <c r="A25" t="s">
        <v>211</v>
      </c>
      <c r="B25" s="310">
        <v>318731.06</v>
      </c>
      <c r="C25" s="310">
        <v>0</v>
      </c>
      <c r="D25" s="310">
        <v>12334.97</v>
      </c>
      <c r="F25" s="310">
        <v>1002545.72</v>
      </c>
      <c r="G25" s="310">
        <v>1445606.04</v>
      </c>
      <c r="N25" s="310">
        <v>-761.42</v>
      </c>
      <c r="P25" s="310">
        <v>-160236.91</v>
      </c>
      <c r="Q25" s="310">
        <v>1193331.82</v>
      </c>
      <c r="R25" s="310">
        <v>1812784.26</v>
      </c>
      <c r="U25" s="310">
        <v>1528705.58</v>
      </c>
      <c r="W25" s="310">
        <v>31.8</v>
      </c>
      <c r="X25" s="310">
        <v>1438569.99</v>
      </c>
      <c r="Z25" s="310">
        <v>14020</v>
      </c>
      <c r="AA25" s="310">
        <v>1697464.48</v>
      </c>
      <c r="AC25" s="310">
        <v>7125</v>
      </c>
      <c r="AD25" s="310">
        <v>1145309.07</v>
      </c>
      <c r="AE25" s="310">
        <v>197328.78</v>
      </c>
    </row>
    <row r="26" spans="1:33" x14ac:dyDescent="0.25">
      <c r="A26" t="s">
        <v>212</v>
      </c>
      <c r="B26" s="310">
        <v>-91528.23</v>
      </c>
      <c r="C26" s="310">
        <v>3550511</v>
      </c>
      <c r="D26" s="310">
        <v>21798.67</v>
      </c>
      <c r="F26" s="310">
        <v>152748.51999999999</v>
      </c>
      <c r="G26" s="310">
        <v>549915.25</v>
      </c>
      <c r="J26" s="310">
        <v>3900</v>
      </c>
      <c r="M26" s="310">
        <v>232636</v>
      </c>
      <c r="N26" s="310">
        <v>27589.58</v>
      </c>
      <c r="O26" s="310">
        <v>30000</v>
      </c>
      <c r="Q26" s="310">
        <v>-1343695.59</v>
      </c>
      <c r="R26" s="310">
        <v>1839928.23</v>
      </c>
      <c r="T26" s="310">
        <v>530.19000000000005</v>
      </c>
      <c r="U26" s="310">
        <v>4376266.32</v>
      </c>
      <c r="W26" s="310">
        <v>29.73</v>
      </c>
      <c r="X26" s="310">
        <v>476248.5</v>
      </c>
      <c r="AA26" s="310">
        <v>779092.5</v>
      </c>
      <c r="AB26" s="310">
        <v>8960</v>
      </c>
      <c r="AC26" s="310">
        <v>3784</v>
      </c>
      <c r="AD26" s="310">
        <v>589213.65</v>
      </c>
      <c r="AE26" s="310">
        <v>78937.600000000006</v>
      </c>
    </row>
    <row r="27" spans="1:33" x14ac:dyDescent="0.25">
      <c r="A27" t="s">
        <v>213</v>
      </c>
      <c r="B27" s="310">
        <v>360521.17</v>
      </c>
      <c r="C27" s="310">
        <v>0</v>
      </c>
      <c r="D27" s="310">
        <v>6494.75</v>
      </c>
      <c r="F27" s="310">
        <v>2115520.5499999998</v>
      </c>
      <c r="G27" s="310">
        <v>735078.65</v>
      </c>
      <c r="M27" s="310">
        <v>256056</v>
      </c>
      <c r="N27" s="310">
        <v>721</v>
      </c>
      <c r="Q27" s="310">
        <v>-56704.13</v>
      </c>
      <c r="R27" s="310">
        <v>3263098.4</v>
      </c>
      <c r="T27" s="310">
        <v>288.86</v>
      </c>
      <c r="U27" s="310">
        <v>938404.91</v>
      </c>
      <c r="X27" s="310">
        <v>1080090</v>
      </c>
      <c r="AA27" s="310">
        <v>1500404.96</v>
      </c>
      <c r="AC27" s="310">
        <v>780</v>
      </c>
      <c r="AD27" s="310">
        <v>601302.56000000006</v>
      </c>
      <c r="AE27" s="310">
        <v>161852.4</v>
      </c>
    </row>
    <row r="28" spans="1:33" x14ac:dyDescent="0.25">
      <c r="A28" t="s">
        <v>214</v>
      </c>
      <c r="B28" s="310">
        <v>425497.49</v>
      </c>
      <c r="C28" s="310">
        <v>0</v>
      </c>
      <c r="D28" s="310">
        <v>9002.1</v>
      </c>
      <c r="F28" s="310">
        <v>2138809.09</v>
      </c>
      <c r="G28" s="310">
        <v>281988.43</v>
      </c>
      <c r="N28" s="310">
        <v>12722.32</v>
      </c>
      <c r="O28" s="310">
        <v>24608</v>
      </c>
      <c r="Q28" s="310">
        <v>-379552.82</v>
      </c>
      <c r="R28" s="310">
        <v>3122820.6</v>
      </c>
      <c r="T28" s="310">
        <v>3.49</v>
      </c>
      <c r="U28" s="310">
        <v>1269229.8899999999</v>
      </c>
      <c r="W28" s="310">
        <v>186.52</v>
      </c>
      <c r="X28" s="310">
        <v>650716</v>
      </c>
      <c r="AA28" s="310">
        <v>962998.63</v>
      </c>
      <c r="AB28" s="310">
        <v>1300</v>
      </c>
      <c r="AD28" s="310">
        <v>618833.66</v>
      </c>
      <c r="AE28" s="310">
        <v>262304.59999999998</v>
      </c>
    </row>
    <row r="29" spans="1:33" x14ac:dyDescent="0.25">
      <c r="A29" t="s">
        <v>215</v>
      </c>
      <c r="B29" s="310">
        <v>343112.46</v>
      </c>
      <c r="C29" s="310">
        <v>0</v>
      </c>
      <c r="D29" s="310">
        <v>7838.61</v>
      </c>
      <c r="F29" s="310">
        <v>1150557.1399999999</v>
      </c>
      <c r="G29" s="310">
        <v>957564.67</v>
      </c>
      <c r="M29" s="310">
        <v>0</v>
      </c>
      <c r="N29" s="310">
        <v>2552</v>
      </c>
      <c r="Q29" s="310">
        <v>-71572.44</v>
      </c>
      <c r="U29" s="310">
        <v>3655866.49</v>
      </c>
      <c r="W29" s="310">
        <v>265.72000000000003</v>
      </c>
      <c r="X29" s="310">
        <v>254760</v>
      </c>
      <c r="Z29" s="310">
        <v>15690</v>
      </c>
      <c r="AA29" s="310">
        <v>700403.98</v>
      </c>
      <c r="AC29" s="310">
        <v>6677</v>
      </c>
      <c r="AD29" s="310">
        <v>607129.48</v>
      </c>
      <c r="AE29" s="310">
        <v>84278.43</v>
      </c>
    </row>
    <row r="30" spans="1:33" x14ac:dyDescent="0.25">
      <c r="A30" t="s">
        <v>216</v>
      </c>
      <c r="B30" s="310">
        <v>430517.35</v>
      </c>
      <c r="C30" s="310">
        <v>428966.24</v>
      </c>
      <c r="D30" s="310">
        <v>15016.92</v>
      </c>
      <c r="F30" s="310">
        <v>551024.44999999995</v>
      </c>
      <c r="G30" s="310">
        <v>40796.29</v>
      </c>
      <c r="M30" s="310">
        <v>231674</v>
      </c>
      <c r="N30" s="310">
        <v>-451</v>
      </c>
      <c r="P30" s="310">
        <v>-210876.62</v>
      </c>
      <c r="Q30" s="310">
        <v>-221591.67</v>
      </c>
      <c r="R30" s="310">
        <v>1260515.6599999999</v>
      </c>
      <c r="U30" s="310">
        <v>1265613.6100000001</v>
      </c>
      <c r="W30" s="310">
        <v>0.74</v>
      </c>
      <c r="X30" s="310">
        <v>602298.6</v>
      </c>
      <c r="AA30" s="310">
        <v>846285.62</v>
      </c>
      <c r="AB30" s="310">
        <v>2000</v>
      </c>
      <c r="AD30" s="310">
        <v>430497.18</v>
      </c>
      <c r="AE30" s="310">
        <v>182079.27</v>
      </c>
    </row>
    <row r="31" spans="1:33" x14ac:dyDescent="0.25">
      <c r="A31" t="s">
        <v>217</v>
      </c>
      <c r="B31" s="310">
        <v>291325.78000000003</v>
      </c>
      <c r="C31" s="310">
        <v>19000</v>
      </c>
      <c r="D31" s="310">
        <v>1114.42</v>
      </c>
      <c r="E31" s="310">
        <v>2469</v>
      </c>
      <c r="F31" s="310">
        <v>200513</v>
      </c>
      <c r="G31" s="310">
        <v>422368.27</v>
      </c>
      <c r="N31" s="310">
        <v>796</v>
      </c>
      <c r="P31" s="310">
        <v>-2190280.75</v>
      </c>
      <c r="Q31" s="310">
        <v>44353.34</v>
      </c>
      <c r="R31" s="310">
        <v>3095144.84</v>
      </c>
      <c r="S31" s="310">
        <v>-19.47</v>
      </c>
      <c r="U31" s="310">
        <v>877962.58</v>
      </c>
      <c r="W31" s="310">
        <v>788.86</v>
      </c>
      <c r="X31" s="310">
        <v>1242667</v>
      </c>
      <c r="Z31" s="310">
        <v>48707</v>
      </c>
      <c r="AA31" s="310">
        <v>1594720</v>
      </c>
      <c r="AD31" s="310">
        <v>404054.93</v>
      </c>
      <c r="AE31" s="310">
        <v>184554</v>
      </c>
    </row>
    <row r="32" spans="1:33" x14ac:dyDescent="0.25">
      <c r="A32" t="s">
        <v>218</v>
      </c>
      <c r="B32" s="310">
        <v>459433.43</v>
      </c>
      <c r="C32" s="310">
        <v>0</v>
      </c>
      <c r="D32" s="310">
        <v>82713.009999999995</v>
      </c>
      <c r="F32" s="310">
        <v>764963.37</v>
      </c>
      <c r="G32" s="310">
        <v>2787886.09</v>
      </c>
      <c r="J32" s="310">
        <v>466970</v>
      </c>
      <c r="N32" s="310">
        <v>0</v>
      </c>
      <c r="Q32" s="310">
        <v>-6770563.9199999999</v>
      </c>
      <c r="R32" s="310">
        <v>11903501.289999999</v>
      </c>
      <c r="U32" s="310">
        <v>1659761.46</v>
      </c>
      <c r="X32" s="310">
        <v>1281332.44</v>
      </c>
      <c r="Z32" s="310">
        <v>250000</v>
      </c>
      <c r="AA32" s="310">
        <v>2064462.44</v>
      </c>
      <c r="AD32" s="310">
        <v>1513188.75</v>
      </c>
      <c r="AE32" s="310">
        <v>1118354.18</v>
      </c>
    </row>
    <row r="33" spans="1:33" x14ac:dyDescent="0.25">
      <c r="A33" t="s">
        <v>219</v>
      </c>
      <c r="B33" s="310">
        <v>200517.14</v>
      </c>
      <c r="C33" s="310">
        <v>70000</v>
      </c>
      <c r="D33" s="310">
        <v>23581.98</v>
      </c>
      <c r="F33" s="310">
        <v>1297977.75</v>
      </c>
      <c r="G33" s="310">
        <v>15</v>
      </c>
      <c r="N33" s="310">
        <v>3516.5</v>
      </c>
      <c r="R33" s="310">
        <v>1455376.69</v>
      </c>
      <c r="U33" s="310">
        <v>1331487.33</v>
      </c>
      <c r="W33" s="310">
        <v>115.01</v>
      </c>
      <c r="X33" s="310">
        <v>18000</v>
      </c>
      <c r="AA33" s="310">
        <v>508943.57</v>
      </c>
      <c r="AC33" s="310">
        <v>5400</v>
      </c>
      <c r="AD33" s="310">
        <v>617167.68000000005</v>
      </c>
      <c r="AE33" s="310">
        <v>84892.41</v>
      </c>
    </row>
    <row r="34" spans="1:33" x14ac:dyDescent="0.25">
      <c r="A34" t="s">
        <v>220</v>
      </c>
      <c r="B34" s="310">
        <v>641385.13</v>
      </c>
      <c r="C34" s="310">
        <v>371085.62</v>
      </c>
      <c r="D34" s="310">
        <v>284496.90000000002</v>
      </c>
      <c r="F34" s="310">
        <v>644375.87</v>
      </c>
      <c r="G34" s="310">
        <v>447847.96</v>
      </c>
      <c r="N34" s="310">
        <v>3010</v>
      </c>
      <c r="Q34" s="310">
        <v>264048.64000000001</v>
      </c>
      <c r="R34" s="310">
        <v>1829621.52</v>
      </c>
      <c r="U34" s="310">
        <v>1765931.87</v>
      </c>
      <c r="W34" s="310">
        <v>485.33</v>
      </c>
      <c r="AA34" s="310">
        <v>508038.47</v>
      </c>
      <c r="AB34" s="310">
        <v>6000</v>
      </c>
      <c r="AC34" s="310">
        <v>1088</v>
      </c>
      <c r="AD34" s="310">
        <v>619386.01</v>
      </c>
      <c r="AE34" s="310">
        <v>339393.4</v>
      </c>
    </row>
    <row r="35" spans="1:33" x14ac:dyDescent="0.25">
      <c r="A35" t="s">
        <v>221</v>
      </c>
      <c r="B35" s="310">
        <v>163597.09</v>
      </c>
      <c r="C35" s="310">
        <v>695107.2</v>
      </c>
      <c r="D35" s="310">
        <v>37306.94</v>
      </c>
      <c r="F35" s="310">
        <v>482044.11</v>
      </c>
      <c r="G35" s="310">
        <v>153923.48000000001</v>
      </c>
      <c r="H35" s="310">
        <v>1</v>
      </c>
      <c r="M35" s="310">
        <v>218146</v>
      </c>
      <c r="N35" s="310">
        <v>17560</v>
      </c>
      <c r="Q35" s="310">
        <v>-1564593.23</v>
      </c>
      <c r="R35" s="310">
        <v>2563303.2200000002</v>
      </c>
      <c r="U35" s="310">
        <v>1234396.76</v>
      </c>
      <c r="W35" s="310">
        <v>255.98</v>
      </c>
      <c r="X35" s="310">
        <v>249900</v>
      </c>
      <c r="AA35" s="310">
        <v>550032</v>
      </c>
      <c r="AD35" s="310">
        <v>403390.71</v>
      </c>
      <c r="AE35" s="310">
        <v>233566.2</v>
      </c>
    </row>
    <row r="36" spans="1:33" x14ac:dyDescent="0.25">
      <c r="A36" t="s">
        <v>225</v>
      </c>
      <c r="B36" s="310">
        <v>813969.45</v>
      </c>
      <c r="C36" s="310">
        <v>7728</v>
      </c>
      <c r="D36" s="310">
        <v>36301.040000000001</v>
      </c>
      <c r="F36" s="310">
        <v>574727.12</v>
      </c>
      <c r="G36" s="310">
        <v>109086.74</v>
      </c>
      <c r="J36" s="310">
        <v>10330</v>
      </c>
      <c r="M36" s="310">
        <v>525496</v>
      </c>
      <c r="N36" s="310">
        <v>3772.87</v>
      </c>
      <c r="Q36" s="310">
        <v>-2254602.9</v>
      </c>
      <c r="R36" s="310">
        <v>3551030.77</v>
      </c>
      <c r="U36" s="310">
        <v>1407964.71</v>
      </c>
      <c r="V36" s="310">
        <v>147860</v>
      </c>
      <c r="W36" s="310">
        <v>1015.93</v>
      </c>
      <c r="X36" s="310">
        <v>1572009.1</v>
      </c>
      <c r="AA36" s="310">
        <v>2162388.1</v>
      </c>
      <c r="AB36" s="310">
        <v>2260</v>
      </c>
      <c r="AD36" s="310">
        <v>1124704.8700000001</v>
      </c>
      <c r="AE36" s="310">
        <v>133711.16</v>
      </c>
    </row>
    <row r="37" spans="1:33" x14ac:dyDescent="0.25">
      <c r="A37" t="s">
        <v>226</v>
      </c>
      <c r="B37" s="310">
        <v>750110.05</v>
      </c>
      <c r="C37" s="310">
        <v>30161.5</v>
      </c>
      <c r="D37" s="310">
        <v>40781.32</v>
      </c>
      <c r="F37" s="310">
        <v>298108.44</v>
      </c>
      <c r="G37" s="310">
        <v>120108.2</v>
      </c>
      <c r="J37" s="310">
        <v>9855.2800000000007</v>
      </c>
      <c r="M37" s="310">
        <v>62018</v>
      </c>
      <c r="N37" s="310">
        <v>1267</v>
      </c>
      <c r="Q37" s="310">
        <v>-639832.12</v>
      </c>
      <c r="R37" s="310">
        <v>1997207.95</v>
      </c>
      <c r="U37" s="310">
        <v>944501.94</v>
      </c>
      <c r="W37" s="310">
        <v>988.27</v>
      </c>
      <c r="X37" s="310">
        <v>678447</v>
      </c>
      <c r="AA37" s="310">
        <v>928748</v>
      </c>
      <c r="AD37" s="310">
        <v>702000.71</v>
      </c>
      <c r="AE37" s="310">
        <v>184395.5</v>
      </c>
      <c r="AG37" s="310">
        <v>39.6</v>
      </c>
    </row>
    <row r="38" spans="1:33" x14ac:dyDescent="0.25">
      <c r="A38" t="s">
        <v>227</v>
      </c>
      <c r="B38" s="310">
        <v>440005.01</v>
      </c>
      <c r="C38" s="310">
        <v>128448</v>
      </c>
      <c r="D38" s="310">
        <v>14746.95</v>
      </c>
      <c r="F38" s="310">
        <v>168437.29</v>
      </c>
      <c r="G38" s="310">
        <v>25541.02</v>
      </c>
      <c r="J38" s="310">
        <v>3002</v>
      </c>
      <c r="M38" s="310">
        <v>159070</v>
      </c>
      <c r="N38" s="310">
        <v>7970.78</v>
      </c>
      <c r="Q38" s="310">
        <v>-2252619.46</v>
      </c>
      <c r="R38" s="310">
        <v>2854572.07</v>
      </c>
      <c r="U38" s="310">
        <v>1155018.42</v>
      </c>
      <c r="V38" s="310">
        <v>1613830</v>
      </c>
      <c r="W38" s="310">
        <v>274.01</v>
      </c>
      <c r="X38" s="310">
        <v>311924.28000000003</v>
      </c>
      <c r="AA38" s="310">
        <v>637697.28000000003</v>
      </c>
      <c r="AC38" s="310">
        <v>8900</v>
      </c>
      <c r="AD38" s="310">
        <v>2312646.87</v>
      </c>
      <c r="AE38" s="310">
        <v>116619.68</v>
      </c>
    </row>
    <row r="39" spans="1:33" x14ac:dyDescent="0.25">
      <c r="A39" t="s">
        <v>228</v>
      </c>
      <c r="B39" s="310">
        <v>599325.59</v>
      </c>
      <c r="C39" s="310">
        <v>34547.53</v>
      </c>
      <c r="D39" s="310">
        <v>14362.92</v>
      </c>
      <c r="F39" s="310">
        <v>420882.15</v>
      </c>
      <c r="G39" s="310">
        <v>189538.65</v>
      </c>
      <c r="I39" s="310">
        <v>5000</v>
      </c>
      <c r="J39" s="310">
        <v>9262.5</v>
      </c>
      <c r="M39" s="310">
        <v>47070</v>
      </c>
      <c r="N39" s="310">
        <v>1523.37</v>
      </c>
      <c r="Q39" s="310">
        <v>-213108.81</v>
      </c>
      <c r="R39" s="310">
        <v>1440362.48</v>
      </c>
      <c r="U39" s="310">
        <v>874930.04</v>
      </c>
      <c r="V39" s="310">
        <v>71500</v>
      </c>
      <c r="W39" s="310">
        <v>719.7</v>
      </c>
      <c r="AA39" s="310">
        <v>185731</v>
      </c>
      <c r="AB39" s="310">
        <v>9388</v>
      </c>
      <c r="AD39" s="310">
        <v>653243.09</v>
      </c>
      <c r="AE39" s="310">
        <v>130240.35</v>
      </c>
    </row>
    <row r="40" spans="1:33" x14ac:dyDescent="0.25">
      <c r="A40" t="s">
        <v>229</v>
      </c>
      <c r="B40" s="310">
        <v>532282.06000000006</v>
      </c>
      <c r="C40" s="310">
        <v>11003.25</v>
      </c>
      <c r="D40" s="310">
        <v>17348.53</v>
      </c>
      <c r="F40" s="310">
        <v>2685494.73</v>
      </c>
      <c r="G40" s="310">
        <v>164804.51999999999</v>
      </c>
      <c r="I40" s="310">
        <v>0</v>
      </c>
      <c r="J40" s="310">
        <v>9262.5</v>
      </c>
      <c r="M40" s="310">
        <v>22550</v>
      </c>
      <c r="N40" s="310">
        <v>487.48</v>
      </c>
      <c r="Q40" s="310">
        <v>3071292.42</v>
      </c>
      <c r="R40" s="310">
        <v>455164.99</v>
      </c>
      <c r="U40" s="310">
        <v>924207.37</v>
      </c>
      <c r="V40" s="310">
        <v>68770</v>
      </c>
      <c r="W40" s="310">
        <v>573.82000000000005</v>
      </c>
      <c r="X40" s="310">
        <v>816769.39</v>
      </c>
      <c r="AA40" s="310">
        <v>1177184.3899999999</v>
      </c>
      <c r="AB40" s="310">
        <v>4000</v>
      </c>
      <c r="AC40" s="310">
        <v>520</v>
      </c>
      <c r="AD40" s="310">
        <v>548121.19999999995</v>
      </c>
      <c r="AE40" s="310">
        <v>228319.29</v>
      </c>
    </row>
    <row r="41" spans="1:33" x14ac:dyDescent="0.25">
      <c r="A41" t="s">
        <v>230</v>
      </c>
      <c r="B41" s="310">
        <v>575174.22</v>
      </c>
      <c r="C41" s="310">
        <v>32443.05</v>
      </c>
      <c r="D41" s="310">
        <v>133308.31</v>
      </c>
      <c r="F41" s="310">
        <v>206593.48</v>
      </c>
      <c r="G41" s="310">
        <v>296327.33</v>
      </c>
      <c r="J41" s="310">
        <v>9252</v>
      </c>
      <c r="M41" s="310">
        <v>186017.84</v>
      </c>
      <c r="N41" s="310">
        <v>9520.02</v>
      </c>
      <c r="Q41" s="310">
        <v>-1198737.83</v>
      </c>
      <c r="R41" s="310">
        <v>1976836.89</v>
      </c>
      <c r="U41" s="310">
        <v>995842.76</v>
      </c>
      <c r="W41" s="310">
        <v>592.5</v>
      </c>
      <c r="X41" s="310">
        <v>809707.5</v>
      </c>
      <c r="AA41" s="310">
        <v>943047.5</v>
      </c>
      <c r="AC41" s="310">
        <v>14100</v>
      </c>
      <c r="AD41" s="310">
        <v>506642.1</v>
      </c>
      <c r="AE41" s="310">
        <v>81395.69</v>
      </c>
    </row>
    <row r="42" spans="1:33" x14ac:dyDescent="0.25">
      <c r="A42" t="s">
        <v>231</v>
      </c>
      <c r="B42" s="310">
        <v>754709.86</v>
      </c>
      <c r="C42" s="310">
        <v>18313.38</v>
      </c>
      <c r="D42" s="310">
        <v>23817.84</v>
      </c>
      <c r="F42" s="310">
        <v>294362.90999999997</v>
      </c>
      <c r="G42" s="310">
        <v>284358.69</v>
      </c>
      <c r="J42" s="310">
        <v>16453.79</v>
      </c>
      <c r="M42" s="310">
        <v>169725</v>
      </c>
      <c r="N42" s="310">
        <v>1101</v>
      </c>
      <c r="Q42" s="310">
        <v>-727378.35</v>
      </c>
      <c r="R42" s="310">
        <v>1732965.71</v>
      </c>
      <c r="U42" s="310">
        <v>1233991.3999999999</v>
      </c>
      <c r="V42" s="310">
        <v>123760</v>
      </c>
      <c r="W42" s="310">
        <v>476.49</v>
      </c>
      <c r="X42" s="310">
        <v>871963.9</v>
      </c>
      <c r="AA42" s="310">
        <v>1284986.8999999999</v>
      </c>
      <c r="AB42" s="310">
        <v>4420</v>
      </c>
      <c r="AC42" s="310">
        <v>7170</v>
      </c>
      <c r="AD42" s="310">
        <v>652833.73</v>
      </c>
      <c r="AE42" s="310">
        <v>98085.63</v>
      </c>
    </row>
    <row r="43" spans="1:33" x14ac:dyDescent="0.25">
      <c r="A43" t="s">
        <v>232</v>
      </c>
      <c r="B43" s="310">
        <v>611392.96</v>
      </c>
      <c r="C43" s="310">
        <v>51008.92</v>
      </c>
      <c r="D43" s="310">
        <v>240926.18</v>
      </c>
      <c r="F43" s="310">
        <v>311440.90000000002</v>
      </c>
      <c r="G43" s="310">
        <v>230912.33</v>
      </c>
      <c r="I43" s="310">
        <v>2300</v>
      </c>
      <c r="J43" s="310">
        <v>11475.71</v>
      </c>
      <c r="M43" s="310">
        <v>137758.35999999999</v>
      </c>
      <c r="N43" s="310">
        <v>45.58</v>
      </c>
      <c r="Q43" s="310">
        <v>-950630.43</v>
      </c>
      <c r="R43" s="310">
        <v>2083523.09</v>
      </c>
      <c r="U43" s="310">
        <v>1128446.19</v>
      </c>
      <c r="W43" s="310">
        <v>684.55</v>
      </c>
      <c r="X43" s="310">
        <v>567856.5</v>
      </c>
      <c r="AA43" s="310">
        <v>863983.5</v>
      </c>
      <c r="AB43" s="310">
        <v>10950</v>
      </c>
      <c r="AD43" s="310">
        <v>547837.85</v>
      </c>
      <c r="AE43" s="310">
        <v>113006.91</v>
      </c>
    </row>
    <row r="44" spans="1:33" x14ac:dyDescent="0.25">
      <c r="A44" t="s">
        <v>233</v>
      </c>
      <c r="B44" s="310">
        <v>674325.92</v>
      </c>
      <c r="C44" s="310">
        <v>35350</v>
      </c>
      <c r="D44" s="310">
        <v>49817.760000000002</v>
      </c>
      <c r="F44" s="310">
        <v>1125978.01</v>
      </c>
      <c r="G44" s="310">
        <v>245575.06</v>
      </c>
      <c r="I44" s="310">
        <v>0</v>
      </c>
      <c r="J44" s="310">
        <v>14663.19</v>
      </c>
      <c r="M44" s="310">
        <v>253292.43</v>
      </c>
      <c r="N44" s="310">
        <v>2109.98</v>
      </c>
      <c r="Q44" s="310">
        <v>2021913.2</v>
      </c>
      <c r="U44" s="310">
        <v>1033043.35</v>
      </c>
      <c r="W44" s="310">
        <v>413.83</v>
      </c>
      <c r="X44" s="310">
        <v>688886.1</v>
      </c>
      <c r="AA44" s="310">
        <v>1165095.1000000001</v>
      </c>
      <c r="AB44" s="310">
        <v>7674</v>
      </c>
      <c r="AC44" s="310">
        <v>14480</v>
      </c>
      <c r="AD44" s="310">
        <v>518361.54</v>
      </c>
      <c r="AE44" s="310">
        <v>172984.69</v>
      </c>
      <c r="AG44" s="310">
        <v>4680</v>
      </c>
    </row>
    <row r="45" spans="1:33" x14ac:dyDescent="0.25">
      <c r="A45" t="s">
        <v>234</v>
      </c>
      <c r="B45" s="310">
        <v>316435.76</v>
      </c>
      <c r="C45" s="310">
        <v>116396.35</v>
      </c>
      <c r="D45" s="310">
        <v>22064.66</v>
      </c>
      <c r="F45" s="310">
        <v>656110.68000000005</v>
      </c>
      <c r="G45" s="310">
        <v>318529.40999999997</v>
      </c>
      <c r="I45" s="310">
        <v>66180</v>
      </c>
      <c r="J45" s="310">
        <v>14107.25</v>
      </c>
      <c r="M45" s="310">
        <v>178211.76</v>
      </c>
      <c r="N45" s="310">
        <v>4808.93</v>
      </c>
      <c r="Q45" s="310">
        <v>-265075.94</v>
      </c>
      <c r="R45" s="310">
        <v>1500565.11</v>
      </c>
      <c r="U45" s="310">
        <v>1078188.8400000001</v>
      </c>
      <c r="V45" s="310">
        <v>99098.13</v>
      </c>
      <c r="W45" s="310">
        <v>192.06</v>
      </c>
      <c r="X45" s="310">
        <v>945801.7</v>
      </c>
      <c r="AA45" s="310">
        <v>1315261.7</v>
      </c>
      <c r="AB45" s="310">
        <v>8500</v>
      </c>
      <c r="AD45" s="310">
        <v>729692.79</v>
      </c>
      <c r="AE45" s="310">
        <v>139086.49</v>
      </c>
    </row>
    <row r="46" spans="1:33" x14ac:dyDescent="0.25">
      <c r="A46" t="s">
        <v>236</v>
      </c>
      <c r="B46" s="310">
        <v>487979.45</v>
      </c>
      <c r="C46" s="310">
        <v>15600</v>
      </c>
      <c r="D46" s="310">
        <v>6244.38</v>
      </c>
      <c r="F46" s="310">
        <v>24707.23</v>
      </c>
      <c r="G46" s="310">
        <v>18199.72</v>
      </c>
      <c r="J46" s="310">
        <v>12548</v>
      </c>
      <c r="M46" s="310">
        <v>179950</v>
      </c>
      <c r="N46" s="310">
        <v>843</v>
      </c>
      <c r="Q46" s="310">
        <v>-2019112.85</v>
      </c>
      <c r="R46" s="310">
        <v>2280594.58</v>
      </c>
      <c r="U46" s="310">
        <v>932092.41</v>
      </c>
      <c r="W46" s="310">
        <v>216.46</v>
      </c>
      <c r="X46" s="310">
        <v>1109332.3</v>
      </c>
      <c r="AA46" s="310">
        <v>1416774.3</v>
      </c>
      <c r="AB46" s="310">
        <v>7780</v>
      </c>
      <c r="AC46" s="310">
        <v>4600</v>
      </c>
      <c r="AD46" s="310">
        <v>349274.68</v>
      </c>
      <c r="AE46" s="310">
        <v>165304.14000000001</v>
      </c>
    </row>
    <row r="47" spans="1:33" x14ac:dyDescent="0.25">
      <c r="A47" t="s">
        <v>240</v>
      </c>
      <c r="B47" s="310">
        <v>572261.69999999995</v>
      </c>
      <c r="C47" s="310">
        <v>6248.5</v>
      </c>
      <c r="D47" s="310">
        <v>22417.06</v>
      </c>
      <c r="F47" s="310">
        <v>5714651.2699999996</v>
      </c>
      <c r="G47" s="310">
        <v>1872248.99</v>
      </c>
      <c r="I47" s="310">
        <v>0</v>
      </c>
      <c r="J47" s="310">
        <v>47746</v>
      </c>
      <c r="N47" s="310">
        <v>514</v>
      </c>
      <c r="P47" s="310">
        <v>-1378318.91</v>
      </c>
      <c r="Q47" s="310">
        <v>7838812.4199999999</v>
      </c>
      <c r="R47" s="310">
        <v>2114009</v>
      </c>
      <c r="U47" s="310">
        <v>958724.18</v>
      </c>
      <c r="W47" s="310">
        <v>701.68</v>
      </c>
      <c r="X47" s="310">
        <v>660087</v>
      </c>
      <c r="AA47" s="310">
        <v>858136</v>
      </c>
      <c r="AD47" s="310">
        <v>926259.11</v>
      </c>
      <c r="AE47" s="310">
        <v>270052.74</v>
      </c>
    </row>
    <row r="48" spans="1:33" x14ac:dyDescent="0.25">
      <c r="A48" t="s">
        <v>241</v>
      </c>
      <c r="B48" s="310">
        <v>1310771.3</v>
      </c>
      <c r="C48" s="310">
        <v>23902.25</v>
      </c>
      <c r="D48" s="310">
        <v>17036.560000000001</v>
      </c>
      <c r="F48" s="310">
        <v>3435146.77</v>
      </c>
      <c r="G48" s="310">
        <v>116432.67</v>
      </c>
      <c r="I48" s="310">
        <v>0</v>
      </c>
      <c r="J48" s="310">
        <v>17160</v>
      </c>
      <c r="M48" s="310">
        <v>397500</v>
      </c>
      <c r="N48" s="310">
        <v>582.6</v>
      </c>
      <c r="Q48" s="310">
        <v>2418416.96</v>
      </c>
      <c r="R48" s="310">
        <v>1646714.98</v>
      </c>
      <c r="U48" s="310">
        <v>1505089.56</v>
      </c>
      <c r="W48" s="310">
        <v>360.46</v>
      </c>
      <c r="X48" s="310">
        <v>421428</v>
      </c>
      <c r="AA48" s="310">
        <v>742181</v>
      </c>
      <c r="AB48" s="310">
        <v>3000</v>
      </c>
      <c r="AC48" s="310">
        <v>4082.12</v>
      </c>
      <c r="AD48" s="310">
        <v>570778.64</v>
      </c>
      <c r="AE48" s="310">
        <v>183921.25</v>
      </c>
    </row>
    <row r="49" spans="1:33" x14ac:dyDescent="0.25">
      <c r="A49" t="s">
        <v>242</v>
      </c>
      <c r="B49" s="310">
        <v>1126444.93</v>
      </c>
      <c r="C49" s="310">
        <v>6041.5</v>
      </c>
      <c r="D49" s="310">
        <v>17616.59</v>
      </c>
      <c r="F49" s="310">
        <v>1511036.13</v>
      </c>
      <c r="G49" s="310">
        <v>2006376.51</v>
      </c>
      <c r="H49" s="310">
        <v>73999</v>
      </c>
      <c r="I49" s="310">
        <v>0</v>
      </c>
      <c r="J49" s="310">
        <v>44050</v>
      </c>
      <c r="N49" s="310">
        <v>1674</v>
      </c>
      <c r="Q49" s="310">
        <v>2650934.11</v>
      </c>
      <c r="R49" s="310">
        <v>2273364.33</v>
      </c>
      <c r="U49" s="310">
        <v>588979.36</v>
      </c>
      <c r="W49" s="310">
        <v>2806.51</v>
      </c>
      <c r="X49" s="310">
        <v>616094.4</v>
      </c>
      <c r="AA49" s="310">
        <v>896849.4</v>
      </c>
      <c r="AD49" s="310">
        <v>350783.67</v>
      </c>
      <c r="AE49" s="310">
        <v>188754.98</v>
      </c>
    </row>
    <row r="50" spans="1:33" x14ac:dyDescent="0.25">
      <c r="A50" t="s">
        <v>246</v>
      </c>
      <c r="B50" s="310">
        <v>845534.11</v>
      </c>
      <c r="C50" s="310">
        <v>51743.9</v>
      </c>
      <c r="D50" s="310">
        <v>13926.75</v>
      </c>
      <c r="F50" s="310">
        <v>35400.07</v>
      </c>
      <c r="G50" s="310">
        <v>652920.9</v>
      </c>
      <c r="I50" s="310">
        <v>0</v>
      </c>
      <c r="J50" s="310">
        <v>0</v>
      </c>
      <c r="M50" s="310">
        <v>217794</v>
      </c>
      <c r="N50" s="310">
        <v>4072.3</v>
      </c>
      <c r="Q50" s="310">
        <v>-911536.56</v>
      </c>
      <c r="R50" s="310">
        <v>2191305.25</v>
      </c>
      <c r="T50" s="310">
        <v>737.81</v>
      </c>
      <c r="U50" s="310">
        <v>894290.64</v>
      </c>
      <c r="X50" s="310">
        <v>942273.96</v>
      </c>
      <c r="Z50" s="310">
        <v>121990</v>
      </c>
      <c r="AA50" s="310">
        <v>1162967.96</v>
      </c>
      <c r="AB50" s="310">
        <v>3990</v>
      </c>
      <c r="AC50" s="310">
        <v>8776</v>
      </c>
      <c r="AD50" s="310">
        <v>525601.06999999995</v>
      </c>
      <c r="AE50" s="310">
        <v>148466.64000000001</v>
      </c>
      <c r="AF50" s="310">
        <v>11600</v>
      </c>
    </row>
    <row r="51" spans="1:33" x14ac:dyDescent="0.25">
      <c r="A51" t="s">
        <v>247</v>
      </c>
      <c r="B51" s="310">
        <v>1867786.21</v>
      </c>
      <c r="C51" s="310">
        <v>0</v>
      </c>
      <c r="D51" s="310">
        <v>47387.54</v>
      </c>
      <c r="F51" s="310">
        <v>991520.28</v>
      </c>
      <c r="G51" s="310">
        <v>192762.97</v>
      </c>
      <c r="I51" s="310">
        <v>0</v>
      </c>
      <c r="J51" s="310">
        <v>0</v>
      </c>
      <c r="M51" s="310">
        <v>1225705.0900000001</v>
      </c>
      <c r="N51" s="310">
        <v>3265.2</v>
      </c>
      <c r="Q51" s="310">
        <v>553371.39</v>
      </c>
      <c r="R51" s="310">
        <v>2281491.52</v>
      </c>
      <c r="U51" s="310">
        <v>1564584.64</v>
      </c>
      <c r="V51" s="310">
        <v>32500</v>
      </c>
      <c r="W51" s="310">
        <v>2218.34</v>
      </c>
      <c r="X51" s="310">
        <v>2038839.38</v>
      </c>
      <c r="AA51" s="310">
        <v>2354305.38</v>
      </c>
      <c r="AB51" s="310">
        <v>68823.399999999994</v>
      </c>
      <c r="AD51" s="310">
        <v>1963710.93</v>
      </c>
      <c r="AE51" s="310">
        <v>185678.85</v>
      </c>
      <c r="AG51" s="310">
        <v>30000</v>
      </c>
    </row>
    <row r="52" spans="1:33" x14ac:dyDescent="0.25">
      <c r="A52" t="s">
        <v>248</v>
      </c>
      <c r="B52" s="310">
        <v>612830.5</v>
      </c>
      <c r="C52" s="310">
        <v>50488</v>
      </c>
      <c r="D52" s="310">
        <v>22481.200000000001</v>
      </c>
      <c r="F52" s="310">
        <v>31249.63</v>
      </c>
      <c r="G52" s="310">
        <v>1443072.05</v>
      </c>
      <c r="I52" s="310">
        <v>0</v>
      </c>
      <c r="J52" s="310">
        <v>0</v>
      </c>
      <c r="M52" s="310">
        <v>77740</v>
      </c>
      <c r="N52" s="310">
        <v>-515.48</v>
      </c>
      <c r="Q52" s="310">
        <v>-1026459.04</v>
      </c>
      <c r="R52" s="310">
        <v>2647377.69</v>
      </c>
      <c r="U52" s="310">
        <v>1698391.61</v>
      </c>
      <c r="V52" s="310">
        <v>30000</v>
      </c>
      <c r="W52" s="310">
        <v>123.2</v>
      </c>
      <c r="X52" s="310">
        <v>1355397.66</v>
      </c>
      <c r="Y52" s="310">
        <v>50000</v>
      </c>
      <c r="AA52" s="310">
        <v>1451988.66</v>
      </c>
      <c r="AB52" s="310">
        <v>8000</v>
      </c>
      <c r="AD52" s="310">
        <v>1066100.8700000001</v>
      </c>
      <c r="AE52" s="310">
        <v>145844.73000000001</v>
      </c>
    </row>
    <row r="53" spans="1:33" x14ac:dyDescent="0.25">
      <c r="A53" t="s">
        <v>249</v>
      </c>
      <c r="B53" s="310">
        <v>1288267.93</v>
      </c>
      <c r="C53" s="310">
        <v>19000</v>
      </c>
      <c r="D53" s="310">
        <v>17536.330000000002</v>
      </c>
      <c r="F53" s="310">
        <v>122514.66</v>
      </c>
      <c r="G53" s="310">
        <v>335330.28999999998</v>
      </c>
      <c r="I53" s="310">
        <v>0</v>
      </c>
      <c r="J53" s="310">
        <v>0</v>
      </c>
      <c r="K53" s="310">
        <v>175560</v>
      </c>
      <c r="M53" s="310">
        <v>1100722.28</v>
      </c>
      <c r="N53" s="310">
        <v>4110.1000000000004</v>
      </c>
      <c r="Q53" s="310">
        <v>-3725442.39</v>
      </c>
      <c r="R53" s="310">
        <v>4706462.17</v>
      </c>
      <c r="U53" s="310">
        <v>1324533.46</v>
      </c>
      <c r="W53" s="310">
        <v>2937.14</v>
      </c>
      <c r="X53" s="310">
        <v>1327219.7</v>
      </c>
      <c r="AA53" s="310">
        <v>1717031.7</v>
      </c>
      <c r="AB53" s="310">
        <v>7570</v>
      </c>
      <c r="AC53" s="310">
        <v>960</v>
      </c>
      <c r="AD53" s="310">
        <v>1217428.73</v>
      </c>
      <c r="AE53" s="310">
        <v>140462.82</v>
      </c>
      <c r="AG53" s="310">
        <v>50000</v>
      </c>
    </row>
    <row r="54" spans="1:33" x14ac:dyDescent="0.25">
      <c r="A54" t="s">
        <v>253</v>
      </c>
      <c r="B54" s="310">
        <v>1346629.55</v>
      </c>
      <c r="C54" s="310">
        <v>101791</v>
      </c>
      <c r="D54" s="310">
        <v>69322.59</v>
      </c>
      <c r="F54" s="310">
        <v>1053785.25</v>
      </c>
      <c r="G54" s="310">
        <v>1158882.57</v>
      </c>
      <c r="M54" s="310">
        <v>175150</v>
      </c>
      <c r="N54" s="310">
        <v>-27286</v>
      </c>
      <c r="Q54" s="310">
        <v>1018214.94</v>
      </c>
      <c r="R54" s="310">
        <v>954921</v>
      </c>
      <c r="U54" s="310">
        <v>324134.46999999997</v>
      </c>
      <c r="W54" s="310">
        <v>1420.56</v>
      </c>
      <c r="Z54" s="310">
        <v>2300373.7400000002</v>
      </c>
      <c r="AA54" s="310">
        <v>295441</v>
      </c>
      <c r="AC54" s="310">
        <v>2785</v>
      </c>
      <c r="AD54" s="310">
        <v>441919.53</v>
      </c>
      <c r="AE54" s="310">
        <v>181337.22</v>
      </c>
      <c r="AG54" s="310">
        <v>95035</v>
      </c>
    </row>
    <row r="55" spans="1:33" x14ac:dyDescent="0.25">
      <c r="A55" t="s">
        <v>254</v>
      </c>
      <c r="B55" s="310">
        <v>2105849.7200000002</v>
      </c>
      <c r="C55" s="310">
        <v>47509</v>
      </c>
      <c r="D55" s="310">
        <v>160726.95000000001</v>
      </c>
      <c r="F55" s="310">
        <v>1825326.01</v>
      </c>
      <c r="G55" s="310">
        <v>327346.28000000003</v>
      </c>
      <c r="M55" s="310">
        <v>1604338.13</v>
      </c>
      <c r="N55" s="310">
        <v>-32453.82</v>
      </c>
      <c r="Q55" s="310">
        <v>337336.62</v>
      </c>
      <c r="R55" s="310">
        <v>2528782.23</v>
      </c>
      <c r="U55" s="310">
        <v>428592.36</v>
      </c>
      <c r="W55" s="310">
        <v>1975.78</v>
      </c>
      <c r="Z55" s="310">
        <v>3263814.56</v>
      </c>
      <c r="AA55" s="310">
        <v>529875</v>
      </c>
      <c r="AC55" s="310">
        <v>17274</v>
      </c>
      <c r="AD55" s="310">
        <v>1742972.41</v>
      </c>
      <c r="AE55" s="310">
        <v>253191.49</v>
      </c>
      <c r="AG55" s="310">
        <v>1122315</v>
      </c>
    </row>
    <row r="56" spans="1:33" x14ac:dyDescent="0.25">
      <c r="A56" t="s">
        <v>255</v>
      </c>
      <c r="B56" s="310">
        <v>180111.97</v>
      </c>
      <c r="C56" s="310">
        <v>117535</v>
      </c>
      <c r="D56" s="310">
        <v>56999.199999999997</v>
      </c>
      <c r="F56" s="310">
        <v>831523</v>
      </c>
      <c r="G56" s="310">
        <v>163332.66</v>
      </c>
      <c r="M56" s="310">
        <v>-738546</v>
      </c>
      <c r="N56" s="310">
        <v>284.02999999999997</v>
      </c>
      <c r="Q56" s="310">
        <v>-453437.83</v>
      </c>
      <c r="R56" s="310">
        <v>2500517.0699999998</v>
      </c>
      <c r="U56" s="310">
        <v>323139.96999999997</v>
      </c>
      <c r="W56" s="310">
        <v>343.18</v>
      </c>
      <c r="Z56" s="310">
        <v>1127684.25</v>
      </c>
      <c r="AA56" s="310">
        <v>252196</v>
      </c>
      <c r="AB56" s="310">
        <v>12449</v>
      </c>
      <c r="AD56" s="310">
        <v>766130.39</v>
      </c>
      <c r="AE56" s="310">
        <v>154707.45000000001</v>
      </c>
      <c r="AG56" s="310">
        <v>225000</v>
      </c>
    </row>
    <row r="57" spans="1:33" x14ac:dyDescent="0.25">
      <c r="A57" t="s">
        <v>256</v>
      </c>
      <c r="B57" s="310">
        <v>542767.21</v>
      </c>
      <c r="C57" s="310">
        <v>0</v>
      </c>
      <c r="D57" s="310">
        <v>37566.82</v>
      </c>
      <c r="F57" s="310">
        <v>495087.94</v>
      </c>
      <c r="G57" s="310">
        <v>365504.86</v>
      </c>
      <c r="N57" s="310">
        <v>-6945.5</v>
      </c>
      <c r="Q57" s="310">
        <v>-631469.68000000005</v>
      </c>
      <c r="R57" s="310">
        <v>1946573.94</v>
      </c>
      <c r="U57" s="310">
        <v>784098.59</v>
      </c>
      <c r="W57" s="310">
        <v>696.22</v>
      </c>
      <c r="Z57" s="310">
        <v>1780532.8</v>
      </c>
      <c r="AA57" s="310">
        <v>500461</v>
      </c>
      <c r="AB57" s="310">
        <v>29813</v>
      </c>
      <c r="AD57" s="310">
        <v>1652009.16</v>
      </c>
      <c r="AE57" s="310">
        <v>201892.38</v>
      </c>
      <c r="AG57" s="310">
        <v>48384</v>
      </c>
    </row>
    <row r="58" spans="1:33" x14ac:dyDescent="0.25">
      <c r="A58" t="s">
        <v>257</v>
      </c>
      <c r="B58" s="310">
        <v>425392.13</v>
      </c>
      <c r="C58" s="310">
        <v>0</v>
      </c>
      <c r="D58" s="310">
        <v>42518.16</v>
      </c>
      <c r="F58" s="310">
        <v>329370.65999999997</v>
      </c>
      <c r="G58" s="310">
        <v>166037.53</v>
      </c>
      <c r="M58" s="310">
        <v>163735.51999999999</v>
      </c>
      <c r="N58" s="310">
        <v>3927</v>
      </c>
      <c r="Q58" s="310">
        <v>1449496.29</v>
      </c>
      <c r="R58" s="310">
        <v>-980950.37</v>
      </c>
      <c r="U58" s="310">
        <v>295811.61</v>
      </c>
      <c r="W58" s="310">
        <v>472.13</v>
      </c>
      <c r="Z58" s="310">
        <v>1036939.33</v>
      </c>
      <c r="AA58" s="310">
        <v>192137</v>
      </c>
      <c r="AB58" s="310">
        <v>12552</v>
      </c>
      <c r="AD58" s="310">
        <v>746016.57</v>
      </c>
      <c r="AE58" s="310">
        <v>55407.46</v>
      </c>
    </row>
    <row r="59" spans="1:33" x14ac:dyDescent="0.25">
      <c r="A59" t="s">
        <v>258</v>
      </c>
      <c r="B59" s="310">
        <v>435758.37</v>
      </c>
      <c r="C59" s="310">
        <v>287578</v>
      </c>
      <c r="D59" s="310">
        <v>22736.23</v>
      </c>
      <c r="F59" s="310">
        <v>875496.8</v>
      </c>
      <c r="G59" s="310">
        <v>96385.07</v>
      </c>
      <c r="H59" s="310">
        <v>0</v>
      </c>
      <c r="M59" s="310">
        <v>170945</v>
      </c>
      <c r="N59" s="310">
        <v>481</v>
      </c>
      <c r="Q59" s="310">
        <v>-341382.14</v>
      </c>
      <c r="R59" s="310">
        <v>1692734</v>
      </c>
      <c r="U59" s="310">
        <v>377483.85</v>
      </c>
      <c r="W59" s="310">
        <v>501.15</v>
      </c>
      <c r="Z59" s="310">
        <v>468625.02</v>
      </c>
      <c r="AA59" s="310">
        <v>177729</v>
      </c>
      <c r="AB59" s="310">
        <v>5056</v>
      </c>
      <c r="AD59" s="310">
        <v>297794.3</v>
      </c>
      <c r="AE59" s="310">
        <v>124902.11</v>
      </c>
      <c r="AG59" s="310">
        <v>45952</v>
      </c>
    </row>
    <row r="60" spans="1:33" x14ac:dyDescent="0.25">
      <c r="A60" t="s">
        <v>262</v>
      </c>
      <c r="B60" s="310">
        <v>282862.83</v>
      </c>
      <c r="C60" s="310">
        <v>21212</v>
      </c>
      <c r="D60" s="310">
        <v>22264.3</v>
      </c>
      <c r="F60" s="310">
        <v>625663.27</v>
      </c>
      <c r="G60" s="310">
        <v>-735216.36</v>
      </c>
      <c r="I60" s="310">
        <v>0</v>
      </c>
      <c r="J60" s="310">
        <v>0</v>
      </c>
      <c r="M60" s="310">
        <v>50000</v>
      </c>
      <c r="N60" s="310">
        <v>53359.61</v>
      </c>
      <c r="Q60" s="310">
        <v>-1822851.28</v>
      </c>
      <c r="R60" s="310">
        <v>2210713.7999999998</v>
      </c>
      <c r="U60" s="310">
        <v>936215.06</v>
      </c>
      <c r="W60" s="310">
        <v>274.58</v>
      </c>
      <c r="X60" s="310">
        <v>748280</v>
      </c>
      <c r="Z60" s="310">
        <v>95197.92</v>
      </c>
      <c r="AA60" s="310">
        <v>985706</v>
      </c>
      <c r="AB60" s="310">
        <v>2800</v>
      </c>
      <c r="AC60" s="310">
        <v>27915</v>
      </c>
      <c r="AD60" s="310">
        <v>672247.12</v>
      </c>
      <c r="AE60" s="310">
        <v>357847.53</v>
      </c>
      <c r="AG60" s="310">
        <v>7888</v>
      </c>
    </row>
    <row r="61" spans="1:33" x14ac:dyDescent="0.25">
      <c r="A61" t="s">
        <v>263</v>
      </c>
      <c r="B61" s="310">
        <v>520937.22</v>
      </c>
      <c r="C61" s="310">
        <v>114279</v>
      </c>
      <c r="D61" s="310">
        <v>303198.38</v>
      </c>
      <c r="F61" s="310">
        <v>417633.61</v>
      </c>
      <c r="G61" s="310">
        <v>134953.23000000001</v>
      </c>
      <c r="I61" s="310">
        <v>14080</v>
      </c>
      <c r="J61" s="310">
        <v>14275</v>
      </c>
      <c r="M61" s="310">
        <v>232849</v>
      </c>
      <c r="N61" s="310">
        <v>0</v>
      </c>
      <c r="O61" s="310">
        <v>100</v>
      </c>
      <c r="Q61" s="310">
        <v>-345808.28</v>
      </c>
      <c r="R61" s="310">
        <v>1549075.07</v>
      </c>
      <c r="U61" s="310">
        <v>1818014.91</v>
      </c>
      <c r="V61" s="310">
        <v>271980</v>
      </c>
      <c r="W61" s="310">
        <v>1536.84</v>
      </c>
      <c r="X61" s="310">
        <v>970640.5</v>
      </c>
      <c r="AA61" s="310">
        <v>1414407.81</v>
      </c>
      <c r="AC61" s="310">
        <v>39898</v>
      </c>
      <c r="AD61" s="310">
        <v>1384027.85</v>
      </c>
      <c r="AE61" s="310">
        <v>197407.94</v>
      </c>
    </row>
    <row r="62" spans="1:33" x14ac:dyDescent="0.25">
      <c r="A62" t="s">
        <v>264</v>
      </c>
      <c r="B62" s="310">
        <v>339966.11</v>
      </c>
      <c r="C62" s="310">
        <v>46877</v>
      </c>
      <c r="D62" s="310">
        <v>45012.480000000003</v>
      </c>
      <c r="F62" s="310">
        <v>42592.52</v>
      </c>
      <c r="G62" s="310">
        <v>213265.78</v>
      </c>
      <c r="J62" s="310">
        <v>-2600</v>
      </c>
      <c r="M62" s="310">
        <v>243845</v>
      </c>
      <c r="N62" s="310">
        <v>-363.97</v>
      </c>
      <c r="Q62" s="310">
        <v>-3273455.46</v>
      </c>
      <c r="R62" s="310">
        <v>3406179.86</v>
      </c>
      <c r="U62" s="310">
        <v>1799223.6</v>
      </c>
      <c r="V62" s="310">
        <v>790440</v>
      </c>
      <c r="W62" s="310">
        <v>1207.52</v>
      </c>
      <c r="X62" s="310">
        <v>1401509.66</v>
      </c>
      <c r="Z62" s="310">
        <v>76209.33</v>
      </c>
      <c r="AA62" s="310">
        <v>1879492.66</v>
      </c>
      <c r="AB62" s="310">
        <v>7152</v>
      </c>
      <c r="AC62" s="310">
        <v>12740</v>
      </c>
      <c r="AD62" s="310">
        <v>1759160.75</v>
      </c>
      <c r="AE62" s="310">
        <v>75216.240000000005</v>
      </c>
      <c r="AG62" s="310">
        <v>20720</v>
      </c>
    </row>
    <row r="63" spans="1:33" x14ac:dyDescent="0.25">
      <c r="A63" t="s">
        <v>265</v>
      </c>
      <c r="B63" s="310">
        <v>554192.96</v>
      </c>
      <c r="C63" s="310">
        <v>12893</v>
      </c>
      <c r="D63" s="310">
        <v>10059.34</v>
      </c>
      <c r="F63" s="310">
        <v>179257.88</v>
      </c>
      <c r="G63" s="310">
        <v>218634.26</v>
      </c>
      <c r="I63" s="310">
        <v>0</v>
      </c>
      <c r="J63" s="310">
        <v>93325</v>
      </c>
      <c r="M63" s="310">
        <v>441038</v>
      </c>
      <c r="N63" s="310">
        <v>377.88</v>
      </c>
      <c r="Q63" s="310">
        <v>-1387931.56</v>
      </c>
      <c r="R63" s="310">
        <v>1679166.57</v>
      </c>
      <c r="U63" s="310">
        <v>1212231.8799999999</v>
      </c>
      <c r="W63" s="310">
        <v>335.43</v>
      </c>
      <c r="X63" s="310">
        <v>417285.09</v>
      </c>
      <c r="AA63" s="310">
        <v>935429.09</v>
      </c>
      <c r="AB63" s="310">
        <v>4455</v>
      </c>
      <c r="AC63" s="310">
        <v>9630</v>
      </c>
      <c r="AD63" s="310">
        <v>479939.79</v>
      </c>
      <c r="AE63" s="310">
        <v>37784.97</v>
      </c>
      <c r="AG63" s="310">
        <v>13552</v>
      </c>
    </row>
    <row r="64" spans="1:33" x14ac:dyDescent="0.25">
      <c r="A64" t="s">
        <v>266</v>
      </c>
      <c r="B64" s="310">
        <v>460611.14</v>
      </c>
      <c r="C64" s="310">
        <v>0</v>
      </c>
      <c r="D64" s="310">
        <v>8028.78</v>
      </c>
      <c r="F64" s="310">
        <v>483475.71</v>
      </c>
      <c r="G64" s="310">
        <v>241801.67</v>
      </c>
      <c r="I64" s="310">
        <v>-4000</v>
      </c>
      <c r="J64" s="310">
        <v>77891.88</v>
      </c>
      <c r="M64" s="310">
        <v>341720</v>
      </c>
      <c r="N64" s="310">
        <v>21600</v>
      </c>
      <c r="Q64" s="310">
        <v>-562130.85</v>
      </c>
      <c r="R64" s="310">
        <v>1290095.46</v>
      </c>
      <c r="U64" s="310">
        <v>1004227.16</v>
      </c>
      <c r="V64" s="310">
        <v>27000</v>
      </c>
      <c r="W64" s="310">
        <v>207.43</v>
      </c>
      <c r="X64" s="310">
        <v>1171552.7</v>
      </c>
      <c r="Z64" s="310">
        <v>95226.93</v>
      </c>
      <c r="AA64" s="310">
        <v>1490442.7</v>
      </c>
      <c r="AC64" s="310">
        <v>37940</v>
      </c>
      <c r="AD64" s="310">
        <v>611386.61</v>
      </c>
      <c r="AE64" s="310">
        <v>129704.1</v>
      </c>
      <c r="AG64" s="310">
        <v>0</v>
      </c>
    </row>
    <row r="65" spans="1:33" x14ac:dyDescent="0.25">
      <c r="A65" t="s">
        <v>267</v>
      </c>
      <c r="B65" s="310">
        <v>740799.82</v>
      </c>
      <c r="C65" s="310">
        <v>45247</v>
      </c>
      <c r="D65" s="310">
        <v>53495.35</v>
      </c>
      <c r="F65" s="310">
        <v>46484.98</v>
      </c>
      <c r="G65" s="310">
        <v>9423.25</v>
      </c>
      <c r="I65" s="310">
        <v>4806</v>
      </c>
      <c r="J65" s="310">
        <v>295430</v>
      </c>
      <c r="M65" s="310">
        <v>273324</v>
      </c>
      <c r="N65" s="310">
        <v>23571</v>
      </c>
      <c r="Q65" s="310">
        <v>-1769320.03</v>
      </c>
      <c r="R65" s="310">
        <v>2056145.55</v>
      </c>
      <c r="U65" s="310">
        <v>1448863.18</v>
      </c>
      <c r="W65" s="310">
        <v>813.77</v>
      </c>
      <c r="X65" s="310">
        <v>868527.52</v>
      </c>
      <c r="AA65" s="310">
        <v>1287833.52</v>
      </c>
      <c r="AC65" s="310">
        <v>24396</v>
      </c>
      <c r="AD65" s="310">
        <v>905423.84</v>
      </c>
      <c r="AE65" s="310">
        <v>74227.23</v>
      </c>
      <c r="AG65" s="310">
        <v>14830</v>
      </c>
    </row>
    <row r="66" spans="1:33" x14ac:dyDescent="0.25">
      <c r="A66" t="s">
        <v>271</v>
      </c>
      <c r="B66" s="310">
        <v>977458.12</v>
      </c>
      <c r="C66" s="310">
        <v>0</v>
      </c>
      <c r="D66" s="310">
        <v>93931.71</v>
      </c>
      <c r="F66" s="310">
        <v>529064.81000000006</v>
      </c>
      <c r="G66" s="310">
        <v>323151.14</v>
      </c>
      <c r="I66" s="310">
        <v>10695</v>
      </c>
      <c r="J66" s="310">
        <v>37122.410000000003</v>
      </c>
      <c r="M66" s="310">
        <v>329794</v>
      </c>
      <c r="N66" s="310">
        <v>19012</v>
      </c>
      <c r="Q66" s="310">
        <v>-1271880.18</v>
      </c>
      <c r="R66" s="310">
        <v>2912713.08</v>
      </c>
      <c r="U66" s="310">
        <v>1716686.71</v>
      </c>
      <c r="V66" s="310">
        <v>50880</v>
      </c>
      <c r="W66" s="310">
        <v>814.12</v>
      </c>
      <c r="Z66" s="310">
        <v>5000</v>
      </c>
      <c r="AA66" s="310">
        <v>426591</v>
      </c>
      <c r="AB66" s="310">
        <v>7256</v>
      </c>
      <c r="AC66" s="310">
        <v>1384</v>
      </c>
      <c r="AD66" s="310">
        <v>1170743.72</v>
      </c>
      <c r="AE66" s="310">
        <v>229506.64</v>
      </c>
      <c r="AG66" s="310">
        <v>51750</v>
      </c>
    </row>
    <row r="67" spans="1:33" x14ac:dyDescent="0.25">
      <c r="A67" t="s">
        <v>272</v>
      </c>
      <c r="B67" s="310">
        <v>676820.47999999998</v>
      </c>
      <c r="C67" s="310">
        <v>0</v>
      </c>
      <c r="D67" s="310">
        <v>40567.56</v>
      </c>
      <c r="F67" s="310">
        <v>817907.75</v>
      </c>
      <c r="G67" s="310">
        <v>343727.94</v>
      </c>
      <c r="I67" s="310">
        <v>7190</v>
      </c>
      <c r="J67" s="310">
        <v>71563.37</v>
      </c>
      <c r="M67" s="310">
        <v>48600</v>
      </c>
      <c r="N67" s="310">
        <v>2173</v>
      </c>
      <c r="Q67" s="310">
        <v>326746.45</v>
      </c>
      <c r="R67" s="310">
        <v>1364480.05</v>
      </c>
      <c r="U67" s="310">
        <v>1042305.92</v>
      </c>
      <c r="V67" s="310">
        <v>95100</v>
      </c>
      <c r="W67" s="310">
        <v>799.96</v>
      </c>
      <c r="AA67" s="310">
        <v>363284</v>
      </c>
      <c r="AB67" s="310">
        <v>3560</v>
      </c>
      <c r="AC67" s="310">
        <v>3400</v>
      </c>
      <c r="AD67" s="310">
        <v>549546.77</v>
      </c>
      <c r="AE67" s="310">
        <v>160144.25</v>
      </c>
    </row>
    <row r="68" spans="1:33" x14ac:dyDescent="0.25">
      <c r="A68" t="s">
        <v>273</v>
      </c>
      <c r="B68" s="310">
        <v>251021.38</v>
      </c>
      <c r="C68" s="310">
        <v>0</v>
      </c>
      <c r="D68" s="310">
        <v>9553.9599999999991</v>
      </c>
      <c r="F68" s="310">
        <v>781291.59</v>
      </c>
      <c r="G68" s="310">
        <v>223019.35</v>
      </c>
      <c r="I68" s="310">
        <v>11800</v>
      </c>
      <c r="J68" s="310">
        <v>24235.1</v>
      </c>
      <c r="N68" s="310">
        <v>1750</v>
      </c>
      <c r="P68" s="310">
        <v>-955595.87</v>
      </c>
      <c r="R68" s="310">
        <v>2067672.51</v>
      </c>
      <c r="U68" s="310">
        <v>1018806.56</v>
      </c>
      <c r="V68" s="310">
        <v>35800</v>
      </c>
      <c r="W68" s="310">
        <v>637.01</v>
      </c>
      <c r="AA68" s="310">
        <v>199926</v>
      </c>
      <c r="AB68" s="310">
        <v>3600</v>
      </c>
      <c r="AC68" s="310">
        <v>360</v>
      </c>
      <c r="AD68" s="310">
        <v>553536.91</v>
      </c>
      <c r="AE68" s="310">
        <v>182796.12</v>
      </c>
    </row>
    <row r="69" spans="1:33" x14ac:dyDescent="0.25">
      <c r="A69" t="s">
        <v>274</v>
      </c>
      <c r="B69" s="310">
        <v>228626.55</v>
      </c>
      <c r="C69" s="310">
        <v>0</v>
      </c>
      <c r="D69" s="310">
        <v>10026</v>
      </c>
      <c r="F69" s="310">
        <v>1112026.81</v>
      </c>
      <c r="G69" s="310">
        <v>350414.57</v>
      </c>
      <c r="I69" s="310">
        <v>3960</v>
      </c>
      <c r="J69" s="310">
        <v>59758</v>
      </c>
      <c r="N69" s="310">
        <v>0</v>
      </c>
      <c r="Q69" s="310">
        <v>-742556.07</v>
      </c>
      <c r="R69" s="310">
        <v>2226508.67</v>
      </c>
      <c r="U69" s="310">
        <v>1534303.79</v>
      </c>
      <c r="W69" s="310">
        <v>507.15</v>
      </c>
      <c r="X69" s="310">
        <v>160000</v>
      </c>
      <c r="AA69" s="310">
        <v>441100.77</v>
      </c>
      <c r="AB69" s="310">
        <v>2200</v>
      </c>
      <c r="AC69" s="310">
        <v>304</v>
      </c>
      <c r="AD69" s="310">
        <v>917976.65</v>
      </c>
      <c r="AE69" s="310">
        <v>179806.19</v>
      </c>
    </row>
    <row r="70" spans="1:33" x14ac:dyDescent="0.25">
      <c r="A70" t="s">
        <v>275</v>
      </c>
      <c r="B70" s="310">
        <v>472614.87</v>
      </c>
      <c r="C70" s="310">
        <v>204583</v>
      </c>
      <c r="D70" s="310">
        <v>48565.21</v>
      </c>
      <c r="F70" s="310">
        <v>373912.07</v>
      </c>
      <c r="G70" s="310">
        <v>518516.11</v>
      </c>
      <c r="I70" s="310">
        <v>0</v>
      </c>
      <c r="J70" s="310">
        <v>19448.09</v>
      </c>
      <c r="M70" s="310">
        <v>241440</v>
      </c>
      <c r="N70" s="310">
        <v>651</v>
      </c>
      <c r="Q70" s="310">
        <v>-849421.03</v>
      </c>
      <c r="R70" s="310">
        <v>2114406.96</v>
      </c>
      <c r="U70" s="310">
        <v>1808406.92</v>
      </c>
      <c r="W70" s="310">
        <v>542.16999999999996</v>
      </c>
      <c r="Z70" s="310">
        <v>10000</v>
      </c>
      <c r="AA70" s="310">
        <v>388370</v>
      </c>
      <c r="AB70" s="310">
        <v>6000</v>
      </c>
      <c r="AD70" s="310">
        <v>1155380.33</v>
      </c>
      <c r="AE70" s="310">
        <v>172532.52</v>
      </c>
      <c r="AG70" s="310">
        <v>5000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rgb="FF00B050"/>
  </sheetPr>
  <dimension ref="A1:AN123"/>
  <sheetViews>
    <sheetView topLeftCell="X1" zoomScale="92" zoomScaleNormal="92" workbookViewId="0">
      <selection activeCell="AJ12" sqref="AJ12"/>
    </sheetView>
  </sheetViews>
  <sheetFormatPr defaultColWidth="9" defaultRowHeight="13.8" x14ac:dyDescent="0.25"/>
  <cols>
    <col min="1" max="1" width="6.09765625" style="1" bestFit="1" customWidth="1"/>
    <col min="2" max="2" width="14.5" style="1" bestFit="1" customWidth="1"/>
    <col min="3" max="3" width="8.19921875" style="65" bestFit="1" customWidth="1"/>
    <col min="4" max="4" width="26.8984375" style="65" customWidth="1"/>
    <col min="5" max="5" width="31" customWidth="1"/>
    <col min="6" max="6" width="8.796875" style="325"/>
    <col min="7" max="7" width="30.19921875" style="325" bestFit="1" customWidth="1"/>
    <col min="8" max="8" width="22.09765625" style="325" bestFit="1" customWidth="1"/>
    <col min="9" max="9" width="21.69921875" style="325" bestFit="1" customWidth="1"/>
    <col min="10" max="11" width="8.796875"/>
    <col min="12" max="12" width="16.19921875" style="331" bestFit="1" customWidth="1"/>
    <col min="13" max="14" width="8.796875" style="331"/>
    <col min="15" max="15" width="19.796875" style="331" bestFit="1" customWidth="1"/>
    <col min="16" max="16" width="21.59765625" bestFit="1" customWidth="1"/>
    <col min="17" max="18" width="8.796875"/>
    <col min="19" max="19" width="14.59765625" bestFit="1" customWidth="1"/>
    <col min="20" max="20" width="41.8984375" style="329" bestFit="1" customWidth="1"/>
    <col min="21" max="23" width="8.796875" style="329"/>
    <col min="24" max="24" width="14.5" style="329" bestFit="1" customWidth="1"/>
    <col min="25" max="34" width="8.796875" style="317"/>
    <col min="35" max="35" width="17.19921875" style="41" bestFit="1" customWidth="1"/>
    <col min="36" max="36" width="14.5" style="28" bestFit="1" customWidth="1"/>
    <col min="37" max="37" width="15.09765625" style="25" bestFit="1" customWidth="1"/>
    <col min="38" max="38" width="16.09765625" style="37" bestFit="1" customWidth="1"/>
    <col min="39" max="39" width="16.09765625" style="35" bestFit="1" customWidth="1"/>
    <col min="40" max="40" width="15.69921875" style="26" bestFit="1" customWidth="1"/>
    <col min="41" max="16384" width="9" style="1"/>
  </cols>
  <sheetData>
    <row r="1" spans="1:40" x14ac:dyDescent="0.25">
      <c r="E1" t="s">
        <v>2458</v>
      </c>
      <c r="F1" s="325" t="s">
        <v>2459</v>
      </c>
      <c r="G1" s="325" t="s">
        <v>2460</v>
      </c>
      <c r="H1" s="325" t="s">
        <v>2461</v>
      </c>
      <c r="I1" s="325" t="s">
        <v>2462</v>
      </c>
      <c r="J1" t="s">
        <v>2463</v>
      </c>
      <c r="K1" t="s">
        <v>2464</v>
      </c>
      <c r="L1" s="331" t="s">
        <v>2466</v>
      </c>
      <c r="M1" s="331" t="s">
        <v>2467</v>
      </c>
      <c r="N1" s="331" t="s">
        <v>2470</v>
      </c>
      <c r="O1" s="331" t="s">
        <v>2471</v>
      </c>
      <c r="P1" t="s">
        <v>2472</v>
      </c>
      <c r="Q1" t="s">
        <v>2473</v>
      </c>
      <c r="R1" t="s">
        <v>2474</v>
      </c>
      <c r="S1" t="s">
        <v>2475</v>
      </c>
      <c r="T1" s="329" t="s">
        <v>2478</v>
      </c>
      <c r="U1" s="329" t="s">
        <v>2479</v>
      </c>
      <c r="V1" s="329" t="s">
        <v>2480</v>
      </c>
      <c r="W1" s="329" t="s">
        <v>2481</v>
      </c>
      <c r="X1" s="329" t="s">
        <v>2483</v>
      </c>
      <c r="Y1" s="317" t="s">
        <v>2484</v>
      </c>
      <c r="Z1" s="317" t="s">
        <v>2951</v>
      </c>
      <c r="AA1" s="317" t="s">
        <v>2485</v>
      </c>
      <c r="AB1" s="317" t="s">
        <v>2486</v>
      </c>
      <c r="AC1" s="317" t="s">
        <v>2487</v>
      </c>
      <c r="AD1" s="317" t="s">
        <v>2488</v>
      </c>
      <c r="AE1" s="317" t="s">
        <v>2489</v>
      </c>
      <c r="AF1" s="317" t="s">
        <v>2952</v>
      </c>
      <c r="AG1" s="317" t="s">
        <v>2490</v>
      </c>
      <c r="AH1" s="317" t="s">
        <v>2953</v>
      </c>
      <c r="AI1" s="40" t="s">
        <v>6</v>
      </c>
      <c r="AJ1" s="27" t="s">
        <v>7</v>
      </c>
      <c r="AK1" s="14" t="s">
        <v>8</v>
      </c>
      <c r="AL1" s="17" t="s">
        <v>9</v>
      </c>
      <c r="AM1" s="18" t="s">
        <v>10</v>
      </c>
      <c r="AN1" s="57" t="s">
        <v>11</v>
      </c>
    </row>
    <row r="2" spans="1:40" x14ac:dyDescent="0.25">
      <c r="E2" t="s">
        <v>2491</v>
      </c>
      <c r="F2" s="325" t="s">
        <v>2492</v>
      </c>
      <c r="G2" s="325" t="s">
        <v>2493</v>
      </c>
      <c r="H2" s="325" t="s">
        <v>2494</v>
      </c>
      <c r="I2" s="325" t="s">
        <v>2495</v>
      </c>
      <c r="J2" t="s">
        <v>2496</v>
      </c>
      <c r="K2" t="s">
        <v>2497</v>
      </c>
      <c r="L2" s="331" t="s">
        <v>2499</v>
      </c>
      <c r="M2" s="331" t="s">
        <v>2500</v>
      </c>
      <c r="N2" s="331" t="s">
        <v>2503</v>
      </c>
      <c r="O2" s="331" t="s">
        <v>2504</v>
      </c>
      <c r="P2" t="s">
        <v>2505</v>
      </c>
      <c r="Q2" t="s">
        <v>2506</v>
      </c>
      <c r="R2" t="s">
        <v>2507</v>
      </c>
      <c r="S2" t="s">
        <v>2508</v>
      </c>
      <c r="T2" s="329" t="s">
        <v>2511</v>
      </c>
      <c r="U2" s="329" t="s">
        <v>2512</v>
      </c>
      <c r="V2" s="329" t="s">
        <v>2513</v>
      </c>
      <c r="W2" s="329" t="s">
        <v>2514</v>
      </c>
      <c r="X2" s="329" t="s">
        <v>2516</v>
      </c>
      <c r="Y2" s="317" t="s">
        <v>2517</v>
      </c>
      <c r="Z2" s="317" t="s">
        <v>2954</v>
      </c>
      <c r="AA2" s="317" t="s">
        <v>2518</v>
      </c>
      <c r="AB2" s="317" t="s">
        <v>2519</v>
      </c>
      <c r="AC2" s="317" t="s">
        <v>2520</v>
      </c>
      <c r="AD2" s="317" t="s">
        <v>2521</v>
      </c>
      <c r="AE2" s="317" t="s">
        <v>2522</v>
      </c>
      <c r="AF2" s="317" t="s">
        <v>2955</v>
      </c>
      <c r="AG2" s="317" t="s">
        <v>2523</v>
      </c>
      <c r="AH2" s="317" t="s">
        <v>2956</v>
      </c>
      <c r="AI2" s="40"/>
      <c r="AJ2" s="27"/>
      <c r="AK2" s="14"/>
      <c r="AL2" s="19"/>
      <c r="AM2" s="20"/>
      <c r="AN2" s="14"/>
    </row>
    <row r="3" spans="1:40" x14ac:dyDescent="0.25">
      <c r="C3" s="65" t="s">
        <v>810</v>
      </c>
      <c r="E3" t="s">
        <v>2524</v>
      </c>
      <c r="F3" s="326">
        <v>63674287.780000001</v>
      </c>
      <c r="G3" s="326">
        <v>5783919.9500000002</v>
      </c>
      <c r="H3" s="326">
        <v>3207425.04</v>
      </c>
      <c r="I3" s="326">
        <v>105.1</v>
      </c>
      <c r="J3" s="310">
        <v>80812137.390000001</v>
      </c>
      <c r="K3" s="310">
        <v>32728794.440000001</v>
      </c>
      <c r="L3" s="332">
        <v>402035.20000000001</v>
      </c>
      <c r="M3" s="332">
        <v>1082026.1399999999</v>
      </c>
      <c r="N3" s="332">
        <v>74140</v>
      </c>
      <c r="O3" s="332">
        <v>788391.36</v>
      </c>
      <c r="P3" s="310">
        <v>328895.39</v>
      </c>
      <c r="Q3" s="310">
        <v>18733517.449999999</v>
      </c>
      <c r="R3" s="310">
        <v>15495281.039999999</v>
      </c>
      <c r="S3" s="310">
        <v>134793577.41999999</v>
      </c>
      <c r="T3" s="330">
        <v>103021071.51000001</v>
      </c>
      <c r="U3" s="330">
        <v>15759331.9</v>
      </c>
      <c r="V3" s="330">
        <v>73914.98</v>
      </c>
      <c r="W3" s="330">
        <v>116649572.77</v>
      </c>
      <c r="X3" s="330">
        <v>7859729.6399999997</v>
      </c>
      <c r="Y3" s="318">
        <v>148351354.52000001</v>
      </c>
      <c r="Z3" s="318">
        <v>2400</v>
      </c>
      <c r="AA3" s="318">
        <v>297133.5</v>
      </c>
      <c r="AB3" s="318">
        <v>245759.11</v>
      </c>
      <c r="AC3" s="318">
        <v>58264147.450000003</v>
      </c>
      <c r="AD3" s="318">
        <v>18954158.039999999</v>
      </c>
      <c r="AE3" s="318">
        <v>859820</v>
      </c>
      <c r="AF3" s="318">
        <v>269.14</v>
      </c>
      <c r="AG3" s="318">
        <v>1879147.39</v>
      </c>
      <c r="AH3" s="318">
        <v>625.95000000000005</v>
      </c>
      <c r="AI3" s="73">
        <f t="shared" ref="AI3:AN3" si="0">SUM(AI4:AI123)</f>
        <v>72601335.159999982</v>
      </c>
      <c r="AJ3" s="77">
        <f t="shared" si="0"/>
        <v>2285932.6999999997</v>
      </c>
      <c r="AK3" s="21">
        <f t="shared" si="0"/>
        <v>70315402.459999993</v>
      </c>
      <c r="AL3" s="22">
        <f t="shared" si="0"/>
        <v>251781295.34999996</v>
      </c>
      <c r="AM3" s="16">
        <f t="shared" si="0"/>
        <v>218561012.87999997</v>
      </c>
      <c r="AN3" s="26">
        <f t="shared" si="0"/>
        <v>33220282.470000003</v>
      </c>
    </row>
    <row r="4" spans="1:40" x14ac:dyDescent="0.25">
      <c r="E4" t="s">
        <v>2957</v>
      </c>
      <c r="F4" s="326">
        <v>1017784.13</v>
      </c>
      <c r="G4" s="326">
        <v>0</v>
      </c>
      <c r="H4" s="326">
        <v>64276</v>
      </c>
      <c r="I4" s="326">
        <v>0</v>
      </c>
      <c r="J4" s="310">
        <v>8</v>
      </c>
      <c r="K4" s="310">
        <v>490118.49</v>
      </c>
      <c r="L4" s="332">
        <v>0</v>
      </c>
      <c r="M4" s="332">
        <v>4767.71</v>
      </c>
      <c r="N4" s="332">
        <v>25500</v>
      </c>
      <c r="O4" s="332">
        <v>624360.04</v>
      </c>
      <c r="Q4" s="310">
        <v>571683.59</v>
      </c>
      <c r="R4" s="310">
        <v>-7.18</v>
      </c>
      <c r="S4" s="310">
        <v>560321.12</v>
      </c>
      <c r="V4" s="330">
        <v>88.94</v>
      </c>
      <c r="W4" s="330">
        <v>2265572.3199999998</v>
      </c>
      <c r="X4" s="330">
        <v>306796.34999999998</v>
      </c>
      <c r="Y4" s="318">
        <v>2350812.3199999998</v>
      </c>
      <c r="AA4" s="318">
        <v>9300</v>
      </c>
      <c r="AB4" s="318">
        <v>7795</v>
      </c>
      <c r="AC4" s="318">
        <v>290733.19</v>
      </c>
      <c r="AD4" s="318">
        <v>128255.76</v>
      </c>
      <c r="AI4" s="73">
        <f t="shared" ref="AI4:AI12" si="1">SUM(F4:I4)</f>
        <v>1082060.1299999999</v>
      </c>
      <c r="AJ4" s="77">
        <f t="shared" ref="AJ4:AJ12" si="2">SUM(L4:O4)</f>
        <v>654627.75</v>
      </c>
      <c r="AK4" s="21">
        <f>AI4-AJ4</f>
        <v>427432.37999999989</v>
      </c>
      <c r="AL4" s="22">
        <f t="shared" ref="AL4:AL11" si="3">SUM(T4:Y4)</f>
        <v>4923269.93</v>
      </c>
      <c r="AM4" s="16">
        <f t="shared" ref="AM4:AM11" si="4">SUM(Z4:AH4)</f>
        <v>436083.95</v>
      </c>
      <c r="AN4" s="26">
        <f>AL4-AM4</f>
        <v>4487185.9799999995</v>
      </c>
    </row>
    <row r="5" spans="1:40" x14ac:dyDescent="0.25">
      <c r="E5" t="s">
        <v>2958</v>
      </c>
      <c r="F5" s="326">
        <v>20462.13</v>
      </c>
      <c r="H5" s="326">
        <v>2640</v>
      </c>
      <c r="I5" s="326">
        <v>7</v>
      </c>
      <c r="J5" s="310">
        <v>254807.08</v>
      </c>
      <c r="K5" s="310">
        <v>233676.18</v>
      </c>
      <c r="M5" s="332">
        <v>14841.29</v>
      </c>
      <c r="O5" s="332">
        <v>19550</v>
      </c>
      <c r="Q5" s="310">
        <v>-1240421.3600000001</v>
      </c>
      <c r="R5" s="310">
        <v>-2014</v>
      </c>
      <c r="S5" s="310">
        <v>2026803.02</v>
      </c>
      <c r="W5" s="330">
        <v>721000</v>
      </c>
      <c r="X5" s="330">
        <v>225121.36</v>
      </c>
      <c r="Y5" s="318">
        <v>721000</v>
      </c>
      <c r="AC5" s="318">
        <v>247024.52</v>
      </c>
      <c r="AD5" s="318">
        <v>235263.4</v>
      </c>
      <c r="AE5" s="318">
        <v>50000</v>
      </c>
      <c r="AI5" s="73">
        <f t="shared" si="1"/>
        <v>23109.13</v>
      </c>
      <c r="AJ5" s="77">
        <f t="shared" si="2"/>
        <v>34391.29</v>
      </c>
      <c r="AK5" s="21">
        <f t="shared" ref="AK5:AK11" si="5">AI5-AJ5</f>
        <v>-11282.16</v>
      </c>
      <c r="AL5" s="22">
        <f t="shared" si="3"/>
        <v>1667121.3599999999</v>
      </c>
      <c r="AM5" s="16">
        <f t="shared" si="4"/>
        <v>532287.91999999993</v>
      </c>
      <c r="AN5" s="26">
        <f t="shared" ref="AN5:AN68" si="6">AL5-AM5</f>
        <v>1134833.44</v>
      </c>
    </row>
    <row r="6" spans="1:40" x14ac:dyDescent="0.25">
      <c r="E6" t="s">
        <v>2959</v>
      </c>
      <c r="F6" s="326">
        <v>43006.13</v>
      </c>
      <c r="H6" s="326">
        <v>28263</v>
      </c>
      <c r="I6" s="326">
        <v>46.07</v>
      </c>
      <c r="J6" s="310">
        <v>2477901.15</v>
      </c>
      <c r="K6" s="310">
        <v>12</v>
      </c>
      <c r="L6" s="332">
        <v>30917</v>
      </c>
      <c r="M6" s="332">
        <v>7449.72</v>
      </c>
      <c r="N6" s="332">
        <v>8000</v>
      </c>
      <c r="O6" s="332">
        <v>21620</v>
      </c>
      <c r="Q6" s="310">
        <v>1942921.35</v>
      </c>
      <c r="S6" s="310">
        <v>716949.66</v>
      </c>
      <c r="U6" s="330">
        <v>2000</v>
      </c>
      <c r="W6" s="330">
        <v>1925140.62</v>
      </c>
      <c r="X6" s="330">
        <v>329166.84999999998</v>
      </c>
      <c r="Y6" s="318">
        <v>1934500.62</v>
      </c>
      <c r="AC6" s="318">
        <v>276940.37</v>
      </c>
      <c r="AD6" s="318">
        <v>123175.86</v>
      </c>
      <c r="AE6" s="318">
        <v>100320</v>
      </c>
      <c r="AI6" s="73">
        <f t="shared" si="1"/>
        <v>71315.200000000012</v>
      </c>
      <c r="AJ6" s="77">
        <f t="shared" si="2"/>
        <v>67986.720000000001</v>
      </c>
      <c r="AK6" s="21">
        <f t="shared" si="5"/>
        <v>3328.4800000000105</v>
      </c>
      <c r="AL6" s="22">
        <f t="shared" si="3"/>
        <v>4190808.0900000003</v>
      </c>
      <c r="AM6" s="16">
        <f t="shared" si="4"/>
        <v>500436.23</v>
      </c>
      <c r="AN6" s="26">
        <f t="shared" si="6"/>
        <v>3690371.8600000003</v>
      </c>
    </row>
    <row r="7" spans="1:40" x14ac:dyDescent="0.25">
      <c r="A7" s="1" t="s">
        <v>588</v>
      </c>
      <c r="E7" t="s">
        <v>2960</v>
      </c>
      <c r="F7" s="326">
        <v>13857.24</v>
      </c>
      <c r="H7" s="326">
        <v>49304.44</v>
      </c>
      <c r="I7" s="326">
        <v>13.91</v>
      </c>
      <c r="J7" s="310">
        <v>3146531.63</v>
      </c>
      <c r="K7" s="310">
        <v>209705.7</v>
      </c>
      <c r="L7" s="332">
        <v>24592</v>
      </c>
      <c r="M7" s="332">
        <v>2181.77</v>
      </c>
      <c r="N7" s="332">
        <v>17600</v>
      </c>
      <c r="O7" s="332">
        <v>2400</v>
      </c>
      <c r="Q7" s="310">
        <v>3083546.99</v>
      </c>
      <c r="R7" s="310">
        <v>269.14</v>
      </c>
      <c r="S7" s="310">
        <v>550717.67000000004</v>
      </c>
      <c r="V7" s="330">
        <v>2.46</v>
      </c>
      <c r="W7" s="330">
        <v>1128162.5</v>
      </c>
      <c r="X7" s="330">
        <v>281382.82</v>
      </c>
      <c r="Y7" s="318">
        <v>1192362.5</v>
      </c>
      <c r="AB7" s="318">
        <v>3304</v>
      </c>
      <c r="AC7" s="318">
        <v>169462.98</v>
      </c>
      <c r="AD7" s="318">
        <v>224203.81</v>
      </c>
      <c r="AE7" s="318">
        <v>81840</v>
      </c>
      <c r="AF7" s="318">
        <v>269.14</v>
      </c>
      <c r="AI7" s="73">
        <f t="shared" si="1"/>
        <v>63175.590000000004</v>
      </c>
      <c r="AJ7" s="77">
        <f t="shared" si="2"/>
        <v>46773.770000000004</v>
      </c>
      <c r="AK7" s="21">
        <f t="shared" si="5"/>
        <v>16401.82</v>
      </c>
      <c r="AL7" s="22">
        <f t="shared" si="3"/>
        <v>2601910.2800000003</v>
      </c>
      <c r="AM7" s="16">
        <f t="shared" si="4"/>
        <v>479079.93000000005</v>
      </c>
      <c r="AN7" s="26">
        <f t="shared" si="6"/>
        <v>2122830.35</v>
      </c>
    </row>
    <row r="8" spans="1:40" x14ac:dyDescent="0.25">
      <c r="E8" t="s">
        <v>2961</v>
      </c>
      <c r="F8" s="326">
        <v>262488.71000000002</v>
      </c>
      <c r="G8" s="326">
        <v>16500</v>
      </c>
      <c r="H8" s="326">
        <v>11700</v>
      </c>
      <c r="I8" s="326">
        <v>0</v>
      </c>
      <c r="J8" s="310">
        <v>558877.5</v>
      </c>
      <c r="K8" s="310">
        <v>22562.52</v>
      </c>
      <c r="L8" s="332">
        <v>0</v>
      </c>
      <c r="N8" s="332">
        <v>8000</v>
      </c>
      <c r="O8" s="332">
        <v>21000</v>
      </c>
      <c r="R8" s="310">
        <v>-1773132.64</v>
      </c>
      <c r="S8" s="310">
        <v>2257089.6800000002</v>
      </c>
      <c r="U8" s="330">
        <v>300750</v>
      </c>
      <c r="V8" s="330">
        <v>169.68</v>
      </c>
      <c r="W8" s="330">
        <v>1187937</v>
      </c>
      <c r="X8" s="330">
        <v>654377.69999999995</v>
      </c>
      <c r="Y8" s="318">
        <v>1204737</v>
      </c>
      <c r="AB8" s="318">
        <v>21776</v>
      </c>
      <c r="AC8" s="318">
        <v>419549.89</v>
      </c>
      <c r="AD8" s="318">
        <v>137999.79999999999</v>
      </c>
      <c r="AI8" s="73">
        <f t="shared" si="1"/>
        <v>290688.71000000002</v>
      </c>
      <c r="AJ8" s="77">
        <f t="shared" si="2"/>
        <v>29000</v>
      </c>
      <c r="AK8" s="21">
        <f t="shared" si="5"/>
        <v>261688.71000000002</v>
      </c>
      <c r="AL8" s="22">
        <f t="shared" si="3"/>
        <v>3347971.38</v>
      </c>
      <c r="AM8" s="16">
        <f t="shared" si="4"/>
        <v>579325.68999999994</v>
      </c>
      <c r="AN8" s="26">
        <f t="shared" si="6"/>
        <v>2768645.69</v>
      </c>
    </row>
    <row r="9" spans="1:40" x14ac:dyDescent="0.25">
      <c r="E9" t="s">
        <v>2962</v>
      </c>
      <c r="F9" s="326">
        <v>115695.98</v>
      </c>
      <c r="H9" s="326">
        <v>0</v>
      </c>
      <c r="I9" s="326">
        <v>14.02</v>
      </c>
      <c r="J9" s="310">
        <v>3695303.67</v>
      </c>
      <c r="K9" s="310">
        <v>131777.01999999999</v>
      </c>
      <c r="L9" s="332">
        <v>12600</v>
      </c>
      <c r="M9" s="332">
        <v>4366.0200000000004</v>
      </c>
      <c r="O9" s="332">
        <v>4050</v>
      </c>
      <c r="Q9" s="310">
        <v>3848274.32</v>
      </c>
      <c r="R9" s="310">
        <v>2230</v>
      </c>
      <c r="S9" s="310">
        <v>253201</v>
      </c>
      <c r="U9" s="330">
        <v>100000</v>
      </c>
      <c r="W9" s="330">
        <v>640740</v>
      </c>
      <c r="X9" s="330">
        <v>376763.22</v>
      </c>
      <c r="Y9" s="318">
        <v>640740</v>
      </c>
      <c r="AB9" s="318">
        <v>2854</v>
      </c>
      <c r="AC9" s="318">
        <v>189215.24</v>
      </c>
      <c r="AD9" s="318">
        <v>276624.63</v>
      </c>
      <c r="AE9" s="318">
        <v>190000</v>
      </c>
      <c r="AI9" s="73">
        <f t="shared" si="1"/>
        <v>115710</v>
      </c>
      <c r="AJ9" s="77">
        <f t="shared" si="2"/>
        <v>21016.02</v>
      </c>
      <c r="AK9" s="21">
        <f t="shared" si="5"/>
        <v>94693.98</v>
      </c>
      <c r="AL9" s="22">
        <f t="shared" si="3"/>
        <v>1758243.22</v>
      </c>
      <c r="AM9" s="16">
        <f t="shared" si="4"/>
        <v>658693.87</v>
      </c>
      <c r="AN9" s="26">
        <f t="shared" si="6"/>
        <v>1099549.3500000001</v>
      </c>
    </row>
    <row r="10" spans="1:40" x14ac:dyDescent="0.25">
      <c r="E10" t="s">
        <v>2963</v>
      </c>
      <c r="F10" s="326">
        <v>7666.78</v>
      </c>
      <c r="H10" s="326">
        <v>17500</v>
      </c>
      <c r="I10" s="326">
        <v>0</v>
      </c>
      <c r="J10" s="310">
        <v>3226501.5</v>
      </c>
      <c r="K10" s="310">
        <v>3</v>
      </c>
      <c r="L10" s="332">
        <v>15250</v>
      </c>
      <c r="M10" s="332">
        <v>2835.76</v>
      </c>
      <c r="N10" s="332">
        <v>2040</v>
      </c>
      <c r="O10" s="332">
        <v>0</v>
      </c>
      <c r="Q10" s="310">
        <v>3264132.34</v>
      </c>
      <c r="R10" s="310">
        <v>6859.68</v>
      </c>
      <c r="V10" s="330">
        <v>24.64</v>
      </c>
      <c r="W10" s="330">
        <v>698402.13</v>
      </c>
      <c r="X10" s="330">
        <v>419355.24</v>
      </c>
      <c r="Y10" s="318">
        <v>715702.13</v>
      </c>
      <c r="AB10" s="318">
        <v>15579.11</v>
      </c>
      <c r="AC10" s="318">
        <v>201594.33</v>
      </c>
      <c r="AD10" s="318">
        <v>128352.94</v>
      </c>
      <c r="AE10" s="318">
        <v>96000</v>
      </c>
      <c r="AI10" s="73">
        <f t="shared" si="1"/>
        <v>25166.78</v>
      </c>
      <c r="AJ10" s="77">
        <f t="shared" si="2"/>
        <v>20125.760000000002</v>
      </c>
      <c r="AK10" s="21">
        <f t="shared" si="5"/>
        <v>5041.0199999999968</v>
      </c>
      <c r="AL10" s="22">
        <f t="shared" si="3"/>
        <v>1833484.1400000001</v>
      </c>
      <c r="AM10" s="16">
        <f t="shared" si="4"/>
        <v>441526.38</v>
      </c>
      <c r="AN10" s="26">
        <f t="shared" si="6"/>
        <v>1391957.7600000002</v>
      </c>
    </row>
    <row r="11" spans="1:40" x14ac:dyDescent="0.25">
      <c r="E11" t="s">
        <v>2964</v>
      </c>
      <c r="F11" s="326">
        <v>39899.64</v>
      </c>
      <c r="H11" s="326">
        <v>0</v>
      </c>
      <c r="I11" s="326">
        <v>16.61</v>
      </c>
      <c r="J11" s="310">
        <v>3527931.21</v>
      </c>
      <c r="K11" s="310">
        <v>18675.77</v>
      </c>
      <c r="O11" s="332">
        <v>27100</v>
      </c>
      <c r="Q11" s="310">
        <v>3583834.57</v>
      </c>
      <c r="R11" s="310">
        <v>668.56</v>
      </c>
      <c r="S11" s="310">
        <v>99610.62</v>
      </c>
      <c r="W11" s="330">
        <v>426062.7</v>
      </c>
      <c r="X11" s="330">
        <v>288695.12</v>
      </c>
      <c r="Y11" s="318">
        <v>521752.7</v>
      </c>
      <c r="AB11" s="318">
        <v>8934</v>
      </c>
      <c r="AC11" s="318">
        <v>171254.87</v>
      </c>
      <c r="AD11" s="318">
        <v>137506.76999999999</v>
      </c>
      <c r="AI11" s="73">
        <f t="shared" si="1"/>
        <v>39916.25</v>
      </c>
      <c r="AJ11" s="77">
        <f t="shared" si="2"/>
        <v>27100</v>
      </c>
      <c r="AK11" s="21">
        <f t="shared" si="5"/>
        <v>12816.25</v>
      </c>
      <c r="AL11" s="22">
        <f t="shared" si="3"/>
        <v>1236510.52</v>
      </c>
      <c r="AM11" s="16">
        <f t="shared" si="4"/>
        <v>317695.64</v>
      </c>
      <c r="AN11" s="26">
        <f t="shared" si="6"/>
        <v>918814.88</v>
      </c>
    </row>
    <row r="12" spans="1:40" x14ac:dyDescent="0.25">
      <c r="A12" s="1" t="s">
        <v>421</v>
      </c>
      <c r="B12" s="1" t="s">
        <v>423</v>
      </c>
      <c r="C12" s="65">
        <v>4017</v>
      </c>
      <c r="D12" s="65" t="s">
        <v>1022</v>
      </c>
      <c r="E12" t="s">
        <v>2965</v>
      </c>
      <c r="F12" s="326">
        <v>586545.14</v>
      </c>
      <c r="G12" s="326">
        <v>19750</v>
      </c>
      <c r="H12" s="326">
        <v>35318.43</v>
      </c>
      <c r="J12" s="310">
        <v>1163304.3</v>
      </c>
      <c r="K12" s="310">
        <v>402467.64</v>
      </c>
      <c r="L12" s="332">
        <v>0</v>
      </c>
      <c r="M12" s="332">
        <v>7990</v>
      </c>
      <c r="R12" s="310">
        <v>1550315.07</v>
      </c>
      <c r="S12" s="310">
        <v>685585.33</v>
      </c>
      <c r="T12" s="330">
        <v>715810.34</v>
      </c>
      <c r="U12" s="330">
        <v>192219</v>
      </c>
      <c r="V12" s="330">
        <v>559.51</v>
      </c>
      <c r="W12" s="330">
        <v>2408383</v>
      </c>
      <c r="Y12" s="318">
        <v>2537035.4</v>
      </c>
      <c r="AA12" s="318">
        <v>6000</v>
      </c>
      <c r="AC12" s="318">
        <v>537503.43999999994</v>
      </c>
      <c r="AD12" s="318">
        <v>272937.90000000002</v>
      </c>
      <c r="AI12" s="356">
        <f t="shared" si="1"/>
        <v>641613.57000000007</v>
      </c>
      <c r="AJ12" s="355">
        <f t="shared" si="2"/>
        <v>7990</v>
      </c>
      <c r="AK12" s="357">
        <f>AI12-AJ12</f>
        <v>633623.57000000007</v>
      </c>
      <c r="AL12" s="358">
        <f>SUM(T12:X12)</f>
        <v>3316971.85</v>
      </c>
      <c r="AM12" s="359">
        <f>SUM(Y12:AH12)</f>
        <v>3353476.7399999998</v>
      </c>
      <c r="AN12" s="26">
        <f t="shared" si="6"/>
        <v>-36504.889999999665</v>
      </c>
    </row>
    <row r="13" spans="1:40" x14ac:dyDescent="0.25">
      <c r="A13" s="1" t="s">
        <v>421</v>
      </c>
      <c r="B13" s="1" t="s">
        <v>423</v>
      </c>
      <c r="C13" s="65">
        <v>4254</v>
      </c>
      <c r="D13" s="65" t="s">
        <v>1023</v>
      </c>
      <c r="E13" t="s">
        <v>2966</v>
      </c>
      <c r="F13" s="326">
        <v>573736.05000000005</v>
      </c>
      <c r="G13" s="326">
        <v>163296.35</v>
      </c>
      <c r="H13" s="326">
        <v>112646.81</v>
      </c>
      <c r="J13" s="310">
        <v>262159.38</v>
      </c>
      <c r="K13" s="310">
        <v>397783.37</v>
      </c>
      <c r="L13" s="332">
        <v>0</v>
      </c>
      <c r="R13" s="310">
        <v>-190995.03</v>
      </c>
      <c r="S13" s="310">
        <v>1517319.83</v>
      </c>
      <c r="T13" s="330">
        <v>961381.69</v>
      </c>
      <c r="U13" s="330">
        <v>319920</v>
      </c>
      <c r="V13" s="330">
        <v>639.65</v>
      </c>
      <c r="W13" s="330">
        <v>1848943</v>
      </c>
      <c r="X13" s="330">
        <v>14000</v>
      </c>
      <c r="Y13" s="318">
        <v>2209098</v>
      </c>
      <c r="AB13" s="318">
        <v>2824</v>
      </c>
      <c r="AC13" s="318">
        <v>559228.84</v>
      </c>
      <c r="AD13" s="318">
        <v>190436.34</v>
      </c>
      <c r="AI13" s="356">
        <f t="shared" ref="AI13:AI76" si="7">SUM(F13:I13)</f>
        <v>849679.21</v>
      </c>
      <c r="AJ13" s="355">
        <f t="shared" ref="AJ13:AJ76" si="8">SUM(L13:O13)</f>
        <v>0</v>
      </c>
      <c r="AK13" s="357">
        <f t="shared" ref="AK13:AK76" si="9">AI13-AJ13</f>
        <v>849679.21</v>
      </c>
      <c r="AL13" s="358">
        <f t="shared" ref="AL13:AL76" si="10">SUM(T13:X13)</f>
        <v>3144884.34</v>
      </c>
      <c r="AM13" s="359">
        <f t="shared" ref="AM13:AM76" si="11">SUM(Y13:AH13)</f>
        <v>2961587.1799999997</v>
      </c>
      <c r="AN13" s="26">
        <f t="shared" si="6"/>
        <v>183297.16000000015</v>
      </c>
    </row>
    <row r="14" spans="1:40" x14ac:dyDescent="0.25">
      <c r="A14" s="1" t="s">
        <v>421</v>
      </c>
      <c r="B14" s="1" t="s">
        <v>423</v>
      </c>
      <c r="C14" s="65">
        <v>2828</v>
      </c>
      <c r="D14" s="65" t="s">
        <v>1024</v>
      </c>
      <c r="E14" t="s">
        <v>2967</v>
      </c>
      <c r="F14" s="326">
        <v>147522.01</v>
      </c>
      <c r="G14" s="326">
        <v>0</v>
      </c>
      <c r="H14" s="326">
        <v>64880.9</v>
      </c>
      <c r="J14" s="310">
        <v>876029.69</v>
      </c>
      <c r="K14" s="310">
        <v>440902.43</v>
      </c>
      <c r="L14" s="332">
        <v>0</v>
      </c>
      <c r="O14" s="332">
        <v>0</v>
      </c>
      <c r="R14" s="310">
        <v>282673.11</v>
      </c>
      <c r="S14" s="310">
        <v>1326846.8</v>
      </c>
      <c r="T14" s="330">
        <v>873144.62</v>
      </c>
      <c r="U14" s="330">
        <v>30000</v>
      </c>
      <c r="V14" s="330">
        <v>271.88</v>
      </c>
      <c r="W14" s="330">
        <v>1012714</v>
      </c>
      <c r="Y14" s="318">
        <v>1127989</v>
      </c>
      <c r="AC14" s="318">
        <v>634436.19999999995</v>
      </c>
      <c r="AD14" s="318">
        <v>233890.18</v>
      </c>
      <c r="AI14" s="356">
        <f t="shared" si="7"/>
        <v>212402.91</v>
      </c>
      <c r="AJ14" s="355">
        <f t="shared" si="8"/>
        <v>0</v>
      </c>
      <c r="AK14" s="357">
        <f t="shared" si="9"/>
        <v>212402.91</v>
      </c>
      <c r="AL14" s="358">
        <f t="shared" si="10"/>
        <v>1916130.5</v>
      </c>
      <c r="AM14" s="359">
        <f t="shared" si="11"/>
        <v>1996315.38</v>
      </c>
      <c r="AN14" s="26">
        <f t="shared" si="6"/>
        <v>-80184.879999999888</v>
      </c>
    </row>
    <row r="15" spans="1:40" x14ac:dyDescent="0.25">
      <c r="A15" s="1" t="s">
        <v>421</v>
      </c>
      <c r="B15" s="1" t="s">
        <v>423</v>
      </c>
      <c r="C15" s="65">
        <v>4184</v>
      </c>
      <c r="D15" s="65" t="s">
        <v>1025</v>
      </c>
      <c r="E15" t="s">
        <v>2968</v>
      </c>
      <c r="F15" s="326">
        <v>734932.57</v>
      </c>
      <c r="G15" s="326">
        <v>18813.89</v>
      </c>
      <c r="H15" s="326">
        <v>96448.7</v>
      </c>
      <c r="J15" s="310">
        <v>26673.91</v>
      </c>
      <c r="K15" s="310">
        <v>675648.62</v>
      </c>
      <c r="L15" s="332">
        <v>-4950</v>
      </c>
      <c r="M15" s="332">
        <v>9800</v>
      </c>
      <c r="R15" s="310">
        <v>-281490.68</v>
      </c>
      <c r="S15" s="310">
        <v>1336486.2</v>
      </c>
      <c r="T15" s="330">
        <v>1372252.67</v>
      </c>
      <c r="U15" s="330">
        <v>55160</v>
      </c>
      <c r="V15" s="330">
        <v>654.42999999999995</v>
      </c>
      <c r="W15" s="330">
        <v>2184253.7000000002</v>
      </c>
      <c r="X15" s="330">
        <v>66500</v>
      </c>
      <c r="Y15" s="318">
        <v>2418500.5</v>
      </c>
      <c r="AA15" s="318">
        <v>12840</v>
      </c>
      <c r="AB15" s="318">
        <v>900</v>
      </c>
      <c r="AC15" s="318">
        <v>596236.41</v>
      </c>
      <c r="AD15" s="318">
        <v>157671.72</v>
      </c>
      <c r="AI15" s="356">
        <f t="shared" si="7"/>
        <v>850195.15999999992</v>
      </c>
      <c r="AJ15" s="355">
        <f t="shared" si="8"/>
        <v>4850</v>
      </c>
      <c r="AK15" s="357">
        <f t="shared" si="9"/>
        <v>845345.15999999992</v>
      </c>
      <c r="AL15" s="358">
        <f t="shared" si="10"/>
        <v>3678820.8</v>
      </c>
      <c r="AM15" s="359">
        <f t="shared" si="11"/>
        <v>3186148.6300000004</v>
      </c>
      <c r="AN15" s="26">
        <f t="shared" si="6"/>
        <v>492672.16999999946</v>
      </c>
    </row>
    <row r="16" spans="1:40" x14ac:dyDescent="0.25">
      <c r="A16" s="1" t="s">
        <v>421</v>
      </c>
      <c r="B16" s="1" t="s">
        <v>423</v>
      </c>
      <c r="C16" s="65">
        <v>7069</v>
      </c>
      <c r="D16" s="65" t="s">
        <v>1026</v>
      </c>
      <c r="E16" t="s">
        <v>2969</v>
      </c>
      <c r="F16" s="326">
        <v>1287202.1100000001</v>
      </c>
      <c r="G16" s="326">
        <v>124464.9</v>
      </c>
      <c r="H16" s="326">
        <v>97864.77</v>
      </c>
      <c r="J16" s="310">
        <v>966564.83</v>
      </c>
      <c r="K16" s="310">
        <v>459833.64</v>
      </c>
      <c r="L16" s="332">
        <v>0</v>
      </c>
      <c r="M16" s="332">
        <v>0</v>
      </c>
      <c r="O16" s="332">
        <v>201.81</v>
      </c>
      <c r="R16" s="310">
        <v>597762.29</v>
      </c>
      <c r="S16" s="310">
        <v>2146839.4900000002</v>
      </c>
      <c r="T16" s="330">
        <v>1483718.41</v>
      </c>
      <c r="U16" s="330">
        <v>200000</v>
      </c>
      <c r="V16" s="330">
        <v>1216.8399999999999</v>
      </c>
      <c r="W16" s="330">
        <v>2309314.2000000002</v>
      </c>
      <c r="Y16" s="318">
        <v>2807025.32</v>
      </c>
      <c r="AA16" s="318">
        <v>1490</v>
      </c>
      <c r="AB16" s="318">
        <v>4519</v>
      </c>
      <c r="AC16" s="318">
        <v>695679.7</v>
      </c>
      <c r="AD16" s="318">
        <v>294408.77</v>
      </c>
      <c r="AI16" s="356">
        <f t="shared" si="7"/>
        <v>1509531.78</v>
      </c>
      <c r="AJ16" s="355">
        <f t="shared" si="8"/>
        <v>201.81</v>
      </c>
      <c r="AK16" s="357">
        <f t="shared" si="9"/>
        <v>1509329.97</v>
      </c>
      <c r="AL16" s="358">
        <f t="shared" si="10"/>
        <v>3994249.45</v>
      </c>
      <c r="AM16" s="359">
        <f t="shared" si="11"/>
        <v>3803122.7899999996</v>
      </c>
      <c r="AN16" s="26">
        <f t="shared" si="6"/>
        <v>191126.66000000061</v>
      </c>
    </row>
    <row r="17" spans="1:40" x14ac:dyDescent="0.25">
      <c r="A17" s="1" t="s">
        <v>421</v>
      </c>
      <c r="B17" s="1" t="s">
        <v>423</v>
      </c>
      <c r="C17" s="65">
        <v>6198</v>
      </c>
      <c r="D17" s="65" t="s">
        <v>1027</v>
      </c>
      <c r="E17" t="s">
        <v>2970</v>
      </c>
      <c r="F17" s="326">
        <v>1288865.44</v>
      </c>
      <c r="G17" s="326">
        <v>8800</v>
      </c>
      <c r="H17" s="326">
        <v>78131.22</v>
      </c>
      <c r="J17" s="310">
        <v>96008.49</v>
      </c>
      <c r="K17" s="310">
        <v>429190.22</v>
      </c>
      <c r="L17" s="332">
        <v>9300</v>
      </c>
      <c r="R17" s="310">
        <v>-263817.24</v>
      </c>
      <c r="S17" s="310">
        <v>1602780.76</v>
      </c>
      <c r="T17" s="330">
        <v>1567908.95</v>
      </c>
      <c r="U17" s="330">
        <v>450000</v>
      </c>
      <c r="V17" s="330">
        <v>1033.6400000000001</v>
      </c>
      <c r="W17" s="330">
        <v>1891449</v>
      </c>
      <c r="X17" s="330">
        <v>20000</v>
      </c>
      <c r="Y17" s="318">
        <v>2413799.52</v>
      </c>
      <c r="AB17" s="318">
        <v>900</v>
      </c>
      <c r="AC17" s="318">
        <v>752352.54</v>
      </c>
      <c r="AD17" s="318">
        <v>180607.68</v>
      </c>
      <c r="AG17" s="318">
        <v>30000</v>
      </c>
      <c r="AI17" s="356">
        <f t="shared" si="7"/>
        <v>1375796.66</v>
      </c>
      <c r="AJ17" s="355">
        <f t="shared" si="8"/>
        <v>9300</v>
      </c>
      <c r="AK17" s="357">
        <f t="shared" si="9"/>
        <v>1366496.66</v>
      </c>
      <c r="AL17" s="358">
        <f t="shared" si="10"/>
        <v>3930391.59</v>
      </c>
      <c r="AM17" s="359">
        <f t="shared" si="11"/>
        <v>3377659.74</v>
      </c>
      <c r="AN17" s="26">
        <f t="shared" si="6"/>
        <v>552731.84999999963</v>
      </c>
    </row>
    <row r="18" spans="1:40" x14ac:dyDescent="0.25">
      <c r="A18" s="1" t="s">
        <v>421</v>
      </c>
      <c r="B18" s="1" t="s">
        <v>423</v>
      </c>
      <c r="C18" s="65">
        <v>2120</v>
      </c>
      <c r="D18" s="65" t="s">
        <v>1028</v>
      </c>
      <c r="E18" t="s">
        <v>2971</v>
      </c>
      <c r="F18" s="326">
        <v>907008.04</v>
      </c>
      <c r="G18" s="326">
        <v>0</v>
      </c>
      <c r="H18" s="326">
        <v>10970.12</v>
      </c>
      <c r="J18" s="310">
        <v>372607.94</v>
      </c>
      <c r="K18" s="310">
        <v>2234555.86</v>
      </c>
      <c r="L18" s="332">
        <v>0</v>
      </c>
      <c r="O18" s="332">
        <v>0</v>
      </c>
      <c r="R18" s="310">
        <v>1278305.6100000001</v>
      </c>
      <c r="S18" s="310">
        <v>2036704.82</v>
      </c>
      <c r="T18" s="330">
        <v>1161995.6599999999</v>
      </c>
      <c r="U18" s="330">
        <v>247000</v>
      </c>
      <c r="V18" s="330">
        <v>907.48</v>
      </c>
      <c r="W18" s="330">
        <v>1011819</v>
      </c>
      <c r="Y18" s="318">
        <v>1072844.55</v>
      </c>
      <c r="AA18" s="318">
        <v>776</v>
      </c>
      <c r="AC18" s="318">
        <v>481754.59</v>
      </c>
      <c r="AD18" s="318">
        <v>656215.47</v>
      </c>
      <c r="AI18" s="356">
        <f t="shared" si="7"/>
        <v>917978.16</v>
      </c>
      <c r="AJ18" s="355">
        <f t="shared" si="8"/>
        <v>0</v>
      </c>
      <c r="AK18" s="357">
        <f t="shared" si="9"/>
        <v>917978.16</v>
      </c>
      <c r="AL18" s="358">
        <f t="shared" si="10"/>
        <v>2421722.1399999997</v>
      </c>
      <c r="AM18" s="359">
        <f t="shared" si="11"/>
        <v>2211590.6100000003</v>
      </c>
      <c r="AN18" s="26">
        <f t="shared" si="6"/>
        <v>210131.52999999933</v>
      </c>
    </row>
    <row r="19" spans="1:40" x14ac:dyDescent="0.25">
      <c r="A19" s="1" t="s">
        <v>421</v>
      </c>
      <c r="B19" s="1" t="s">
        <v>423</v>
      </c>
      <c r="C19" s="65">
        <v>808</v>
      </c>
      <c r="D19" s="65" t="s">
        <v>1029</v>
      </c>
      <c r="E19" t="s">
        <v>2972</v>
      </c>
      <c r="F19" s="326">
        <v>421900.56</v>
      </c>
      <c r="G19" s="326">
        <v>13904.13</v>
      </c>
      <c r="H19" s="326">
        <v>94150.97</v>
      </c>
      <c r="J19" s="310">
        <v>1081087.44</v>
      </c>
      <c r="K19" s="310">
        <v>680499.6</v>
      </c>
      <c r="L19" s="332">
        <v>0</v>
      </c>
      <c r="M19" s="332">
        <v>6300</v>
      </c>
      <c r="O19" s="332">
        <v>183.18</v>
      </c>
      <c r="R19" s="310">
        <v>2189158.92</v>
      </c>
      <c r="S19" s="310">
        <v>118427.08</v>
      </c>
      <c r="T19" s="330">
        <v>674204.62</v>
      </c>
      <c r="U19" s="330">
        <v>40000</v>
      </c>
      <c r="V19" s="330">
        <v>576.97</v>
      </c>
      <c r="W19" s="330">
        <v>909690</v>
      </c>
      <c r="Y19" s="318">
        <v>921290</v>
      </c>
      <c r="AC19" s="318">
        <v>416588.17</v>
      </c>
      <c r="AD19" s="318">
        <v>309119.90000000002</v>
      </c>
      <c r="AI19" s="356">
        <f t="shared" si="7"/>
        <v>529955.66</v>
      </c>
      <c r="AJ19" s="355">
        <f t="shared" si="8"/>
        <v>6483.18</v>
      </c>
      <c r="AK19" s="357">
        <f t="shared" si="9"/>
        <v>523472.48000000004</v>
      </c>
      <c r="AL19" s="358">
        <f t="shared" si="10"/>
        <v>1624471.5899999999</v>
      </c>
      <c r="AM19" s="359">
        <f t="shared" si="11"/>
        <v>1646998.0699999998</v>
      </c>
      <c r="AN19" s="26">
        <f t="shared" si="6"/>
        <v>-22526.479999999981</v>
      </c>
    </row>
    <row r="20" spans="1:40" x14ac:dyDescent="0.25">
      <c r="A20" s="1" t="s">
        <v>421</v>
      </c>
      <c r="B20" s="1" t="s">
        <v>423</v>
      </c>
      <c r="C20" s="65">
        <v>5257</v>
      </c>
      <c r="D20" s="65" t="s">
        <v>1030</v>
      </c>
      <c r="E20" t="s">
        <v>2973</v>
      </c>
      <c r="F20" s="326">
        <v>1603733.49</v>
      </c>
      <c r="G20" s="326">
        <v>319665.2</v>
      </c>
      <c r="H20" s="326">
        <v>67254.05</v>
      </c>
      <c r="J20" s="310">
        <v>64557.94</v>
      </c>
      <c r="K20" s="310">
        <v>340653.65</v>
      </c>
      <c r="L20" s="332">
        <v>0</v>
      </c>
      <c r="M20" s="332">
        <v>7700</v>
      </c>
      <c r="O20" s="332">
        <v>0</v>
      </c>
      <c r="R20" s="310">
        <v>14135.52</v>
      </c>
      <c r="S20" s="310">
        <v>1863971.92</v>
      </c>
      <c r="T20" s="330">
        <v>1444362.67</v>
      </c>
      <c r="U20" s="330">
        <v>516698</v>
      </c>
      <c r="V20" s="330">
        <v>1035.24</v>
      </c>
      <c r="W20" s="330">
        <v>761631</v>
      </c>
      <c r="Y20" s="318">
        <v>1095765.8400000001</v>
      </c>
      <c r="AA20" s="318">
        <v>1988.5</v>
      </c>
      <c r="AB20" s="318">
        <v>14708</v>
      </c>
      <c r="AC20" s="318">
        <v>868995.67</v>
      </c>
      <c r="AD20" s="318">
        <v>212212</v>
      </c>
      <c r="AG20" s="318">
        <v>20000.009999999998</v>
      </c>
      <c r="AI20" s="356">
        <f t="shared" si="7"/>
        <v>1990652.74</v>
      </c>
      <c r="AJ20" s="355">
        <f t="shared" si="8"/>
        <v>7700</v>
      </c>
      <c r="AK20" s="357">
        <f t="shared" si="9"/>
        <v>1982952.74</v>
      </c>
      <c r="AL20" s="358">
        <f t="shared" si="10"/>
        <v>2723726.91</v>
      </c>
      <c r="AM20" s="359">
        <f t="shared" si="11"/>
        <v>2213670.02</v>
      </c>
      <c r="AN20" s="26">
        <f t="shared" si="6"/>
        <v>510056.89000000013</v>
      </c>
    </row>
    <row r="21" spans="1:40" x14ac:dyDescent="0.25">
      <c r="A21" s="1" t="s">
        <v>421</v>
      </c>
      <c r="B21" s="1" t="s">
        <v>423</v>
      </c>
      <c r="C21" s="65">
        <v>5547</v>
      </c>
      <c r="D21" s="65" t="s">
        <v>1031</v>
      </c>
      <c r="E21" t="s">
        <v>2974</v>
      </c>
      <c r="F21" s="326">
        <v>772440.11</v>
      </c>
      <c r="G21" s="326">
        <v>65700.45</v>
      </c>
      <c r="H21" s="326">
        <v>141242.10999999999</v>
      </c>
      <c r="J21" s="310">
        <v>634513.23</v>
      </c>
      <c r="K21" s="310">
        <v>1600464.29</v>
      </c>
      <c r="L21" s="332">
        <v>0</v>
      </c>
      <c r="M21" s="332">
        <v>6300</v>
      </c>
      <c r="O21" s="332">
        <v>0</v>
      </c>
      <c r="R21" s="310">
        <v>1450422.99</v>
      </c>
      <c r="S21" s="310">
        <v>2519990.75</v>
      </c>
      <c r="T21" s="330">
        <v>1345183.92</v>
      </c>
      <c r="U21" s="330">
        <v>184000</v>
      </c>
      <c r="V21" s="330">
        <v>1149.1600000000001</v>
      </c>
      <c r="W21" s="330">
        <v>1691027.66</v>
      </c>
      <c r="Y21" s="318">
        <v>2140618.66</v>
      </c>
      <c r="AA21" s="318">
        <v>2384</v>
      </c>
      <c r="AC21" s="318">
        <v>1260750.28</v>
      </c>
      <c r="AD21" s="318">
        <v>579961.35</v>
      </c>
      <c r="AI21" s="356">
        <f t="shared" si="7"/>
        <v>979382.66999999993</v>
      </c>
      <c r="AJ21" s="355">
        <f t="shared" si="8"/>
        <v>6300</v>
      </c>
      <c r="AK21" s="357">
        <f t="shared" si="9"/>
        <v>973082.66999999993</v>
      </c>
      <c r="AL21" s="358">
        <f t="shared" si="10"/>
        <v>3221360.7399999998</v>
      </c>
      <c r="AM21" s="359">
        <f t="shared" si="11"/>
        <v>3983714.2900000005</v>
      </c>
      <c r="AN21" s="26">
        <f t="shared" si="6"/>
        <v>-762353.55000000075</v>
      </c>
    </row>
    <row r="22" spans="1:40" x14ac:dyDescent="0.25">
      <c r="A22" s="1" t="s">
        <v>421</v>
      </c>
      <c r="B22" s="1" t="s">
        <v>423</v>
      </c>
      <c r="C22" s="65">
        <v>4817</v>
      </c>
      <c r="D22" s="65" t="s">
        <v>1032</v>
      </c>
      <c r="E22" t="s">
        <v>2975</v>
      </c>
      <c r="F22" s="326">
        <v>469736.26</v>
      </c>
      <c r="G22" s="326">
        <v>45410</v>
      </c>
      <c r="H22" s="326">
        <v>19896</v>
      </c>
      <c r="J22" s="310">
        <v>493038.83</v>
      </c>
      <c r="K22" s="310">
        <v>455617.08</v>
      </c>
      <c r="L22" s="332">
        <v>0</v>
      </c>
      <c r="M22" s="332">
        <v>-1155</v>
      </c>
      <c r="R22" s="310">
        <v>-3020520.54</v>
      </c>
      <c r="S22" s="310">
        <v>4994895.4800000004</v>
      </c>
      <c r="T22" s="330">
        <v>977506.56</v>
      </c>
      <c r="U22" s="330">
        <v>253155</v>
      </c>
      <c r="V22" s="330">
        <v>554.80999999999995</v>
      </c>
      <c r="W22" s="330">
        <v>1634988</v>
      </c>
      <c r="X22" s="330">
        <v>10500</v>
      </c>
      <c r="Y22" s="318">
        <v>1753088</v>
      </c>
      <c r="AA22" s="318">
        <v>900</v>
      </c>
      <c r="AC22" s="318">
        <v>1194204.67</v>
      </c>
      <c r="AD22" s="318">
        <v>418033.47</v>
      </c>
      <c r="AI22" s="356">
        <f t="shared" si="7"/>
        <v>535042.26</v>
      </c>
      <c r="AJ22" s="355">
        <f t="shared" si="8"/>
        <v>-1155</v>
      </c>
      <c r="AK22" s="357">
        <f t="shared" si="9"/>
        <v>536197.26</v>
      </c>
      <c r="AL22" s="358">
        <f t="shared" si="10"/>
        <v>2876704.37</v>
      </c>
      <c r="AM22" s="359">
        <f t="shared" si="11"/>
        <v>3366226.1399999997</v>
      </c>
      <c r="AN22" s="26">
        <f t="shared" si="6"/>
        <v>-489521.76999999955</v>
      </c>
    </row>
    <row r="23" spans="1:40" x14ac:dyDescent="0.25">
      <c r="A23" s="1" t="s">
        <v>421</v>
      </c>
      <c r="B23" s="1" t="s">
        <v>423</v>
      </c>
      <c r="C23" s="65">
        <v>4661</v>
      </c>
      <c r="D23" s="65" t="s">
        <v>1033</v>
      </c>
      <c r="E23" t="s">
        <v>2976</v>
      </c>
      <c r="F23" s="326">
        <v>761956.72</v>
      </c>
      <c r="G23" s="326">
        <v>203503.79</v>
      </c>
      <c r="H23" s="326">
        <v>135158.01</v>
      </c>
      <c r="J23" s="310">
        <v>806640.77</v>
      </c>
      <c r="K23" s="310">
        <v>629520.49</v>
      </c>
      <c r="L23" s="332">
        <v>9300</v>
      </c>
      <c r="M23" s="332">
        <v>10080</v>
      </c>
      <c r="O23" s="332">
        <v>225.37</v>
      </c>
      <c r="R23" s="310">
        <v>416580.98</v>
      </c>
      <c r="S23" s="310">
        <v>1550129.81</v>
      </c>
      <c r="T23" s="330">
        <v>1295911.79</v>
      </c>
      <c r="U23" s="330">
        <v>744635</v>
      </c>
      <c r="V23" s="330">
        <v>531.71</v>
      </c>
      <c r="W23" s="330">
        <v>1921989</v>
      </c>
      <c r="X23" s="330">
        <v>20000</v>
      </c>
      <c r="Y23" s="318">
        <v>2079137.2</v>
      </c>
      <c r="AA23" s="318">
        <v>8820</v>
      </c>
      <c r="AC23" s="318">
        <v>1045396.33</v>
      </c>
      <c r="AD23" s="318">
        <v>299219.74</v>
      </c>
      <c r="AG23" s="318">
        <v>30.61</v>
      </c>
      <c r="AI23" s="356">
        <f t="shared" si="7"/>
        <v>1100618.52</v>
      </c>
      <c r="AJ23" s="355">
        <f t="shared" si="8"/>
        <v>19605.37</v>
      </c>
      <c r="AK23" s="357">
        <f t="shared" si="9"/>
        <v>1081013.1499999999</v>
      </c>
      <c r="AL23" s="358">
        <f t="shared" si="10"/>
        <v>3983067.5</v>
      </c>
      <c r="AM23" s="359">
        <f t="shared" si="11"/>
        <v>3432603.8799999994</v>
      </c>
      <c r="AN23" s="26">
        <f t="shared" si="6"/>
        <v>550463.62000000058</v>
      </c>
    </row>
    <row r="24" spans="1:40" x14ac:dyDescent="0.25">
      <c r="A24" s="1" t="s">
        <v>421</v>
      </c>
      <c r="B24" s="1" t="s">
        <v>423</v>
      </c>
      <c r="C24" s="65">
        <v>7585</v>
      </c>
      <c r="D24" s="65" t="s">
        <v>1034</v>
      </c>
      <c r="E24" t="s">
        <v>2977</v>
      </c>
      <c r="F24" s="326">
        <v>3047748.02</v>
      </c>
      <c r="G24" s="326">
        <v>86897.5</v>
      </c>
      <c r="H24" s="326">
        <v>18985.57</v>
      </c>
      <c r="J24" s="310">
        <v>77752.94</v>
      </c>
      <c r="K24" s="310">
        <v>677751.04</v>
      </c>
      <c r="L24" s="332">
        <v>0</v>
      </c>
      <c r="M24" s="332">
        <v>0</v>
      </c>
      <c r="O24" s="332">
        <v>0</v>
      </c>
      <c r="R24" s="310">
        <v>651223.92000000004</v>
      </c>
      <c r="S24" s="310">
        <v>2878887.21</v>
      </c>
      <c r="T24" s="330">
        <v>1823775.68</v>
      </c>
      <c r="U24" s="330">
        <v>251900</v>
      </c>
      <c r="V24" s="330">
        <v>3308.35</v>
      </c>
      <c r="W24" s="330">
        <v>3075603.3</v>
      </c>
      <c r="X24" s="330">
        <v>415000</v>
      </c>
      <c r="Y24" s="318">
        <v>3343005.3</v>
      </c>
      <c r="AB24" s="318">
        <v>900</v>
      </c>
      <c r="AC24" s="318">
        <v>1527705.22</v>
      </c>
      <c r="AD24" s="318">
        <v>318952.87</v>
      </c>
      <c r="AI24" s="356">
        <f t="shared" si="7"/>
        <v>3153631.09</v>
      </c>
      <c r="AJ24" s="355">
        <f t="shared" si="8"/>
        <v>0</v>
      </c>
      <c r="AK24" s="357">
        <f t="shared" si="9"/>
        <v>3153631.09</v>
      </c>
      <c r="AL24" s="358">
        <f t="shared" si="10"/>
        <v>5569587.3300000001</v>
      </c>
      <c r="AM24" s="359">
        <f t="shared" si="11"/>
        <v>5190563.3899999997</v>
      </c>
      <c r="AN24" s="26">
        <f t="shared" si="6"/>
        <v>379023.94000000041</v>
      </c>
    </row>
    <row r="25" spans="1:40" x14ac:dyDescent="0.25">
      <c r="A25" s="1" t="s">
        <v>421</v>
      </c>
      <c r="B25" s="1" t="s">
        <v>423</v>
      </c>
      <c r="C25" s="65">
        <v>6519</v>
      </c>
      <c r="D25" s="65" t="s">
        <v>1035</v>
      </c>
      <c r="E25" t="s">
        <v>2978</v>
      </c>
      <c r="F25" s="326">
        <v>534479.4</v>
      </c>
      <c r="G25" s="326">
        <v>139143.54999999999</v>
      </c>
      <c r="H25" s="326">
        <v>28336.95</v>
      </c>
      <c r="J25" s="310">
        <v>375617.49</v>
      </c>
      <c r="K25" s="310">
        <v>413701.81</v>
      </c>
      <c r="O25" s="332">
        <v>579.29</v>
      </c>
      <c r="R25" s="310">
        <v>-655818.47</v>
      </c>
      <c r="S25" s="310">
        <v>2079998.65</v>
      </c>
      <c r="T25" s="330">
        <v>865600.63</v>
      </c>
      <c r="U25" s="330">
        <v>373930</v>
      </c>
      <c r="V25" s="330">
        <v>654.17999999999995</v>
      </c>
      <c r="W25" s="330">
        <v>2148870</v>
      </c>
      <c r="Y25" s="318">
        <v>2380449</v>
      </c>
      <c r="AA25" s="318">
        <v>960</v>
      </c>
      <c r="AB25" s="318">
        <v>1272</v>
      </c>
      <c r="AC25" s="318">
        <v>697527.03</v>
      </c>
      <c r="AD25" s="318">
        <v>242169.05</v>
      </c>
      <c r="AG25" s="318">
        <v>158</v>
      </c>
      <c r="AI25" s="356">
        <f t="shared" si="7"/>
        <v>701959.89999999991</v>
      </c>
      <c r="AJ25" s="355">
        <f t="shared" si="8"/>
        <v>579.29</v>
      </c>
      <c r="AK25" s="357">
        <f t="shared" si="9"/>
        <v>701380.60999999987</v>
      </c>
      <c r="AL25" s="358">
        <f t="shared" si="10"/>
        <v>3389054.8099999996</v>
      </c>
      <c r="AM25" s="359">
        <f t="shared" si="11"/>
        <v>3322535.08</v>
      </c>
      <c r="AN25" s="26">
        <f t="shared" si="6"/>
        <v>66519.729999999516</v>
      </c>
    </row>
    <row r="26" spans="1:40" x14ac:dyDescent="0.25">
      <c r="A26" s="1" t="s">
        <v>421</v>
      </c>
      <c r="B26" s="1" t="s">
        <v>423</v>
      </c>
      <c r="C26" s="65">
        <v>4531</v>
      </c>
      <c r="D26" s="65" t="s">
        <v>1036</v>
      </c>
      <c r="E26" t="s">
        <v>2979</v>
      </c>
      <c r="F26" s="326">
        <v>524823.19999999995</v>
      </c>
      <c r="G26" s="326">
        <v>50192.5</v>
      </c>
      <c r="H26" s="326">
        <v>41401.26</v>
      </c>
      <c r="J26" s="310">
        <v>1040683.42</v>
      </c>
      <c r="K26" s="310">
        <v>306700.37</v>
      </c>
      <c r="M26" s="332">
        <v>8700</v>
      </c>
      <c r="R26" s="310">
        <v>1790344.81</v>
      </c>
      <c r="S26" s="310">
        <v>413083.29</v>
      </c>
      <c r="T26" s="330">
        <v>875041.04</v>
      </c>
      <c r="U26" s="330">
        <v>150000</v>
      </c>
      <c r="V26" s="330">
        <v>821.61</v>
      </c>
      <c r="W26" s="330">
        <v>1785069</v>
      </c>
      <c r="X26" s="330">
        <v>9.81</v>
      </c>
      <c r="Y26" s="318">
        <v>2042992.8</v>
      </c>
      <c r="AA26" s="318">
        <v>3000</v>
      </c>
      <c r="AC26" s="318">
        <v>563294.16</v>
      </c>
      <c r="AD26" s="318">
        <v>199981.85</v>
      </c>
      <c r="AG26" s="318">
        <v>250000</v>
      </c>
      <c r="AI26" s="356">
        <f t="shared" si="7"/>
        <v>616416.96</v>
      </c>
      <c r="AJ26" s="355">
        <f t="shared" si="8"/>
        <v>8700</v>
      </c>
      <c r="AK26" s="357">
        <f t="shared" si="9"/>
        <v>607716.96</v>
      </c>
      <c r="AL26" s="358">
        <f t="shared" si="10"/>
        <v>2810941.46</v>
      </c>
      <c r="AM26" s="359">
        <f t="shared" si="11"/>
        <v>3059268.81</v>
      </c>
      <c r="AN26" s="26">
        <f t="shared" si="6"/>
        <v>-248327.35000000009</v>
      </c>
    </row>
    <row r="27" spans="1:40" x14ac:dyDescent="0.25">
      <c r="A27" s="1" t="s">
        <v>421</v>
      </c>
      <c r="B27" s="1" t="s">
        <v>423</v>
      </c>
      <c r="C27" s="65">
        <v>2937</v>
      </c>
      <c r="D27" s="65" t="s">
        <v>1037</v>
      </c>
      <c r="E27" t="s">
        <v>2980</v>
      </c>
      <c r="F27" s="326">
        <v>718505.84</v>
      </c>
      <c r="G27" s="326">
        <v>40950</v>
      </c>
      <c r="H27" s="326">
        <v>22188.48</v>
      </c>
      <c r="J27" s="310">
        <v>615966.96</v>
      </c>
      <c r="K27" s="310">
        <v>330708.78999999998</v>
      </c>
      <c r="L27" s="332">
        <v>0</v>
      </c>
      <c r="R27" s="310">
        <v>-724117.39</v>
      </c>
      <c r="S27" s="310">
        <v>2337378.21</v>
      </c>
      <c r="T27" s="330">
        <v>921834.75</v>
      </c>
      <c r="U27" s="330">
        <v>239010</v>
      </c>
      <c r="V27" s="330">
        <v>691.42</v>
      </c>
      <c r="W27" s="330">
        <v>1355468.9</v>
      </c>
      <c r="Y27" s="318">
        <v>1395859.14</v>
      </c>
      <c r="AA27" s="318">
        <v>3000</v>
      </c>
      <c r="AC27" s="318">
        <v>671388.08</v>
      </c>
      <c r="AD27" s="318">
        <v>231698.6</v>
      </c>
      <c r="AG27" s="318">
        <v>100000</v>
      </c>
      <c r="AI27" s="356">
        <f t="shared" si="7"/>
        <v>781644.32</v>
      </c>
      <c r="AJ27" s="355">
        <f t="shared" si="8"/>
        <v>0</v>
      </c>
      <c r="AK27" s="357">
        <f t="shared" si="9"/>
        <v>781644.32</v>
      </c>
      <c r="AL27" s="358">
        <f t="shared" si="10"/>
        <v>2517005.0699999998</v>
      </c>
      <c r="AM27" s="359">
        <f t="shared" si="11"/>
        <v>2401945.8199999998</v>
      </c>
      <c r="AN27" s="26">
        <f t="shared" si="6"/>
        <v>115059.25</v>
      </c>
    </row>
    <row r="28" spans="1:40" x14ac:dyDescent="0.25">
      <c r="A28" s="1" t="s">
        <v>421</v>
      </c>
      <c r="B28" s="1" t="s">
        <v>423</v>
      </c>
      <c r="C28" s="65">
        <v>2576</v>
      </c>
      <c r="D28" s="65" t="s">
        <v>1038</v>
      </c>
      <c r="E28" t="s">
        <v>2981</v>
      </c>
      <c r="F28" s="326">
        <v>522621.6</v>
      </c>
      <c r="G28" s="326">
        <v>0</v>
      </c>
      <c r="H28" s="326">
        <v>32709.32</v>
      </c>
      <c r="J28" s="310">
        <v>340245.91</v>
      </c>
      <c r="K28" s="310">
        <v>377257.51</v>
      </c>
      <c r="L28" s="332">
        <v>0</v>
      </c>
      <c r="M28" s="332">
        <v>1800</v>
      </c>
      <c r="O28" s="332">
        <v>0</v>
      </c>
      <c r="R28" s="310">
        <v>-945808.08</v>
      </c>
      <c r="S28" s="310">
        <v>2446216.73</v>
      </c>
      <c r="T28" s="330">
        <v>494750.3</v>
      </c>
      <c r="U28" s="330">
        <v>236970</v>
      </c>
      <c r="V28" s="330">
        <v>577.82000000000005</v>
      </c>
      <c r="W28" s="330">
        <v>640647</v>
      </c>
      <c r="Y28" s="318">
        <v>865357</v>
      </c>
      <c r="AA28" s="318">
        <v>3000</v>
      </c>
      <c r="AC28" s="318">
        <v>491914.26</v>
      </c>
      <c r="AD28" s="318">
        <v>242048.17</v>
      </c>
      <c r="AI28" s="356">
        <f t="shared" si="7"/>
        <v>555330.91999999993</v>
      </c>
      <c r="AJ28" s="355">
        <f t="shared" si="8"/>
        <v>1800</v>
      </c>
      <c r="AK28" s="357">
        <f t="shared" si="9"/>
        <v>553530.91999999993</v>
      </c>
      <c r="AL28" s="358">
        <f t="shared" si="10"/>
        <v>1372945.12</v>
      </c>
      <c r="AM28" s="359">
        <f t="shared" si="11"/>
        <v>1602319.43</v>
      </c>
      <c r="AN28" s="26">
        <f t="shared" si="6"/>
        <v>-229374.30999999982</v>
      </c>
    </row>
    <row r="29" spans="1:40" x14ac:dyDescent="0.25">
      <c r="A29" s="1" t="s">
        <v>426</v>
      </c>
      <c r="B29" s="1" t="s">
        <v>427</v>
      </c>
      <c r="C29" s="65">
        <v>3880</v>
      </c>
      <c r="D29" s="65" t="s">
        <v>1039</v>
      </c>
      <c r="E29" t="s">
        <v>2982</v>
      </c>
      <c r="F29" s="326">
        <v>1408852.1</v>
      </c>
      <c r="G29" s="326">
        <v>407578.05</v>
      </c>
      <c r="H29" s="326">
        <v>9468.66</v>
      </c>
      <c r="J29" s="310">
        <v>691448.91</v>
      </c>
      <c r="K29" s="310">
        <v>465286.88</v>
      </c>
      <c r="O29" s="332">
        <v>10016</v>
      </c>
      <c r="R29" s="310">
        <v>335506.26</v>
      </c>
      <c r="S29" s="310">
        <v>1940194.37</v>
      </c>
      <c r="T29" s="330">
        <v>1589919.6</v>
      </c>
      <c r="U29" s="330">
        <v>332000</v>
      </c>
      <c r="V29" s="330">
        <v>1121.5999999999999</v>
      </c>
      <c r="W29" s="330">
        <v>2105682.1</v>
      </c>
      <c r="X29" s="330">
        <v>4650</v>
      </c>
      <c r="Y29" s="318">
        <v>2577177.2000000002</v>
      </c>
      <c r="AC29" s="318">
        <v>523538.57</v>
      </c>
      <c r="AD29" s="318">
        <v>235739.56</v>
      </c>
      <c r="AI29" s="356">
        <f t="shared" si="7"/>
        <v>1825898.81</v>
      </c>
      <c r="AJ29" s="355">
        <f t="shared" si="8"/>
        <v>10016</v>
      </c>
      <c r="AK29" s="357">
        <f t="shared" si="9"/>
        <v>1815882.81</v>
      </c>
      <c r="AL29" s="358">
        <f t="shared" si="10"/>
        <v>4033373.3000000003</v>
      </c>
      <c r="AM29" s="359">
        <f t="shared" si="11"/>
        <v>3336455.33</v>
      </c>
      <c r="AN29" s="26">
        <f t="shared" si="6"/>
        <v>696917.9700000002</v>
      </c>
    </row>
    <row r="30" spans="1:40" x14ac:dyDescent="0.25">
      <c r="A30" s="1" t="s">
        <v>426</v>
      </c>
      <c r="B30" s="1" t="s">
        <v>427</v>
      </c>
      <c r="C30" s="65">
        <v>3169</v>
      </c>
      <c r="D30" s="65" t="s">
        <v>1040</v>
      </c>
      <c r="E30" t="s">
        <v>2983</v>
      </c>
      <c r="F30" s="326">
        <v>920260.52</v>
      </c>
      <c r="G30" s="326">
        <v>405342.66</v>
      </c>
      <c r="H30" s="326">
        <v>44793.79</v>
      </c>
      <c r="J30" s="310">
        <v>2090984.71</v>
      </c>
      <c r="K30" s="310">
        <v>1101064.69</v>
      </c>
      <c r="R30" s="310">
        <v>4166528.29</v>
      </c>
      <c r="S30" s="310">
        <v>225942.27</v>
      </c>
      <c r="T30" s="330">
        <v>1347717.49</v>
      </c>
      <c r="U30" s="330">
        <v>308000</v>
      </c>
      <c r="V30" s="330">
        <v>1343.65</v>
      </c>
      <c r="W30" s="330">
        <v>1367547.7</v>
      </c>
      <c r="Y30" s="318">
        <v>1807934.7</v>
      </c>
      <c r="AC30" s="318">
        <v>697193.86</v>
      </c>
      <c r="AD30" s="318">
        <v>349504.47</v>
      </c>
      <c r="AI30" s="356">
        <f t="shared" si="7"/>
        <v>1370396.97</v>
      </c>
      <c r="AJ30" s="355">
        <f t="shared" si="8"/>
        <v>0</v>
      </c>
      <c r="AK30" s="357">
        <f t="shared" si="9"/>
        <v>1370396.97</v>
      </c>
      <c r="AL30" s="358">
        <f t="shared" si="10"/>
        <v>3024608.84</v>
      </c>
      <c r="AM30" s="359">
        <f t="shared" si="11"/>
        <v>2854633.0300000003</v>
      </c>
      <c r="AN30" s="26">
        <f t="shared" si="6"/>
        <v>169975.80999999959</v>
      </c>
    </row>
    <row r="31" spans="1:40" x14ac:dyDescent="0.25">
      <c r="A31" s="1" t="s">
        <v>426</v>
      </c>
      <c r="B31" s="1" t="s">
        <v>427</v>
      </c>
      <c r="C31" s="65">
        <v>7059</v>
      </c>
      <c r="D31" s="65" t="s">
        <v>1041</v>
      </c>
      <c r="E31" t="s">
        <v>2984</v>
      </c>
      <c r="F31" s="326">
        <v>1720735.43</v>
      </c>
      <c r="G31" s="326">
        <v>424229.55</v>
      </c>
      <c r="H31" s="326">
        <v>25553.759999999998</v>
      </c>
      <c r="J31" s="310">
        <v>1092463.51</v>
      </c>
      <c r="K31" s="310">
        <v>280560.65000000002</v>
      </c>
      <c r="R31" s="310">
        <v>2816993.38</v>
      </c>
      <c r="S31" s="310">
        <v>519805.36</v>
      </c>
      <c r="T31" s="330">
        <v>2087840.34</v>
      </c>
      <c r="U31" s="330">
        <v>397124</v>
      </c>
      <c r="V31" s="330">
        <v>2371.7399999999998</v>
      </c>
      <c r="W31" s="330">
        <v>2648406.2999999998</v>
      </c>
      <c r="X31" s="330">
        <v>108000</v>
      </c>
      <c r="Y31" s="318">
        <v>3449236.3</v>
      </c>
      <c r="AB31" s="318">
        <v>2400</v>
      </c>
      <c r="AC31" s="318">
        <v>1454686.07</v>
      </c>
      <c r="AD31" s="318">
        <v>130675.85</v>
      </c>
      <c r="AI31" s="356">
        <f t="shared" si="7"/>
        <v>2170518.7399999998</v>
      </c>
      <c r="AJ31" s="355">
        <f t="shared" si="8"/>
        <v>0</v>
      </c>
      <c r="AK31" s="357">
        <f t="shared" si="9"/>
        <v>2170518.7399999998</v>
      </c>
      <c r="AL31" s="358">
        <f t="shared" si="10"/>
        <v>5243742.38</v>
      </c>
      <c r="AM31" s="359">
        <f t="shared" si="11"/>
        <v>5036998.22</v>
      </c>
      <c r="AN31" s="26">
        <f t="shared" si="6"/>
        <v>206744.16000000015</v>
      </c>
    </row>
    <row r="32" spans="1:40" x14ac:dyDescent="0.25">
      <c r="A32" s="1" t="s">
        <v>426</v>
      </c>
      <c r="B32" s="1" t="s">
        <v>427</v>
      </c>
      <c r="C32" s="65">
        <v>4668</v>
      </c>
      <c r="D32" s="65" t="s">
        <v>1042</v>
      </c>
      <c r="E32" t="s">
        <v>2985</v>
      </c>
      <c r="F32" s="326">
        <v>1320216.99</v>
      </c>
      <c r="G32" s="326">
        <v>205516.1</v>
      </c>
      <c r="H32" s="326">
        <v>24914.69</v>
      </c>
      <c r="J32" s="310">
        <v>2185608.4</v>
      </c>
      <c r="K32" s="310">
        <v>805743.71</v>
      </c>
      <c r="R32" s="310">
        <v>4282213.3499999996</v>
      </c>
      <c r="S32" s="310">
        <v>164243.42000000001</v>
      </c>
      <c r="T32" s="330">
        <v>1427672.5</v>
      </c>
      <c r="U32" s="330">
        <v>75570</v>
      </c>
      <c r="V32" s="330">
        <v>1637.64</v>
      </c>
      <c r="W32" s="330">
        <v>1300607.8</v>
      </c>
      <c r="X32" s="330">
        <v>100000</v>
      </c>
      <c r="Y32" s="318">
        <v>1888214.8</v>
      </c>
      <c r="AB32" s="318">
        <v>4878</v>
      </c>
      <c r="AC32" s="318">
        <v>575622.40000000002</v>
      </c>
      <c r="AD32" s="318">
        <v>318105.62</v>
      </c>
      <c r="AG32" s="318">
        <v>23124</v>
      </c>
      <c r="AI32" s="356">
        <f t="shared" si="7"/>
        <v>1550647.78</v>
      </c>
      <c r="AJ32" s="355">
        <f t="shared" si="8"/>
        <v>0</v>
      </c>
      <c r="AK32" s="357">
        <f t="shared" si="9"/>
        <v>1550647.78</v>
      </c>
      <c r="AL32" s="358">
        <f t="shared" si="10"/>
        <v>2905487.94</v>
      </c>
      <c r="AM32" s="359">
        <f t="shared" si="11"/>
        <v>2809944.8200000003</v>
      </c>
      <c r="AN32" s="26">
        <f t="shared" si="6"/>
        <v>95543.119999999646</v>
      </c>
    </row>
    <row r="33" spans="1:40" x14ac:dyDescent="0.25">
      <c r="A33" s="1" t="s">
        <v>426</v>
      </c>
      <c r="B33" s="1" t="s">
        <v>427</v>
      </c>
      <c r="C33" s="65">
        <v>5951</v>
      </c>
      <c r="D33" s="65" t="s">
        <v>1043</v>
      </c>
      <c r="E33" t="s">
        <v>2986</v>
      </c>
      <c r="F33" s="326">
        <v>800950.87</v>
      </c>
      <c r="G33" s="326">
        <v>169581.5</v>
      </c>
      <c r="H33" s="326">
        <v>235.21</v>
      </c>
      <c r="J33" s="310">
        <v>621864.31999999995</v>
      </c>
      <c r="K33" s="310">
        <v>420307.86</v>
      </c>
      <c r="R33" s="310">
        <v>-2004680.71</v>
      </c>
      <c r="S33" s="310">
        <v>3631737.05</v>
      </c>
      <c r="T33" s="330">
        <v>2163678.29</v>
      </c>
      <c r="V33" s="330">
        <v>1127.5</v>
      </c>
      <c r="W33" s="330">
        <v>1867455.4</v>
      </c>
      <c r="X33" s="330">
        <v>500</v>
      </c>
      <c r="Y33" s="318">
        <v>2292271.4</v>
      </c>
      <c r="AA33" s="318">
        <v>6000</v>
      </c>
      <c r="AB33" s="318">
        <v>6812</v>
      </c>
      <c r="AC33" s="318">
        <v>1052767.1299999999</v>
      </c>
      <c r="AD33" s="318">
        <v>265903.24</v>
      </c>
      <c r="AG33" s="318">
        <v>23124</v>
      </c>
      <c r="AI33" s="356">
        <f t="shared" si="7"/>
        <v>970767.58</v>
      </c>
      <c r="AJ33" s="355">
        <f t="shared" si="8"/>
        <v>0</v>
      </c>
      <c r="AK33" s="357">
        <f t="shared" si="9"/>
        <v>970767.58</v>
      </c>
      <c r="AL33" s="358">
        <f t="shared" si="10"/>
        <v>4032761.19</v>
      </c>
      <c r="AM33" s="359">
        <f t="shared" si="11"/>
        <v>3646877.7699999996</v>
      </c>
      <c r="AN33" s="26">
        <f t="shared" si="6"/>
        <v>385883.42000000039</v>
      </c>
    </row>
    <row r="34" spans="1:40" x14ac:dyDescent="0.25">
      <c r="A34" s="1" t="s">
        <v>426</v>
      </c>
      <c r="B34" s="1" t="s">
        <v>427</v>
      </c>
      <c r="C34" s="65">
        <v>4528</v>
      </c>
      <c r="D34" s="65" t="s">
        <v>1044</v>
      </c>
      <c r="E34" t="s">
        <v>2987</v>
      </c>
      <c r="F34" s="326">
        <v>661812.82999999996</v>
      </c>
      <c r="G34" s="326">
        <v>248185.84</v>
      </c>
      <c r="H34" s="326">
        <v>36663</v>
      </c>
      <c r="J34" s="310">
        <v>302387.11</v>
      </c>
      <c r="K34" s="310">
        <v>624525.43999999994</v>
      </c>
      <c r="R34" s="310">
        <v>1144370.1599999999</v>
      </c>
      <c r="S34" s="310">
        <v>669957.9</v>
      </c>
      <c r="T34" s="330">
        <v>1707022.65</v>
      </c>
      <c r="U34" s="330">
        <v>265000</v>
      </c>
      <c r="V34" s="330">
        <v>1278.6500000000001</v>
      </c>
      <c r="W34" s="330">
        <v>399136.5</v>
      </c>
      <c r="X34" s="330">
        <v>46248</v>
      </c>
      <c r="Y34" s="318">
        <v>1045670.5</v>
      </c>
      <c r="AA34" s="318">
        <v>1380</v>
      </c>
      <c r="AB34" s="318">
        <v>14802</v>
      </c>
      <c r="AC34" s="318">
        <v>1105387.58</v>
      </c>
      <c r="AD34" s="318">
        <v>192199.56</v>
      </c>
      <c r="AI34" s="356">
        <f t="shared" si="7"/>
        <v>946661.66999999993</v>
      </c>
      <c r="AJ34" s="355">
        <f t="shared" si="8"/>
        <v>0</v>
      </c>
      <c r="AK34" s="357">
        <f t="shared" si="9"/>
        <v>946661.66999999993</v>
      </c>
      <c r="AL34" s="358">
        <f t="shared" si="10"/>
        <v>2418685.7999999998</v>
      </c>
      <c r="AM34" s="359">
        <f t="shared" si="11"/>
        <v>2359439.64</v>
      </c>
      <c r="AN34" s="26">
        <f t="shared" si="6"/>
        <v>59246.159999999683</v>
      </c>
    </row>
    <row r="35" spans="1:40" x14ac:dyDescent="0.25">
      <c r="A35" s="1" t="s">
        <v>426</v>
      </c>
      <c r="B35" s="1" t="s">
        <v>427</v>
      </c>
      <c r="C35" s="65">
        <v>5805</v>
      </c>
      <c r="D35" s="65" t="s">
        <v>1045</v>
      </c>
      <c r="E35" t="s">
        <v>2988</v>
      </c>
      <c r="F35" s="326">
        <v>1696387.65</v>
      </c>
      <c r="G35" s="326">
        <v>350211.62</v>
      </c>
      <c r="H35" s="326">
        <v>19660.12</v>
      </c>
      <c r="J35" s="310">
        <v>569097.81999999995</v>
      </c>
      <c r="K35" s="310">
        <v>376980.6</v>
      </c>
      <c r="R35" s="310">
        <v>96065.83</v>
      </c>
      <c r="S35" s="310">
        <v>2501284.2200000002</v>
      </c>
      <c r="T35" s="330">
        <v>1484230.86</v>
      </c>
      <c r="U35" s="330">
        <v>278880</v>
      </c>
      <c r="V35" s="330">
        <v>2177.14</v>
      </c>
      <c r="W35" s="330">
        <v>1571566.5</v>
      </c>
      <c r="Y35" s="318">
        <v>2202939.5</v>
      </c>
      <c r="AB35" s="318">
        <v>5166</v>
      </c>
      <c r="AC35" s="318">
        <v>564288.35</v>
      </c>
      <c r="AD35" s="318">
        <v>149472.89000000001</v>
      </c>
      <c r="AI35" s="356">
        <f t="shared" si="7"/>
        <v>2066259.3900000001</v>
      </c>
      <c r="AJ35" s="355">
        <f t="shared" si="8"/>
        <v>0</v>
      </c>
      <c r="AK35" s="357">
        <f t="shared" si="9"/>
        <v>2066259.3900000001</v>
      </c>
      <c r="AL35" s="358">
        <f t="shared" si="10"/>
        <v>3336854.5</v>
      </c>
      <c r="AM35" s="359">
        <f t="shared" si="11"/>
        <v>2921866.74</v>
      </c>
      <c r="AN35" s="26">
        <f t="shared" si="6"/>
        <v>414987.75999999978</v>
      </c>
    </row>
    <row r="36" spans="1:40" x14ac:dyDescent="0.25">
      <c r="A36" s="1" t="s">
        <v>426</v>
      </c>
      <c r="B36" s="1" t="s">
        <v>427</v>
      </c>
      <c r="C36" s="65">
        <v>3290</v>
      </c>
      <c r="D36" s="65" t="s">
        <v>1046</v>
      </c>
      <c r="E36" t="s">
        <v>2989</v>
      </c>
      <c r="F36" s="326">
        <v>602551.74</v>
      </c>
      <c r="G36" s="326">
        <v>121919.5</v>
      </c>
      <c r="H36" s="326">
        <v>6805.5</v>
      </c>
      <c r="J36" s="310">
        <v>2071848.54</v>
      </c>
      <c r="K36" s="310">
        <v>717152.68</v>
      </c>
      <c r="M36" s="332">
        <v>31920</v>
      </c>
      <c r="O36" s="332">
        <v>53355</v>
      </c>
      <c r="R36" s="310">
        <v>2090393.48</v>
      </c>
      <c r="S36" s="310">
        <v>1692932.58</v>
      </c>
      <c r="T36" s="330">
        <v>1501104.01</v>
      </c>
      <c r="U36" s="330">
        <v>244037</v>
      </c>
      <c r="V36" s="330">
        <v>819.04</v>
      </c>
      <c r="W36" s="330">
        <v>957808.5</v>
      </c>
      <c r="X36" s="330">
        <v>9600</v>
      </c>
      <c r="Y36" s="318">
        <v>1523494.5</v>
      </c>
      <c r="AB36" s="318">
        <v>12400</v>
      </c>
      <c r="AC36" s="318">
        <v>1112121.17</v>
      </c>
      <c r="AD36" s="318">
        <v>413675.98</v>
      </c>
      <c r="AI36" s="356">
        <f t="shared" si="7"/>
        <v>731276.74</v>
      </c>
      <c r="AJ36" s="355">
        <f t="shared" si="8"/>
        <v>85275</v>
      </c>
      <c r="AK36" s="357">
        <f t="shared" si="9"/>
        <v>646001.74</v>
      </c>
      <c r="AL36" s="358">
        <f t="shared" si="10"/>
        <v>2713368.55</v>
      </c>
      <c r="AM36" s="359">
        <f t="shared" si="11"/>
        <v>3061691.65</v>
      </c>
      <c r="AN36" s="26">
        <f t="shared" si="6"/>
        <v>-348323.10000000009</v>
      </c>
    </row>
    <row r="37" spans="1:40" x14ac:dyDescent="0.25">
      <c r="A37" s="1" t="s">
        <v>426</v>
      </c>
      <c r="B37" s="1" t="s">
        <v>427</v>
      </c>
      <c r="C37" s="65">
        <v>5014</v>
      </c>
      <c r="D37" s="65" t="s">
        <v>1047</v>
      </c>
      <c r="E37" t="s">
        <v>2990</v>
      </c>
      <c r="F37" s="326">
        <v>478132.18</v>
      </c>
      <c r="G37" s="326">
        <v>272776.67</v>
      </c>
      <c r="H37" s="326">
        <v>12305.52</v>
      </c>
      <c r="J37" s="310">
        <v>1227532.73</v>
      </c>
      <c r="K37" s="310">
        <v>437869.31</v>
      </c>
      <c r="O37" s="332">
        <v>70930</v>
      </c>
      <c r="R37" s="310">
        <v>2430281.02</v>
      </c>
      <c r="T37" s="330">
        <v>1259296.47</v>
      </c>
      <c r="U37" s="330">
        <v>103370</v>
      </c>
      <c r="V37" s="330">
        <v>586.12</v>
      </c>
      <c r="W37" s="330">
        <v>1211338.8999999999</v>
      </c>
      <c r="Y37" s="318">
        <v>1550196.32</v>
      </c>
      <c r="AB37" s="318">
        <v>744</v>
      </c>
      <c r="AC37" s="318">
        <v>733426.56</v>
      </c>
      <c r="AD37" s="318">
        <v>262819.21999999997</v>
      </c>
      <c r="AG37" s="318">
        <v>100000</v>
      </c>
      <c r="AI37" s="356">
        <f t="shared" si="7"/>
        <v>763214.37</v>
      </c>
      <c r="AJ37" s="355">
        <f t="shared" si="8"/>
        <v>70930</v>
      </c>
      <c r="AK37" s="357">
        <f t="shared" si="9"/>
        <v>692284.37</v>
      </c>
      <c r="AL37" s="358">
        <f t="shared" si="10"/>
        <v>2574591.4900000002</v>
      </c>
      <c r="AM37" s="359">
        <f t="shared" si="11"/>
        <v>2647186.0999999996</v>
      </c>
      <c r="AN37" s="26">
        <f t="shared" si="6"/>
        <v>-72594.609999999404</v>
      </c>
    </row>
    <row r="38" spans="1:40" x14ac:dyDescent="0.25">
      <c r="A38" s="1" t="s">
        <v>426</v>
      </c>
      <c r="B38" s="1" t="s">
        <v>427</v>
      </c>
      <c r="C38" s="65">
        <v>4611</v>
      </c>
      <c r="D38" s="65" t="s">
        <v>1048</v>
      </c>
      <c r="E38" t="s">
        <v>2991</v>
      </c>
      <c r="F38" s="326">
        <v>887685.29</v>
      </c>
      <c r="G38" s="326">
        <v>299061.7</v>
      </c>
      <c r="H38" s="326">
        <v>6322.71</v>
      </c>
      <c r="J38" s="310">
        <v>912777.59</v>
      </c>
      <c r="K38" s="310">
        <v>436215.13</v>
      </c>
      <c r="O38" s="332">
        <v>0</v>
      </c>
      <c r="R38" s="310">
        <v>2335234.94</v>
      </c>
      <c r="T38" s="330">
        <v>1484777.13</v>
      </c>
      <c r="U38" s="330">
        <v>119200</v>
      </c>
      <c r="V38" s="330">
        <v>1243.92</v>
      </c>
      <c r="W38" s="330">
        <v>2591013.6</v>
      </c>
      <c r="Y38" s="318">
        <v>3142991.6</v>
      </c>
      <c r="AA38" s="318">
        <v>1380</v>
      </c>
      <c r="AB38" s="318">
        <v>480</v>
      </c>
      <c r="AC38" s="318">
        <v>602347.92000000004</v>
      </c>
      <c r="AD38" s="318">
        <v>134207.65</v>
      </c>
      <c r="AG38" s="318">
        <v>108000</v>
      </c>
      <c r="AI38" s="356">
        <f t="shared" si="7"/>
        <v>1193069.7</v>
      </c>
      <c r="AJ38" s="355">
        <f t="shared" si="8"/>
        <v>0</v>
      </c>
      <c r="AK38" s="357">
        <f t="shared" si="9"/>
        <v>1193069.7</v>
      </c>
      <c r="AL38" s="358">
        <f t="shared" si="10"/>
        <v>4196234.6500000004</v>
      </c>
      <c r="AM38" s="359">
        <f t="shared" si="11"/>
        <v>3989407.17</v>
      </c>
      <c r="AN38" s="26">
        <f t="shared" si="6"/>
        <v>206827.48000000045</v>
      </c>
    </row>
    <row r="39" spans="1:40" x14ac:dyDescent="0.25">
      <c r="A39" s="1" t="s">
        <v>430</v>
      </c>
      <c r="B39" s="1" t="s">
        <v>431</v>
      </c>
      <c r="C39" s="65">
        <v>2051</v>
      </c>
      <c r="D39" s="65" t="s">
        <v>1049</v>
      </c>
      <c r="E39" t="s">
        <v>2992</v>
      </c>
      <c r="F39" s="326">
        <v>1149219.3700000001</v>
      </c>
      <c r="G39" s="326">
        <v>48697.34</v>
      </c>
      <c r="H39" s="326">
        <v>32872.699999999997</v>
      </c>
      <c r="J39" s="310">
        <v>440024.66</v>
      </c>
      <c r="K39" s="310">
        <v>931944.45</v>
      </c>
      <c r="L39" s="332">
        <v>17130</v>
      </c>
      <c r="M39" s="332">
        <v>97500</v>
      </c>
      <c r="O39" s="332">
        <v>132.11000000000001</v>
      </c>
      <c r="P39" s="310">
        <v>51767.13</v>
      </c>
      <c r="R39" s="310">
        <v>-206169.07</v>
      </c>
      <c r="S39" s="310">
        <v>1814650.86</v>
      </c>
      <c r="T39" s="330">
        <v>1863146.89</v>
      </c>
      <c r="U39" s="330">
        <v>178363.5</v>
      </c>
      <c r="V39" s="330">
        <v>2915.96</v>
      </c>
      <c r="W39" s="330">
        <v>2015491.8</v>
      </c>
      <c r="X39" s="330">
        <v>16200</v>
      </c>
      <c r="Y39" s="318">
        <v>2413525.7999999998</v>
      </c>
      <c r="AC39" s="318">
        <v>627259.53</v>
      </c>
      <c r="AD39" s="318">
        <v>207585.33</v>
      </c>
      <c r="AI39" s="356">
        <f t="shared" si="7"/>
        <v>1230789.4100000001</v>
      </c>
      <c r="AJ39" s="355">
        <f t="shared" si="8"/>
        <v>114762.11</v>
      </c>
      <c r="AK39" s="357">
        <f t="shared" si="9"/>
        <v>1116027.3</v>
      </c>
      <c r="AL39" s="358">
        <f t="shared" si="10"/>
        <v>4076118.15</v>
      </c>
      <c r="AM39" s="359">
        <f t="shared" si="11"/>
        <v>3248370.66</v>
      </c>
      <c r="AN39" s="26">
        <f t="shared" si="6"/>
        <v>827747.48999999976</v>
      </c>
    </row>
    <row r="40" spans="1:40" x14ac:dyDescent="0.25">
      <c r="A40" s="1" t="s">
        <v>430</v>
      </c>
      <c r="B40" s="1" t="s">
        <v>431</v>
      </c>
      <c r="C40" s="65">
        <v>1787</v>
      </c>
      <c r="D40" s="65" t="s">
        <v>1050</v>
      </c>
      <c r="E40" t="s">
        <v>2993</v>
      </c>
      <c r="F40" s="326">
        <v>228352.78</v>
      </c>
      <c r="G40" s="326">
        <v>66960.5</v>
      </c>
      <c r="H40" s="326">
        <v>31306.34</v>
      </c>
      <c r="J40" s="310">
        <v>1381607.74</v>
      </c>
      <c r="K40" s="310">
        <v>188992.2</v>
      </c>
      <c r="L40" s="332">
        <v>22595.4</v>
      </c>
      <c r="M40" s="332">
        <v>7600</v>
      </c>
      <c r="O40" s="332">
        <v>106400</v>
      </c>
      <c r="R40" s="310">
        <v>327444.78999999998</v>
      </c>
      <c r="S40" s="310">
        <v>1633793.05</v>
      </c>
      <c r="T40" s="330">
        <v>1151326.6599999999</v>
      </c>
      <c r="U40" s="330">
        <v>197648</v>
      </c>
      <c r="V40" s="330">
        <v>337.08</v>
      </c>
      <c r="W40" s="330">
        <v>1492784.1</v>
      </c>
      <c r="X40" s="330">
        <v>81300</v>
      </c>
      <c r="Y40" s="318">
        <v>1812934.1</v>
      </c>
      <c r="AC40" s="318">
        <v>1086622.27</v>
      </c>
      <c r="AD40" s="318">
        <v>224453.15</v>
      </c>
      <c r="AI40" s="356">
        <f t="shared" si="7"/>
        <v>326619.62000000005</v>
      </c>
      <c r="AJ40" s="355">
        <f t="shared" si="8"/>
        <v>136595.4</v>
      </c>
      <c r="AK40" s="357">
        <f t="shared" si="9"/>
        <v>190024.22000000006</v>
      </c>
      <c r="AL40" s="358">
        <f t="shared" si="10"/>
        <v>2923395.84</v>
      </c>
      <c r="AM40" s="359">
        <f t="shared" si="11"/>
        <v>3124009.52</v>
      </c>
      <c r="AN40" s="26">
        <f t="shared" si="6"/>
        <v>-200613.68000000017</v>
      </c>
    </row>
    <row r="41" spans="1:40" x14ac:dyDescent="0.25">
      <c r="A41" s="1" t="s">
        <v>430</v>
      </c>
      <c r="B41" s="1" t="s">
        <v>431</v>
      </c>
      <c r="C41" s="65">
        <v>2904</v>
      </c>
      <c r="D41" s="65" t="s">
        <v>1051</v>
      </c>
      <c r="E41" t="s">
        <v>2994</v>
      </c>
      <c r="F41" s="326">
        <v>553135.69999999995</v>
      </c>
      <c r="G41" s="326">
        <v>54893.41</v>
      </c>
      <c r="H41" s="326">
        <v>24993.99</v>
      </c>
      <c r="J41" s="310">
        <v>1076686.2</v>
      </c>
      <c r="K41" s="310">
        <v>209571.12</v>
      </c>
      <c r="L41" s="332">
        <v>5376.6</v>
      </c>
      <c r="M41" s="332">
        <v>18500</v>
      </c>
      <c r="O41" s="332">
        <v>0</v>
      </c>
      <c r="R41" s="310">
        <v>2070516.38</v>
      </c>
      <c r="S41" s="310">
        <v>174893.33</v>
      </c>
      <c r="T41" s="330">
        <v>964238.09</v>
      </c>
      <c r="U41" s="330">
        <v>42640</v>
      </c>
      <c r="V41" s="330">
        <v>949.76</v>
      </c>
      <c r="W41" s="330">
        <v>1547556.5</v>
      </c>
      <c r="X41" s="330">
        <v>37050</v>
      </c>
      <c r="Y41" s="318">
        <v>1912860.5</v>
      </c>
      <c r="AC41" s="318">
        <v>774386.29</v>
      </c>
      <c r="AD41" s="318">
        <v>254736.85</v>
      </c>
      <c r="AG41" s="318">
        <v>456.6</v>
      </c>
      <c r="AI41" s="356">
        <f t="shared" si="7"/>
        <v>633023.1</v>
      </c>
      <c r="AJ41" s="355">
        <f t="shared" si="8"/>
        <v>23876.6</v>
      </c>
      <c r="AK41" s="357">
        <f t="shared" si="9"/>
        <v>609146.5</v>
      </c>
      <c r="AL41" s="358">
        <f t="shared" si="10"/>
        <v>2592434.35</v>
      </c>
      <c r="AM41" s="359">
        <f t="shared" si="11"/>
        <v>2942440.24</v>
      </c>
      <c r="AN41" s="26">
        <f t="shared" si="6"/>
        <v>-350005.89000000013</v>
      </c>
    </row>
    <row r="42" spans="1:40" x14ac:dyDescent="0.25">
      <c r="A42" s="1" t="s">
        <v>430</v>
      </c>
      <c r="B42" s="1" t="s">
        <v>431</v>
      </c>
      <c r="C42" s="65">
        <v>3978</v>
      </c>
      <c r="D42" s="65" t="s">
        <v>1052</v>
      </c>
      <c r="E42" t="s">
        <v>2995</v>
      </c>
      <c r="F42" s="326">
        <v>2245189.91</v>
      </c>
      <c r="G42" s="326">
        <v>84395.94</v>
      </c>
      <c r="H42" s="326">
        <v>54960</v>
      </c>
      <c r="J42" s="310">
        <v>1165920.8799999999</v>
      </c>
      <c r="K42" s="310">
        <v>289065.28000000003</v>
      </c>
      <c r="L42" s="332">
        <v>21275.8</v>
      </c>
      <c r="M42" s="332">
        <v>25400</v>
      </c>
      <c r="O42" s="332">
        <v>4237.7</v>
      </c>
      <c r="P42" s="310">
        <v>-40000</v>
      </c>
      <c r="R42" s="310">
        <v>1824824.14</v>
      </c>
      <c r="S42" s="310">
        <v>1781475.04</v>
      </c>
      <c r="T42" s="330">
        <v>2598534.1</v>
      </c>
      <c r="U42" s="330">
        <v>119189.24</v>
      </c>
      <c r="V42" s="330">
        <v>6423.04</v>
      </c>
      <c r="W42" s="330">
        <v>2222985.5</v>
      </c>
      <c r="X42" s="330">
        <v>24000</v>
      </c>
      <c r="Y42" s="318">
        <v>2763853.5</v>
      </c>
      <c r="AC42" s="318">
        <v>1386128.63</v>
      </c>
      <c r="AD42" s="318">
        <v>295430.42</v>
      </c>
      <c r="AE42" s="318">
        <v>303400</v>
      </c>
      <c r="AI42" s="356">
        <f t="shared" si="7"/>
        <v>2384545.85</v>
      </c>
      <c r="AJ42" s="355">
        <f t="shared" si="8"/>
        <v>50913.5</v>
      </c>
      <c r="AK42" s="357">
        <f t="shared" si="9"/>
        <v>2333632.35</v>
      </c>
      <c r="AL42" s="358">
        <f t="shared" si="10"/>
        <v>4971131.8800000008</v>
      </c>
      <c r="AM42" s="359">
        <f t="shared" si="11"/>
        <v>4748812.55</v>
      </c>
      <c r="AN42" s="26">
        <f t="shared" si="6"/>
        <v>222319.33000000101</v>
      </c>
    </row>
    <row r="43" spans="1:40" x14ac:dyDescent="0.25">
      <c r="A43" s="1" t="s">
        <v>430</v>
      </c>
      <c r="B43" s="1" t="s">
        <v>431</v>
      </c>
      <c r="C43" s="65">
        <v>3763</v>
      </c>
      <c r="D43" s="65" t="s">
        <v>1053</v>
      </c>
      <c r="E43" t="s">
        <v>2996</v>
      </c>
      <c r="F43" s="326">
        <v>1135117.6000000001</v>
      </c>
      <c r="G43" s="326">
        <v>35335.72</v>
      </c>
      <c r="H43" s="326">
        <v>56521.15</v>
      </c>
      <c r="J43" s="310">
        <v>279807.73</v>
      </c>
      <c r="K43" s="310">
        <v>272348.71000000002</v>
      </c>
      <c r="L43" s="332">
        <v>14219.4</v>
      </c>
      <c r="M43" s="332">
        <v>24900</v>
      </c>
      <c r="O43" s="332">
        <v>93.37</v>
      </c>
      <c r="R43" s="310">
        <v>140594.17000000001</v>
      </c>
      <c r="S43" s="310">
        <v>1769380.27</v>
      </c>
      <c r="T43" s="330">
        <v>1441887.43</v>
      </c>
      <c r="U43" s="330">
        <v>393090</v>
      </c>
      <c r="V43" s="330">
        <v>1597.07</v>
      </c>
      <c r="W43" s="330">
        <v>2327759.0499999998</v>
      </c>
      <c r="X43" s="330">
        <v>36000</v>
      </c>
      <c r="Y43" s="318">
        <v>2756608.05</v>
      </c>
      <c r="AA43" s="318">
        <v>9130</v>
      </c>
      <c r="AB43" s="318">
        <v>784</v>
      </c>
      <c r="AC43" s="318">
        <v>1421703.85</v>
      </c>
      <c r="AD43" s="318">
        <v>182163.95</v>
      </c>
      <c r="AI43" s="356">
        <f t="shared" si="7"/>
        <v>1226974.47</v>
      </c>
      <c r="AJ43" s="355">
        <f t="shared" si="8"/>
        <v>39212.770000000004</v>
      </c>
      <c r="AK43" s="357">
        <f t="shared" si="9"/>
        <v>1187761.7</v>
      </c>
      <c r="AL43" s="358">
        <f t="shared" si="10"/>
        <v>4200333.55</v>
      </c>
      <c r="AM43" s="359">
        <f t="shared" si="11"/>
        <v>4370389.8499999996</v>
      </c>
      <c r="AN43" s="26">
        <f t="shared" si="6"/>
        <v>-170056.29999999981</v>
      </c>
    </row>
    <row r="44" spans="1:40" x14ac:dyDescent="0.25">
      <c r="A44" s="1" t="s">
        <v>430</v>
      </c>
      <c r="B44" s="1" t="s">
        <v>431</v>
      </c>
      <c r="C44" s="65">
        <v>973</v>
      </c>
      <c r="D44" s="65" t="s">
        <v>1054</v>
      </c>
      <c r="E44" t="s">
        <v>2997</v>
      </c>
      <c r="F44" s="326">
        <v>518501.7</v>
      </c>
      <c r="G44" s="326">
        <v>14011.1</v>
      </c>
      <c r="H44" s="326">
        <v>62600</v>
      </c>
      <c r="J44" s="310">
        <v>892516.87</v>
      </c>
      <c r="K44" s="310">
        <v>166744.34</v>
      </c>
      <c r="L44" s="332">
        <v>6197.2</v>
      </c>
      <c r="M44" s="332">
        <v>24500</v>
      </c>
      <c r="O44" s="332">
        <v>250</v>
      </c>
      <c r="R44" s="310">
        <v>-1199930.26</v>
      </c>
      <c r="S44" s="310">
        <v>2854151.72</v>
      </c>
      <c r="T44" s="330">
        <v>956480.78</v>
      </c>
      <c r="U44" s="330">
        <v>196040</v>
      </c>
      <c r="V44" s="330">
        <v>664.79</v>
      </c>
      <c r="W44" s="330">
        <v>1099546</v>
      </c>
      <c r="X44" s="330">
        <v>17600</v>
      </c>
      <c r="Y44" s="318">
        <v>1502239</v>
      </c>
      <c r="AC44" s="318">
        <v>555887.30000000005</v>
      </c>
      <c r="AD44" s="318">
        <v>242999.92</v>
      </c>
      <c r="AI44" s="356">
        <f t="shared" si="7"/>
        <v>595112.80000000005</v>
      </c>
      <c r="AJ44" s="355">
        <f t="shared" si="8"/>
        <v>30947.200000000001</v>
      </c>
      <c r="AK44" s="357">
        <f t="shared" si="9"/>
        <v>564165.60000000009</v>
      </c>
      <c r="AL44" s="358">
        <f t="shared" si="10"/>
        <v>2270331.5700000003</v>
      </c>
      <c r="AM44" s="359">
        <f t="shared" si="11"/>
        <v>2301126.2200000002</v>
      </c>
      <c r="AN44" s="26">
        <f t="shared" si="6"/>
        <v>-30794.649999999907</v>
      </c>
    </row>
    <row r="45" spans="1:40" x14ac:dyDescent="0.25">
      <c r="A45" s="1" t="s">
        <v>430</v>
      </c>
      <c r="B45" s="1" t="s">
        <v>431</v>
      </c>
      <c r="C45" s="65">
        <v>4069</v>
      </c>
      <c r="D45" s="65" t="s">
        <v>1055</v>
      </c>
      <c r="E45" t="s">
        <v>2998</v>
      </c>
      <c r="F45" s="326">
        <v>464700.13</v>
      </c>
      <c r="G45" s="326">
        <v>28097.88</v>
      </c>
      <c r="H45" s="326">
        <v>19887.52</v>
      </c>
      <c r="J45" s="310">
        <v>501902.87</v>
      </c>
      <c r="K45" s="310">
        <v>143191.53</v>
      </c>
      <c r="L45" s="332">
        <v>13740.4</v>
      </c>
      <c r="M45" s="332">
        <v>10765.18</v>
      </c>
      <c r="O45" s="332">
        <v>349.5</v>
      </c>
      <c r="R45" s="310">
        <v>-644696.85</v>
      </c>
      <c r="S45" s="310">
        <v>1653756.5</v>
      </c>
      <c r="T45" s="330">
        <v>1131230.6599999999</v>
      </c>
      <c r="U45" s="330">
        <v>135000</v>
      </c>
      <c r="V45" s="330">
        <v>537.44000000000005</v>
      </c>
      <c r="W45" s="330">
        <v>842762.4</v>
      </c>
      <c r="X45" s="330">
        <v>21400</v>
      </c>
      <c r="Y45" s="318">
        <v>1260227.8999999999</v>
      </c>
      <c r="AC45" s="318">
        <v>612883.35</v>
      </c>
      <c r="AD45" s="318">
        <v>133954.04999999999</v>
      </c>
      <c r="AI45" s="356">
        <f t="shared" si="7"/>
        <v>512685.53</v>
      </c>
      <c r="AJ45" s="355">
        <f t="shared" si="8"/>
        <v>24855.08</v>
      </c>
      <c r="AK45" s="357">
        <f t="shared" si="9"/>
        <v>487830.45</v>
      </c>
      <c r="AL45" s="358">
        <f t="shared" si="10"/>
        <v>2130930.5</v>
      </c>
      <c r="AM45" s="359">
        <f t="shared" si="11"/>
        <v>2007065.3</v>
      </c>
      <c r="AN45" s="26">
        <f t="shared" si="6"/>
        <v>123865.19999999995</v>
      </c>
    </row>
    <row r="46" spans="1:40" x14ac:dyDescent="0.25">
      <c r="A46" s="1" t="s">
        <v>430</v>
      </c>
      <c r="B46" s="1" t="s">
        <v>431</v>
      </c>
      <c r="C46" s="65">
        <v>5012</v>
      </c>
      <c r="D46" s="65" t="s">
        <v>1056</v>
      </c>
      <c r="E46" t="s">
        <v>2999</v>
      </c>
      <c r="F46" s="326">
        <v>438138.22</v>
      </c>
      <c r="G46" s="326">
        <v>171890.51</v>
      </c>
      <c r="H46" s="326">
        <v>40472.49</v>
      </c>
      <c r="J46" s="310">
        <v>658220.14</v>
      </c>
      <c r="K46" s="310">
        <v>272983.46999999997</v>
      </c>
      <c r="L46" s="332">
        <v>11498</v>
      </c>
      <c r="M46" s="332">
        <v>10152.91</v>
      </c>
      <c r="O46" s="332">
        <v>505.87</v>
      </c>
      <c r="R46" s="310">
        <v>55134.01</v>
      </c>
      <c r="S46" s="310">
        <v>1474437.8</v>
      </c>
      <c r="T46" s="330">
        <v>937979.28</v>
      </c>
      <c r="U46" s="330">
        <v>475937</v>
      </c>
      <c r="V46" s="330">
        <v>339.66</v>
      </c>
      <c r="W46" s="330">
        <v>422559.5</v>
      </c>
      <c r="X46" s="330">
        <v>12000</v>
      </c>
      <c r="Y46" s="318">
        <v>748050.5</v>
      </c>
      <c r="AC46" s="318">
        <v>877032.84</v>
      </c>
      <c r="AD46" s="318">
        <v>193755.86</v>
      </c>
      <c r="AI46" s="356">
        <f t="shared" si="7"/>
        <v>650501.22</v>
      </c>
      <c r="AJ46" s="355">
        <f t="shared" si="8"/>
        <v>22156.78</v>
      </c>
      <c r="AK46" s="357">
        <f t="shared" si="9"/>
        <v>628344.43999999994</v>
      </c>
      <c r="AL46" s="358">
        <f t="shared" si="10"/>
        <v>1848815.44</v>
      </c>
      <c r="AM46" s="359">
        <f t="shared" si="11"/>
        <v>1818839.1999999997</v>
      </c>
      <c r="AN46" s="26">
        <f t="shared" si="6"/>
        <v>29976.240000000224</v>
      </c>
    </row>
    <row r="47" spans="1:40" x14ac:dyDescent="0.25">
      <c r="A47" s="1" t="s">
        <v>430</v>
      </c>
      <c r="B47" s="1" t="s">
        <v>431</v>
      </c>
      <c r="C47" s="65">
        <v>5988</v>
      </c>
      <c r="D47" s="65" t="s">
        <v>1057</v>
      </c>
      <c r="E47" t="s">
        <v>3000</v>
      </c>
      <c r="F47" s="326">
        <v>281688.57</v>
      </c>
      <c r="G47" s="326">
        <v>55261.11</v>
      </c>
      <c r="H47" s="326">
        <v>29035.98</v>
      </c>
      <c r="J47" s="310">
        <v>1378867.7</v>
      </c>
      <c r="K47" s="310">
        <v>273351.84000000003</v>
      </c>
      <c r="L47" s="332">
        <v>31154.2</v>
      </c>
      <c r="M47" s="332">
        <v>26425</v>
      </c>
      <c r="O47" s="332">
        <v>355.38</v>
      </c>
      <c r="R47" s="310">
        <v>-19019.75</v>
      </c>
      <c r="S47" s="310">
        <v>2017007.85</v>
      </c>
      <c r="T47" s="330">
        <v>1977638.99</v>
      </c>
      <c r="U47" s="330">
        <v>382130</v>
      </c>
      <c r="V47" s="330">
        <v>635.59</v>
      </c>
      <c r="W47" s="330">
        <v>1690272.9</v>
      </c>
      <c r="X47" s="330">
        <v>19000</v>
      </c>
      <c r="Y47" s="318">
        <v>2328702.9</v>
      </c>
      <c r="AC47" s="318">
        <v>1540412.97</v>
      </c>
      <c r="AD47" s="318">
        <v>238279.09</v>
      </c>
      <c r="AI47" s="356">
        <f t="shared" si="7"/>
        <v>365985.66</v>
      </c>
      <c r="AJ47" s="355">
        <f t="shared" si="8"/>
        <v>57934.579999999994</v>
      </c>
      <c r="AK47" s="357">
        <f t="shared" si="9"/>
        <v>308051.07999999996</v>
      </c>
      <c r="AL47" s="358">
        <f t="shared" si="10"/>
        <v>4069677.48</v>
      </c>
      <c r="AM47" s="359">
        <f t="shared" si="11"/>
        <v>4107394.96</v>
      </c>
      <c r="AN47" s="26">
        <f t="shared" si="6"/>
        <v>-37717.479999999981</v>
      </c>
    </row>
    <row r="48" spans="1:40" x14ac:dyDescent="0.25">
      <c r="A48" s="1" t="s">
        <v>430</v>
      </c>
      <c r="B48" s="1" t="s">
        <v>431</v>
      </c>
      <c r="C48" s="65">
        <v>2518</v>
      </c>
      <c r="D48" s="65" t="s">
        <v>1058</v>
      </c>
      <c r="E48" t="s">
        <v>3001</v>
      </c>
      <c r="F48" s="326">
        <v>369658.13</v>
      </c>
      <c r="G48" s="326">
        <v>3256.39</v>
      </c>
      <c r="H48" s="326">
        <v>26069.67</v>
      </c>
      <c r="J48" s="310">
        <v>1163097.8600000001</v>
      </c>
      <c r="K48" s="310">
        <v>129284.68</v>
      </c>
      <c r="L48" s="332">
        <v>4040</v>
      </c>
      <c r="M48" s="332">
        <v>42300</v>
      </c>
      <c r="O48" s="332">
        <v>37.380000000000003</v>
      </c>
      <c r="R48" s="310">
        <v>1552532.54</v>
      </c>
      <c r="S48" s="310">
        <v>216270.07999999999</v>
      </c>
      <c r="T48" s="330">
        <v>916480.28</v>
      </c>
      <c r="U48" s="330">
        <v>150000</v>
      </c>
      <c r="V48" s="330">
        <v>469.27</v>
      </c>
      <c r="W48" s="330">
        <v>1308583.6000000001</v>
      </c>
      <c r="X48" s="330">
        <v>36000</v>
      </c>
      <c r="Y48" s="318">
        <v>1695036.36</v>
      </c>
      <c r="AC48" s="318">
        <v>670230.77</v>
      </c>
      <c r="AD48" s="318">
        <v>170079.29</v>
      </c>
      <c r="AI48" s="356">
        <f t="shared" si="7"/>
        <v>398984.19</v>
      </c>
      <c r="AJ48" s="355">
        <f t="shared" si="8"/>
        <v>46377.38</v>
      </c>
      <c r="AK48" s="357">
        <f t="shared" si="9"/>
        <v>352606.81</v>
      </c>
      <c r="AL48" s="358">
        <f t="shared" si="10"/>
        <v>2411533.1500000004</v>
      </c>
      <c r="AM48" s="359">
        <f t="shared" si="11"/>
        <v>2535346.42</v>
      </c>
      <c r="AN48" s="26">
        <f t="shared" si="6"/>
        <v>-123813.26999999955</v>
      </c>
    </row>
    <row r="49" spans="1:40" x14ac:dyDescent="0.25">
      <c r="A49" s="1" t="s">
        <v>430</v>
      </c>
      <c r="B49" s="1" t="s">
        <v>431</v>
      </c>
      <c r="C49" s="65">
        <v>5747</v>
      </c>
      <c r="D49" s="65" t="s">
        <v>1059</v>
      </c>
      <c r="E49" t="s">
        <v>3002</v>
      </c>
      <c r="F49" s="326">
        <v>782194.44</v>
      </c>
      <c r="G49" s="326">
        <v>37890.879999999997</v>
      </c>
      <c r="H49" s="326">
        <v>63804.94</v>
      </c>
      <c r="J49" s="310">
        <v>1226444.48</v>
      </c>
      <c r="K49" s="310">
        <v>324035.05</v>
      </c>
      <c r="L49" s="332">
        <v>8999</v>
      </c>
      <c r="M49" s="332">
        <v>6300</v>
      </c>
      <c r="O49" s="332">
        <v>4652.93</v>
      </c>
      <c r="P49" s="310">
        <v>272666.83</v>
      </c>
      <c r="R49" s="310">
        <v>-128158.68</v>
      </c>
      <c r="S49" s="310">
        <v>2076002.99</v>
      </c>
      <c r="T49" s="330">
        <v>2125000.2599999998</v>
      </c>
      <c r="U49" s="330">
        <v>379333.28</v>
      </c>
      <c r="V49" s="330">
        <v>969.04</v>
      </c>
      <c r="W49" s="330">
        <v>2074032.7</v>
      </c>
      <c r="X49" s="330">
        <v>53600</v>
      </c>
      <c r="Y49" s="318">
        <v>2892077.7</v>
      </c>
      <c r="AA49" s="318">
        <v>1800</v>
      </c>
      <c r="AB49" s="318">
        <v>3656</v>
      </c>
      <c r="AC49" s="318">
        <v>1225400.69</v>
      </c>
      <c r="AD49" s="318">
        <v>316094.17</v>
      </c>
      <c r="AI49" s="356">
        <f t="shared" si="7"/>
        <v>883890.26</v>
      </c>
      <c r="AJ49" s="355">
        <f t="shared" si="8"/>
        <v>19951.93</v>
      </c>
      <c r="AK49" s="357">
        <f t="shared" si="9"/>
        <v>863938.33</v>
      </c>
      <c r="AL49" s="358">
        <f t="shared" si="10"/>
        <v>4632935.28</v>
      </c>
      <c r="AM49" s="359">
        <f t="shared" si="11"/>
        <v>4439028.5600000005</v>
      </c>
      <c r="AN49" s="26">
        <f t="shared" si="6"/>
        <v>193906.71999999974</v>
      </c>
    </row>
    <row r="50" spans="1:40" x14ac:dyDescent="0.25">
      <c r="A50" s="1" t="s">
        <v>430</v>
      </c>
      <c r="B50" s="1" t="s">
        <v>431</v>
      </c>
      <c r="C50" s="65">
        <v>3454</v>
      </c>
      <c r="D50" s="65" t="s">
        <v>1060</v>
      </c>
      <c r="E50" t="s">
        <v>3003</v>
      </c>
      <c r="F50" s="326">
        <v>317405.08</v>
      </c>
      <c r="G50" s="326">
        <v>68558.179999999993</v>
      </c>
      <c r="H50" s="326">
        <v>7308.45</v>
      </c>
      <c r="J50" s="310">
        <v>742868.76</v>
      </c>
      <c r="K50" s="310">
        <v>150416.32999999999</v>
      </c>
      <c r="L50" s="332">
        <v>4938.6000000000004</v>
      </c>
      <c r="M50" s="332">
        <v>99650</v>
      </c>
      <c r="O50" s="332">
        <v>746.96</v>
      </c>
      <c r="R50" s="310">
        <v>-1366936.23</v>
      </c>
      <c r="S50" s="310">
        <v>2700044.99</v>
      </c>
      <c r="T50" s="330">
        <v>1116550.8799999999</v>
      </c>
      <c r="U50" s="330">
        <v>119015</v>
      </c>
      <c r="V50" s="330">
        <v>355.48</v>
      </c>
      <c r="W50" s="330">
        <v>1119921.3</v>
      </c>
      <c r="X50" s="330">
        <v>37500</v>
      </c>
      <c r="Y50" s="318">
        <v>1620731.3</v>
      </c>
      <c r="AC50" s="318">
        <v>703036.49</v>
      </c>
      <c r="AD50" s="318">
        <v>221462.39</v>
      </c>
      <c r="AI50" s="356">
        <f t="shared" si="7"/>
        <v>393271.71</v>
      </c>
      <c r="AJ50" s="355">
        <f t="shared" si="8"/>
        <v>105335.56000000001</v>
      </c>
      <c r="AK50" s="357">
        <f t="shared" si="9"/>
        <v>287936.15000000002</v>
      </c>
      <c r="AL50" s="358">
        <f t="shared" si="10"/>
        <v>2393342.66</v>
      </c>
      <c r="AM50" s="359">
        <f t="shared" si="11"/>
        <v>2545230.1800000002</v>
      </c>
      <c r="AN50" s="26">
        <f t="shared" si="6"/>
        <v>-151887.52000000002</v>
      </c>
    </row>
    <row r="51" spans="1:40" x14ac:dyDescent="0.25">
      <c r="A51" s="1" t="s">
        <v>430</v>
      </c>
      <c r="B51" s="1" t="s">
        <v>431</v>
      </c>
      <c r="C51" s="65">
        <v>3787</v>
      </c>
      <c r="D51" s="65" t="s">
        <v>1061</v>
      </c>
      <c r="E51" t="s">
        <v>3004</v>
      </c>
      <c r="F51" s="326">
        <v>399815.6</v>
      </c>
      <c r="G51" s="326">
        <v>32169.360000000001</v>
      </c>
      <c r="H51" s="326">
        <v>24915.86</v>
      </c>
      <c r="J51" s="310">
        <v>670493.80000000005</v>
      </c>
      <c r="K51" s="310">
        <v>76821.61</v>
      </c>
      <c r="L51" s="332">
        <v>8940.6</v>
      </c>
      <c r="M51" s="332">
        <v>6300</v>
      </c>
      <c r="O51" s="332">
        <v>507.5</v>
      </c>
      <c r="P51" s="310">
        <v>48461.39</v>
      </c>
      <c r="R51" s="310">
        <v>-509631.23</v>
      </c>
      <c r="S51" s="310">
        <v>1671717.03</v>
      </c>
      <c r="T51" s="330">
        <v>1147788.96</v>
      </c>
      <c r="U51" s="330">
        <v>234589.92</v>
      </c>
      <c r="V51" s="330">
        <v>1359.63</v>
      </c>
      <c r="W51" s="330">
        <v>880506.9</v>
      </c>
      <c r="X51" s="330">
        <v>9650</v>
      </c>
      <c r="Y51" s="318">
        <v>1247234.8999999999</v>
      </c>
      <c r="AA51" s="318">
        <v>960</v>
      </c>
      <c r="AB51" s="318">
        <v>3540</v>
      </c>
      <c r="AC51" s="318">
        <v>863032.77</v>
      </c>
      <c r="AD51" s="318">
        <v>181206.8</v>
      </c>
      <c r="AI51" s="356">
        <f t="shared" si="7"/>
        <v>456900.81999999995</v>
      </c>
      <c r="AJ51" s="355">
        <f t="shared" si="8"/>
        <v>15748.1</v>
      </c>
      <c r="AK51" s="357">
        <f t="shared" si="9"/>
        <v>441152.72</v>
      </c>
      <c r="AL51" s="358">
        <f t="shared" si="10"/>
        <v>2273895.4099999997</v>
      </c>
      <c r="AM51" s="359">
        <f t="shared" si="11"/>
        <v>2295974.4699999997</v>
      </c>
      <c r="AN51" s="26">
        <f t="shared" si="6"/>
        <v>-22079.060000000056</v>
      </c>
    </row>
    <row r="52" spans="1:40" x14ac:dyDescent="0.25">
      <c r="A52" s="1" t="s">
        <v>430</v>
      </c>
      <c r="B52" s="1" t="s">
        <v>431</v>
      </c>
      <c r="C52" s="65">
        <v>4306</v>
      </c>
      <c r="D52" s="65" t="s">
        <v>1062</v>
      </c>
      <c r="E52" t="s">
        <v>3005</v>
      </c>
      <c r="F52" s="326">
        <v>553022.74</v>
      </c>
      <c r="G52" s="326">
        <v>176645.15</v>
      </c>
      <c r="H52" s="326">
        <v>30530</v>
      </c>
      <c r="J52" s="310">
        <v>849052.05</v>
      </c>
      <c r="K52" s="310">
        <v>159144.41</v>
      </c>
      <c r="L52" s="332">
        <v>4030.2</v>
      </c>
      <c r="M52" s="332">
        <v>53300</v>
      </c>
      <c r="O52" s="332">
        <v>36.450000000000003</v>
      </c>
      <c r="R52" s="310">
        <v>1033452.65</v>
      </c>
      <c r="S52" s="310">
        <v>579857.57999999996</v>
      </c>
      <c r="T52" s="330">
        <v>1369270.91</v>
      </c>
      <c r="U52" s="330">
        <v>333130</v>
      </c>
      <c r="V52" s="330">
        <v>597.80999999999995</v>
      </c>
      <c r="W52" s="330">
        <v>605012</v>
      </c>
      <c r="X52" s="330">
        <v>16400</v>
      </c>
      <c r="Y52" s="318">
        <v>1039406.08</v>
      </c>
      <c r="AC52" s="318">
        <v>1030004.61</v>
      </c>
      <c r="AD52" s="318">
        <v>157282.56</v>
      </c>
      <c r="AI52" s="356">
        <f t="shared" si="7"/>
        <v>760197.89</v>
      </c>
      <c r="AJ52" s="355">
        <f t="shared" si="8"/>
        <v>57366.649999999994</v>
      </c>
      <c r="AK52" s="357">
        <f t="shared" si="9"/>
        <v>702831.24</v>
      </c>
      <c r="AL52" s="358">
        <f t="shared" si="10"/>
        <v>2324410.7199999997</v>
      </c>
      <c r="AM52" s="359">
        <f t="shared" si="11"/>
        <v>2226693.25</v>
      </c>
      <c r="AN52" s="26">
        <f t="shared" si="6"/>
        <v>97717.469999999739</v>
      </c>
    </row>
    <row r="53" spans="1:40" x14ac:dyDescent="0.25">
      <c r="A53" s="1" t="s">
        <v>430</v>
      </c>
      <c r="B53" s="1" t="s">
        <v>431</v>
      </c>
      <c r="C53" s="65">
        <v>2587</v>
      </c>
      <c r="D53" s="65" t="s">
        <v>1063</v>
      </c>
      <c r="E53" t="s">
        <v>3006</v>
      </c>
      <c r="F53" s="326">
        <v>640646.28</v>
      </c>
      <c r="G53" s="326">
        <v>97006.78</v>
      </c>
      <c r="H53" s="326">
        <v>29647.97</v>
      </c>
      <c r="J53" s="310">
        <v>1205978.8899999999</v>
      </c>
      <c r="K53" s="310">
        <v>133435.89000000001</v>
      </c>
      <c r="L53" s="332">
        <v>7682.8</v>
      </c>
      <c r="M53" s="332">
        <v>5200</v>
      </c>
      <c r="O53" s="332">
        <v>466.32</v>
      </c>
      <c r="P53" s="310">
        <v>-3999.96</v>
      </c>
      <c r="R53" s="310">
        <v>1511216.67</v>
      </c>
      <c r="S53" s="310">
        <v>446722.69</v>
      </c>
      <c r="T53" s="330">
        <v>1210016.53</v>
      </c>
      <c r="U53" s="330">
        <v>3999.96</v>
      </c>
      <c r="V53" s="330">
        <v>1521.56</v>
      </c>
      <c r="W53" s="330">
        <v>1560407.5</v>
      </c>
      <c r="X53" s="330">
        <v>16600</v>
      </c>
      <c r="Y53" s="318">
        <v>1920882.5</v>
      </c>
      <c r="AC53" s="318">
        <v>562298.96</v>
      </c>
      <c r="AD53" s="318">
        <v>169936.8</v>
      </c>
      <c r="AI53" s="356">
        <f t="shared" si="7"/>
        <v>767301.03</v>
      </c>
      <c r="AJ53" s="355">
        <f t="shared" si="8"/>
        <v>13349.119999999999</v>
      </c>
      <c r="AK53" s="357">
        <f t="shared" si="9"/>
        <v>753951.91</v>
      </c>
      <c r="AL53" s="358">
        <f t="shared" si="10"/>
        <v>2792545.55</v>
      </c>
      <c r="AM53" s="359">
        <f t="shared" si="11"/>
        <v>2653118.2599999998</v>
      </c>
      <c r="AN53" s="26">
        <f t="shared" si="6"/>
        <v>139427.29000000004</v>
      </c>
    </row>
    <row r="54" spans="1:40" x14ac:dyDescent="0.25">
      <c r="A54" s="1" t="s">
        <v>434</v>
      </c>
      <c r="B54" s="1" t="s">
        <v>435</v>
      </c>
      <c r="C54" s="65">
        <v>2455</v>
      </c>
      <c r="D54" s="65" t="s">
        <v>1064</v>
      </c>
      <c r="E54" t="s">
        <v>3007</v>
      </c>
      <c r="F54" s="326">
        <v>203245.83</v>
      </c>
      <c r="G54" s="326">
        <v>0</v>
      </c>
      <c r="H54" s="326">
        <v>56979.08</v>
      </c>
      <c r="J54" s="310">
        <v>4</v>
      </c>
      <c r="K54" s="310">
        <v>529876.81999999995</v>
      </c>
      <c r="L54" s="332">
        <v>17600</v>
      </c>
      <c r="M54" s="332">
        <v>36131.81</v>
      </c>
      <c r="O54" s="332">
        <v>166.35</v>
      </c>
      <c r="R54" s="310">
        <v>-746511.94</v>
      </c>
      <c r="S54" s="310">
        <v>1557377.06</v>
      </c>
      <c r="T54" s="330">
        <v>630082.80000000005</v>
      </c>
      <c r="U54" s="330">
        <v>192500</v>
      </c>
      <c r="V54" s="330">
        <v>269.01</v>
      </c>
      <c r="W54" s="330">
        <v>1050682</v>
      </c>
      <c r="X54" s="330">
        <v>13050</v>
      </c>
      <c r="Y54" s="318">
        <v>1405729</v>
      </c>
      <c r="AC54" s="318">
        <v>389571.29</v>
      </c>
      <c r="AD54" s="318">
        <v>165941.07</v>
      </c>
      <c r="AI54" s="356">
        <f t="shared" si="7"/>
        <v>260224.90999999997</v>
      </c>
      <c r="AJ54" s="355">
        <f t="shared" si="8"/>
        <v>53898.159999999996</v>
      </c>
      <c r="AK54" s="357">
        <f t="shared" si="9"/>
        <v>206326.74999999997</v>
      </c>
      <c r="AL54" s="358">
        <f t="shared" si="10"/>
        <v>1886583.81</v>
      </c>
      <c r="AM54" s="359">
        <f t="shared" si="11"/>
        <v>1961241.36</v>
      </c>
      <c r="AN54" s="26">
        <f t="shared" si="6"/>
        <v>-74657.550000000047</v>
      </c>
    </row>
    <row r="55" spans="1:40" x14ac:dyDescent="0.25">
      <c r="A55" s="1" t="s">
        <v>434</v>
      </c>
      <c r="B55" s="1" t="s">
        <v>435</v>
      </c>
      <c r="C55" s="65">
        <v>2020</v>
      </c>
      <c r="D55" s="65" t="s">
        <v>1065</v>
      </c>
      <c r="E55" t="s">
        <v>3008</v>
      </c>
      <c r="F55" s="326">
        <v>144166.34</v>
      </c>
      <c r="G55" s="326">
        <v>0</v>
      </c>
      <c r="H55" s="326">
        <v>65993</v>
      </c>
      <c r="J55" s="310">
        <v>912994.03</v>
      </c>
      <c r="K55" s="310">
        <v>596698.09</v>
      </c>
      <c r="L55" s="332">
        <v>0</v>
      </c>
      <c r="M55" s="332">
        <v>173825</v>
      </c>
      <c r="O55" s="332">
        <v>2373.6799999999998</v>
      </c>
      <c r="R55" s="310">
        <v>264852.25</v>
      </c>
      <c r="S55" s="310">
        <v>1296912.72</v>
      </c>
      <c r="T55" s="330">
        <v>1058180.45</v>
      </c>
      <c r="V55" s="330">
        <v>320.06</v>
      </c>
      <c r="W55" s="330">
        <v>1040182.5</v>
      </c>
      <c r="X55" s="330">
        <v>18000</v>
      </c>
      <c r="Y55" s="318">
        <v>1375365.55</v>
      </c>
      <c r="AC55" s="318">
        <v>499107.72</v>
      </c>
      <c r="AD55" s="318">
        <v>260321.93</v>
      </c>
      <c r="AI55" s="356">
        <f t="shared" si="7"/>
        <v>210159.34</v>
      </c>
      <c r="AJ55" s="355">
        <f t="shared" si="8"/>
        <v>176198.68</v>
      </c>
      <c r="AK55" s="357">
        <f t="shared" si="9"/>
        <v>33960.660000000003</v>
      </c>
      <c r="AL55" s="358">
        <f t="shared" si="10"/>
        <v>2116683.0099999998</v>
      </c>
      <c r="AM55" s="359">
        <f t="shared" si="11"/>
        <v>2134795.2000000002</v>
      </c>
      <c r="AN55" s="26">
        <f t="shared" si="6"/>
        <v>-18112.19000000041</v>
      </c>
    </row>
    <row r="56" spans="1:40" x14ac:dyDescent="0.25">
      <c r="A56" s="1" t="s">
        <v>434</v>
      </c>
      <c r="B56" s="1" t="s">
        <v>435</v>
      </c>
      <c r="C56" s="65">
        <v>3422</v>
      </c>
      <c r="D56" s="65" t="s">
        <v>1066</v>
      </c>
      <c r="E56" t="s">
        <v>3009</v>
      </c>
      <c r="F56" s="326">
        <v>723950.74</v>
      </c>
      <c r="G56" s="326">
        <v>7000</v>
      </c>
      <c r="H56" s="326">
        <v>28734.61</v>
      </c>
      <c r="J56" s="310">
        <v>476923.02</v>
      </c>
      <c r="K56" s="310">
        <v>187674.65</v>
      </c>
      <c r="L56" s="332">
        <v>5000</v>
      </c>
      <c r="M56" s="332">
        <v>56843.32</v>
      </c>
      <c r="O56" s="332">
        <v>137.38</v>
      </c>
      <c r="R56" s="310">
        <v>-550973.55000000005</v>
      </c>
      <c r="S56" s="310">
        <v>1593000.06</v>
      </c>
      <c r="T56" s="330">
        <v>1257087.45</v>
      </c>
      <c r="U56" s="330">
        <v>182143</v>
      </c>
      <c r="V56" s="330">
        <v>639.41</v>
      </c>
      <c r="W56" s="330">
        <v>1502478.6</v>
      </c>
      <c r="X56" s="330">
        <v>72400</v>
      </c>
      <c r="Y56" s="318">
        <v>1899647.6</v>
      </c>
      <c r="AA56" s="318">
        <v>480</v>
      </c>
      <c r="AB56" s="318">
        <v>1920</v>
      </c>
      <c r="AC56" s="318">
        <v>681929.68</v>
      </c>
      <c r="AD56" s="318">
        <v>109869.42</v>
      </c>
      <c r="AH56" s="318">
        <v>625.95000000000005</v>
      </c>
      <c r="AI56" s="356">
        <f t="shared" si="7"/>
        <v>759685.35</v>
      </c>
      <c r="AJ56" s="355">
        <f t="shared" si="8"/>
        <v>61980.7</v>
      </c>
      <c r="AK56" s="357">
        <f t="shared" si="9"/>
        <v>697704.65</v>
      </c>
      <c r="AL56" s="358">
        <f t="shared" si="10"/>
        <v>3014748.46</v>
      </c>
      <c r="AM56" s="359">
        <f t="shared" si="11"/>
        <v>2694472.6500000004</v>
      </c>
      <c r="AN56" s="26">
        <f t="shared" si="6"/>
        <v>320275.80999999959</v>
      </c>
    </row>
    <row r="57" spans="1:40" x14ac:dyDescent="0.25">
      <c r="A57" s="1" t="s">
        <v>434</v>
      </c>
      <c r="B57" s="1" t="s">
        <v>435</v>
      </c>
      <c r="C57" s="65">
        <v>2553</v>
      </c>
      <c r="D57" s="65" t="s">
        <v>1067</v>
      </c>
      <c r="E57" t="s">
        <v>3010</v>
      </c>
      <c r="F57" s="326">
        <v>679507.74</v>
      </c>
      <c r="G57" s="326">
        <v>0</v>
      </c>
      <c r="H57" s="326">
        <v>36810.269999999997</v>
      </c>
      <c r="J57" s="310">
        <v>2</v>
      </c>
      <c r="K57" s="310">
        <v>171038.55</v>
      </c>
      <c r="L57" s="332">
        <v>15800</v>
      </c>
      <c r="M57" s="332">
        <v>32525.67</v>
      </c>
      <c r="O57" s="332">
        <v>317.75</v>
      </c>
      <c r="R57" s="310">
        <v>-778429.65</v>
      </c>
      <c r="S57" s="310">
        <v>1261656.71</v>
      </c>
      <c r="T57" s="330">
        <v>913322.24</v>
      </c>
      <c r="U57" s="330">
        <v>279248</v>
      </c>
      <c r="V57" s="330">
        <v>500.64</v>
      </c>
      <c r="W57" s="330">
        <v>1483523.5</v>
      </c>
      <c r="X57" s="330">
        <v>6630</v>
      </c>
      <c r="Y57" s="318">
        <v>1853314.5</v>
      </c>
      <c r="AA57" s="318">
        <v>6440</v>
      </c>
      <c r="AB57" s="318">
        <v>1084</v>
      </c>
      <c r="AC57" s="318">
        <v>415940.97</v>
      </c>
      <c r="AD57" s="318">
        <v>50956.83</v>
      </c>
      <c r="AI57" s="356">
        <f t="shared" si="7"/>
        <v>716318.01</v>
      </c>
      <c r="AJ57" s="355">
        <f t="shared" si="8"/>
        <v>48643.42</v>
      </c>
      <c r="AK57" s="357">
        <f t="shared" si="9"/>
        <v>667674.59</v>
      </c>
      <c r="AL57" s="358">
        <f t="shared" si="10"/>
        <v>2683224.38</v>
      </c>
      <c r="AM57" s="359">
        <f t="shared" si="11"/>
        <v>2327736.2999999998</v>
      </c>
      <c r="AN57" s="26">
        <f t="shared" si="6"/>
        <v>355488.08000000007</v>
      </c>
    </row>
    <row r="58" spans="1:40" x14ac:dyDescent="0.25">
      <c r="A58" s="1" t="s">
        <v>434</v>
      </c>
      <c r="B58" s="1" t="s">
        <v>435</v>
      </c>
      <c r="C58" s="65">
        <v>961</v>
      </c>
      <c r="D58" s="65" t="s">
        <v>1068</v>
      </c>
      <c r="E58" t="s">
        <v>3011</v>
      </c>
      <c r="F58" s="326">
        <v>207234.69</v>
      </c>
      <c r="G58" s="326">
        <v>3000</v>
      </c>
      <c r="H58" s="326">
        <v>33927.11</v>
      </c>
      <c r="J58" s="310">
        <v>3</v>
      </c>
      <c r="K58" s="310">
        <v>387694.03</v>
      </c>
      <c r="L58" s="332">
        <v>7900</v>
      </c>
      <c r="M58" s="332">
        <v>37964.47</v>
      </c>
      <c r="O58" s="332">
        <v>0</v>
      </c>
      <c r="R58" s="310">
        <v>-1623847.03</v>
      </c>
      <c r="S58" s="310">
        <v>2075132.5</v>
      </c>
      <c r="T58" s="330">
        <v>646801.73</v>
      </c>
      <c r="U58" s="330">
        <v>107600</v>
      </c>
      <c r="V58" s="330">
        <v>142.16999999999999</v>
      </c>
      <c r="W58" s="330">
        <v>745446.7</v>
      </c>
      <c r="X58" s="330">
        <v>2400</v>
      </c>
      <c r="Y58" s="318">
        <v>994682.7</v>
      </c>
      <c r="AA58" s="318">
        <v>640</v>
      </c>
      <c r="AB58" s="318">
        <v>1764</v>
      </c>
      <c r="AC58" s="318">
        <v>279038.78000000003</v>
      </c>
      <c r="AD58" s="318">
        <v>82964.23</v>
      </c>
      <c r="AG58" s="318">
        <v>8592</v>
      </c>
      <c r="AI58" s="356">
        <f t="shared" si="7"/>
        <v>244161.8</v>
      </c>
      <c r="AJ58" s="355">
        <f t="shared" si="8"/>
        <v>45864.47</v>
      </c>
      <c r="AK58" s="357">
        <f t="shared" si="9"/>
        <v>198297.33</v>
      </c>
      <c r="AL58" s="358">
        <f t="shared" si="10"/>
        <v>1502390.6</v>
      </c>
      <c r="AM58" s="359">
        <f t="shared" si="11"/>
        <v>1367681.71</v>
      </c>
      <c r="AN58" s="26">
        <f t="shared" si="6"/>
        <v>134708.89000000013</v>
      </c>
    </row>
    <row r="59" spans="1:40" x14ac:dyDescent="0.25">
      <c r="A59" s="1" t="s">
        <v>434</v>
      </c>
      <c r="B59" s="1" t="s">
        <v>435</v>
      </c>
      <c r="C59" s="65">
        <v>2039</v>
      </c>
      <c r="D59" s="65" t="s">
        <v>1069</v>
      </c>
      <c r="E59" t="s">
        <v>3012</v>
      </c>
      <c r="F59" s="326">
        <v>916914.74</v>
      </c>
      <c r="G59" s="326">
        <v>0</v>
      </c>
      <c r="H59" s="326">
        <v>11898.7</v>
      </c>
      <c r="J59" s="310">
        <v>319684.89</v>
      </c>
      <c r="K59" s="310">
        <v>142458.57</v>
      </c>
      <c r="L59" s="332">
        <v>0</v>
      </c>
      <c r="M59" s="332">
        <v>32300.54</v>
      </c>
      <c r="O59" s="332">
        <v>18.690000000000001</v>
      </c>
      <c r="R59" s="310">
        <v>-2126125.9300000002</v>
      </c>
      <c r="S59" s="310">
        <v>3409443.43</v>
      </c>
      <c r="T59" s="330">
        <v>976425.54</v>
      </c>
      <c r="V59" s="330">
        <v>930.98</v>
      </c>
      <c r="W59" s="330">
        <v>1379113</v>
      </c>
      <c r="Y59" s="318">
        <v>1690955</v>
      </c>
      <c r="AA59" s="318">
        <v>23540</v>
      </c>
      <c r="AB59" s="318">
        <v>4080</v>
      </c>
      <c r="AC59" s="318">
        <v>373692.86</v>
      </c>
      <c r="AD59" s="318">
        <v>139881.49</v>
      </c>
      <c r="AG59" s="318">
        <v>49000</v>
      </c>
      <c r="AI59" s="356">
        <f t="shared" si="7"/>
        <v>928813.44</v>
      </c>
      <c r="AJ59" s="355">
        <f t="shared" si="8"/>
        <v>32319.23</v>
      </c>
      <c r="AK59" s="357">
        <f t="shared" si="9"/>
        <v>896494.21</v>
      </c>
      <c r="AL59" s="358">
        <f t="shared" si="10"/>
        <v>2356469.52</v>
      </c>
      <c r="AM59" s="359">
        <f t="shared" si="11"/>
        <v>2281149.3499999996</v>
      </c>
      <c r="AN59" s="26">
        <f t="shared" si="6"/>
        <v>75320.170000000391</v>
      </c>
    </row>
    <row r="60" spans="1:40" x14ac:dyDescent="0.25">
      <c r="A60" s="1" t="s">
        <v>438</v>
      </c>
      <c r="B60" s="1" t="s">
        <v>439</v>
      </c>
      <c r="C60" s="65">
        <v>3187</v>
      </c>
      <c r="D60" s="65" t="s">
        <v>1070</v>
      </c>
      <c r="E60" t="s">
        <v>3013</v>
      </c>
      <c r="F60" s="326">
        <v>218300.43</v>
      </c>
      <c r="G60" s="326">
        <v>0</v>
      </c>
      <c r="H60" s="326">
        <v>73176.23</v>
      </c>
      <c r="J60" s="310">
        <v>77387.28</v>
      </c>
      <c r="K60" s="310">
        <v>133167.32</v>
      </c>
      <c r="O60" s="332">
        <v>886.54</v>
      </c>
      <c r="R60" s="310">
        <v>166949.71</v>
      </c>
      <c r="S60" s="310">
        <v>280935.62</v>
      </c>
      <c r="T60" s="330">
        <v>785245.41</v>
      </c>
      <c r="U60" s="330">
        <v>249074</v>
      </c>
      <c r="V60" s="330">
        <v>165.31</v>
      </c>
      <c r="W60" s="330">
        <v>1310062</v>
      </c>
      <c r="Y60" s="318">
        <v>1711971.16</v>
      </c>
      <c r="AA60" s="318">
        <v>1712</v>
      </c>
      <c r="AC60" s="318">
        <v>533792.57999999996</v>
      </c>
      <c r="AD60" s="318">
        <v>39311.589999999997</v>
      </c>
      <c r="AG60" s="318">
        <v>4500</v>
      </c>
      <c r="AI60" s="356">
        <f t="shared" si="7"/>
        <v>291476.65999999997</v>
      </c>
      <c r="AJ60" s="355">
        <f t="shared" si="8"/>
        <v>886.54</v>
      </c>
      <c r="AK60" s="357">
        <f t="shared" si="9"/>
        <v>290590.12</v>
      </c>
      <c r="AL60" s="358">
        <f t="shared" si="10"/>
        <v>2344546.7200000002</v>
      </c>
      <c r="AM60" s="359">
        <f t="shared" si="11"/>
        <v>2291287.3299999996</v>
      </c>
      <c r="AN60" s="26">
        <f t="shared" si="6"/>
        <v>53259.390000000596</v>
      </c>
    </row>
    <row r="61" spans="1:40" x14ac:dyDescent="0.25">
      <c r="A61" s="1" t="s">
        <v>438</v>
      </c>
      <c r="B61" s="1" t="s">
        <v>439</v>
      </c>
      <c r="C61" s="65">
        <v>4931</v>
      </c>
      <c r="D61" s="65" t="s">
        <v>1071</v>
      </c>
      <c r="E61" t="s">
        <v>3014</v>
      </c>
      <c r="F61" s="326">
        <v>1160041.79</v>
      </c>
      <c r="G61" s="326">
        <v>0</v>
      </c>
      <c r="H61" s="326">
        <v>2640.22</v>
      </c>
      <c r="J61" s="310">
        <v>234914.18</v>
      </c>
      <c r="K61" s="310">
        <v>-48178.64</v>
      </c>
      <c r="R61" s="310">
        <v>909921.75</v>
      </c>
      <c r="S61" s="310">
        <v>179132.84</v>
      </c>
      <c r="T61" s="330">
        <v>862179.31</v>
      </c>
      <c r="U61" s="330">
        <v>217000</v>
      </c>
      <c r="V61" s="330">
        <v>866.53</v>
      </c>
      <c r="W61" s="330">
        <v>1950550</v>
      </c>
      <c r="Y61" s="318">
        <v>2333139</v>
      </c>
      <c r="AB61" s="318">
        <v>2140</v>
      </c>
      <c r="AC61" s="318">
        <v>291174.39</v>
      </c>
      <c r="AD61" s="318">
        <v>143779.49</v>
      </c>
      <c r="AI61" s="356">
        <f t="shared" si="7"/>
        <v>1162682.01</v>
      </c>
      <c r="AJ61" s="355">
        <f t="shared" si="8"/>
        <v>0</v>
      </c>
      <c r="AK61" s="357">
        <f t="shared" si="9"/>
        <v>1162682.01</v>
      </c>
      <c r="AL61" s="358">
        <f t="shared" si="10"/>
        <v>3030595.84</v>
      </c>
      <c r="AM61" s="359">
        <f t="shared" si="11"/>
        <v>2770232.88</v>
      </c>
      <c r="AN61" s="26">
        <f t="shared" si="6"/>
        <v>260362.95999999996</v>
      </c>
    </row>
    <row r="62" spans="1:40" x14ac:dyDescent="0.25">
      <c r="A62" s="1" t="s">
        <v>589</v>
      </c>
      <c r="B62" s="1" t="s">
        <v>439</v>
      </c>
      <c r="C62" s="65">
        <v>2673</v>
      </c>
      <c r="D62" s="65" t="s">
        <v>1072</v>
      </c>
      <c r="E62" t="s">
        <v>3015</v>
      </c>
      <c r="F62" s="326">
        <v>70343.89</v>
      </c>
      <c r="G62" s="326">
        <v>16500</v>
      </c>
      <c r="H62" s="326">
        <v>27557.56</v>
      </c>
      <c r="J62" s="310">
        <v>254596.35</v>
      </c>
      <c r="K62" s="310">
        <v>241787.53</v>
      </c>
      <c r="O62" s="332">
        <v>939</v>
      </c>
      <c r="R62" s="310">
        <v>-1882699.19</v>
      </c>
      <c r="S62" s="310">
        <v>2768470.84</v>
      </c>
      <c r="T62" s="330">
        <v>813008.26</v>
      </c>
      <c r="U62" s="330">
        <v>82300</v>
      </c>
      <c r="V62" s="330">
        <v>375.09</v>
      </c>
      <c r="W62" s="330">
        <v>1203520</v>
      </c>
      <c r="Y62" s="318">
        <v>1715600</v>
      </c>
      <c r="AA62" s="318">
        <v>1580</v>
      </c>
      <c r="AC62" s="318">
        <v>523775.24</v>
      </c>
      <c r="AD62" s="318">
        <v>134173.43</v>
      </c>
      <c r="AI62" s="356">
        <f t="shared" si="7"/>
        <v>114401.45</v>
      </c>
      <c r="AJ62" s="355">
        <f t="shared" si="8"/>
        <v>939</v>
      </c>
      <c r="AK62" s="357">
        <f t="shared" si="9"/>
        <v>113462.45</v>
      </c>
      <c r="AL62" s="358">
        <f t="shared" si="10"/>
        <v>2099203.35</v>
      </c>
      <c r="AM62" s="359">
        <f t="shared" si="11"/>
        <v>2375128.6700000004</v>
      </c>
      <c r="AN62" s="26">
        <f t="shared" si="6"/>
        <v>-275925.3200000003</v>
      </c>
    </row>
    <row r="63" spans="1:40" x14ac:dyDescent="0.25">
      <c r="A63" s="1" t="s">
        <v>438</v>
      </c>
      <c r="B63" s="1" t="s">
        <v>439</v>
      </c>
      <c r="C63" s="65">
        <v>3204</v>
      </c>
      <c r="D63" s="65" t="s">
        <v>1073</v>
      </c>
      <c r="E63" t="s">
        <v>3016</v>
      </c>
      <c r="F63" s="326">
        <v>850461.94</v>
      </c>
      <c r="G63" s="326">
        <v>0</v>
      </c>
      <c r="H63" s="326">
        <v>107282.31</v>
      </c>
      <c r="J63" s="310">
        <v>299297.32</v>
      </c>
      <c r="K63" s="310">
        <v>178369.96</v>
      </c>
      <c r="R63" s="310">
        <v>-902120.87</v>
      </c>
      <c r="S63" s="310">
        <v>2027508.56</v>
      </c>
      <c r="T63" s="330">
        <v>1263586.8700000001</v>
      </c>
      <c r="U63" s="330">
        <v>1045635</v>
      </c>
      <c r="V63" s="330">
        <v>753.95</v>
      </c>
      <c r="W63" s="330">
        <v>1422700</v>
      </c>
      <c r="Y63" s="318">
        <v>2133370</v>
      </c>
      <c r="AA63" s="318">
        <v>10308</v>
      </c>
      <c r="AC63" s="318">
        <v>1108741.49</v>
      </c>
      <c r="AD63" s="318">
        <v>120232.49</v>
      </c>
      <c r="AG63" s="318">
        <v>50000</v>
      </c>
      <c r="AI63" s="356">
        <f t="shared" si="7"/>
        <v>957744.25</v>
      </c>
      <c r="AJ63" s="355">
        <f t="shared" si="8"/>
        <v>0</v>
      </c>
      <c r="AK63" s="357">
        <f t="shared" si="9"/>
        <v>957744.25</v>
      </c>
      <c r="AL63" s="358">
        <f t="shared" si="10"/>
        <v>3732675.8200000003</v>
      </c>
      <c r="AM63" s="359">
        <f t="shared" si="11"/>
        <v>3422651.9800000004</v>
      </c>
      <c r="AN63" s="26">
        <f t="shared" si="6"/>
        <v>310023.83999999985</v>
      </c>
    </row>
    <row r="64" spans="1:40" x14ac:dyDescent="0.25">
      <c r="A64" s="1" t="s">
        <v>438</v>
      </c>
      <c r="B64" s="1" t="s">
        <v>439</v>
      </c>
      <c r="C64" s="65">
        <v>2244</v>
      </c>
      <c r="D64" s="65" t="s">
        <v>1074</v>
      </c>
      <c r="E64" t="s">
        <v>3017</v>
      </c>
      <c r="F64" s="326">
        <v>1327943.21</v>
      </c>
      <c r="G64" s="326">
        <v>0</v>
      </c>
      <c r="H64" s="326">
        <v>27888.95</v>
      </c>
      <c r="J64" s="310">
        <v>616233.56000000006</v>
      </c>
      <c r="K64" s="310">
        <v>211910.88</v>
      </c>
      <c r="R64" s="310">
        <v>1148320.8799999999</v>
      </c>
      <c r="S64" s="310">
        <v>179132.84</v>
      </c>
      <c r="T64" s="330">
        <v>1934359.11</v>
      </c>
      <c r="U64" s="330">
        <v>568364</v>
      </c>
      <c r="V64" s="330">
        <v>1203.21</v>
      </c>
      <c r="W64" s="330">
        <v>559856.55000000005</v>
      </c>
      <c r="X64" s="330">
        <v>18162.95</v>
      </c>
      <c r="Y64" s="318">
        <v>1007802.43</v>
      </c>
      <c r="AA64" s="318">
        <v>45416</v>
      </c>
      <c r="AB64" s="318">
        <v>3020</v>
      </c>
      <c r="AC64" s="318">
        <v>1062531.77</v>
      </c>
      <c r="AD64" s="318">
        <v>106652.74</v>
      </c>
      <c r="AI64" s="356">
        <f t="shared" si="7"/>
        <v>1355832.16</v>
      </c>
      <c r="AJ64" s="355">
        <f t="shared" si="8"/>
        <v>0</v>
      </c>
      <c r="AK64" s="357">
        <f t="shared" si="9"/>
        <v>1355832.16</v>
      </c>
      <c r="AL64" s="358">
        <f t="shared" si="10"/>
        <v>3081945.8200000003</v>
      </c>
      <c r="AM64" s="359">
        <f t="shared" si="11"/>
        <v>2225422.9400000004</v>
      </c>
      <c r="AN64" s="26">
        <f t="shared" si="6"/>
        <v>856522.87999999989</v>
      </c>
    </row>
    <row r="65" spans="1:40" x14ac:dyDescent="0.25">
      <c r="A65" s="1" t="s">
        <v>442</v>
      </c>
      <c r="B65" s="1" t="s">
        <v>443</v>
      </c>
      <c r="C65" s="65">
        <v>5619</v>
      </c>
      <c r="D65" s="65" t="s">
        <v>1075</v>
      </c>
      <c r="E65" t="s">
        <v>3018</v>
      </c>
      <c r="F65" s="326">
        <v>1144318.43</v>
      </c>
      <c r="G65" s="326">
        <v>77999.600000000006</v>
      </c>
      <c r="H65" s="326">
        <v>96933.51</v>
      </c>
      <c r="J65" s="310">
        <v>1614012.94</v>
      </c>
      <c r="K65" s="310">
        <v>287201.21999999997</v>
      </c>
      <c r="L65" s="332">
        <v>0</v>
      </c>
      <c r="O65" s="332">
        <v>0</v>
      </c>
      <c r="R65" s="310">
        <v>-139558.35</v>
      </c>
      <c r="S65" s="310">
        <v>2752937.45</v>
      </c>
      <c r="T65" s="330">
        <v>1041542.99</v>
      </c>
      <c r="U65" s="330">
        <v>869610</v>
      </c>
      <c r="V65" s="330">
        <v>516.64</v>
      </c>
      <c r="W65" s="330">
        <v>1784367</v>
      </c>
      <c r="X65" s="330">
        <v>144250</v>
      </c>
      <c r="Y65" s="318">
        <v>2144772</v>
      </c>
      <c r="AA65" s="318">
        <v>1440</v>
      </c>
      <c r="AB65" s="318">
        <v>2460</v>
      </c>
      <c r="AC65" s="318">
        <v>849794.6</v>
      </c>
      <c r="AD65" s="318">
        <v>234729.48</v>
      </c>
      <c r="AG65" s="318">
        <v>3.95</v>
      </c>
      <c r="AI65" s="356">
        <f t="shared" si="7"/>
        <v>1319251.54</v>
      </c>
      <c r="AJ65" s="355">
        <f t="shared" si="8"/>
        <v>0</v>
      </c>
      <c r="AK65" s="357">
        <f t="shared" si="9"/>
        <v>1319251.54</v>
      </c>
      <c r="AL65" s="358">
        <f t="shared" si="10"/>
        <v>3840286.63</v>
      </c>
      <c r="AM65" s="359">
        <f t="shared" si="11"/>
        <v>3233200.0300000003</v>
      </c>
      <c r="AN65" s="26">
        <f t="shared" si="6"/>
        <v>607086.59999999963</v>
      </c>
    </row>
    <row r="66" spans="1:40" x14ac:dyDescent="0.25">
      <c r="A66" s="1" t="s">
        <v>442</v>
      </c>
      <c r="B66" s="1" t="s">
        <v>443</v>
      </c>
      <c r="C66" s="65">
        <v>5086</v>
      </c>
      <c r="D66" s="65" t="s">
        <v>1076</v>
      </c>
      <c r="E66" t="s">
        <v>3019</v>
      </c>
      <c r="F66" s="326">
        <v>699371.27</v>
      </c>
      <c r="G66" s="326">
        <v>0</v>
      </c>
      <c r="H66" s="326">
        <v>52027.18</v>
      </c>
      <c r="J66" s="310">
        <v>666297.23</v>
      </c>
      <c r="K66" s="310">
        <v>1216554.54</v>
      </c>
      <c r="L66" s="332">
        <v>0</v>
      </c>
      <c r="M66" s="332">
        <v>0</v>
      </c>
      <c r="O66" s="332">
        <v>4250.5</v>
      </c>
      <c r="R66" s="310">
        <v>-617694.13</v>
      </c>
      <c r="S66" s="310">
        <v>3437556.74</v>
      </c>
      <c r="T66" s="330">
        <v>720552.36</v>
      </c>
      <c r="U66" s="330">
        <v>126732</v>
      </c>
      <c r="V66" s="330">
        <v>589.58000000000004</v>
      </c>
      <c r="W66" s="330">
        <v>1584314.83</v>
      </c>
      <c r="X66" s="330">
        <v>162500</v>
      </c>
      <c r="Y66" s="318">
        <v>1934053.33</v>
      </c>
      <c r="AA66" s="318">
        <v>800</v>
      </c>
      <c r="AB66" s="318">
        <v>1080</v>
      </c>
      <c r="AC66" s="318">
        <v>336592.13</v>
      </c>
      <c r="AD66" s="318">
        <v>512026.2</v>
      </c>
      <c r="AI66" s="356">
        <f t="shared" si="7"/>
        <v>751398.45000000007</v>
      </c>
      <c r="AJ66" s="355">
        <f t="shared" si="8"/>
        <v>4250.5</v>
      </c>
      <c r="AK66" s="357">
        <f t="shared" si="9"/>
        <v>747147.95000000007</v>
      </c>
      <c r="AL66" s="358">
        <f t="shared" si="10"/>
        <v>2594688.77</v>
      </c>
      <c r="AM66" s="359">
        <f t="shared" si="11"/>
        <v>2784551.66</v>
      </c>
      <c r="AN66" s="26">
        <f t="shared" si="6"/>
        <v>-189862.89000000013</v>
      </c>
    </row>
    <row r="67" spans="1:40" x14ac:dyDescent="0.25">
      <c r="A67" s="1" t="s">
        <v>442</v>
      </c>
      <c r="B67" s="1" t="s">
        <v>443</v>
      </c>
      <c r="C67" s="65">
        <v>7208</v>
      </c>
      <c r="D67" s="65" t="s">
        <v>1077</v>
      </c>
      <c r="E67" t="s">
        <v>3020</v>
      </c>
      <c r="F67" s="326">
        <v>1035851.65</v>
      </c>
      <c r="G67" s="326">
        <v>0</v>
      </c>
      <c r="H67" s="326">
        <v>47773.66</v>
      </c>
      <c r="J67" s="310">
        <v>1337665.46</v>
      </c>
      <c r="K67" s="310">
        <v>239668.08</v>
      </c>
      <c r="L67" s="332">
        <v>0</v>
      </c>
      <c r="M67" s="332">
        <v>0</v>
      </c>
      <c r="O67" s="332">
        <v>12376</v>
      </c>
      <c r="R67" s="310">
        <v>1634176.38</v>
      </c>
      <c r="S67" s="310">
        <v>785641.8</v>
      </c>
      <c r="T67" s="330">
        <v>982876.1</v>
      </c>
      <c r="U67" s="330">
        <v>330192</v>
      </c>
      <c r="V67" s="330">
        <v>886.3</v>
      </c>
      <c r="W67" s="330">
        <v>1539495.53</v>
      </c>
      <c r="X67" s="330">
        <v>190290</v>
      </c>
      <c r="Y67" s="318">
        <v>2003347.53</v>
      </c>
      <c r="AA67" s="318">
        <v>19692</v>
      </c>
      <c r="AB67" s="318">
        <v>3400</v>
      </c>
      <c r="AC67" s="318">
        <v>622524.54</v>
      </c>
      <c r="AD67" s="318">
        <v>166011.19</v>
      </c>
      <c r="AI67" s="356">
        <f t="shared" si="7"/>
        <v>1083625.31</v>
      </c>
      <c r="AJ67" s="355">
        <f t="shared" si="8"/>
        <v>12376</v>
      </c>
      <c r="AK67" s="357">
        <f t="shared" si="9"/>
        <v>1071249.31</v>
      </c>
      <c r="AL67" s="358">
        <f t="shared" si="10"/>
        <v>3043739.93</v>
      </c>
      <c r="AM67" s="359">
        <f t="shared" si="11"/>
        <v>2814975.2600000002</v>
      </c>
      <c r="AN67" s="26">
        <f t="shared" si="6"/>
        <v>228764.66999999993</v>
      </c>
    </row>
    <row r="68" spans="1:40" x14ac:dyDescent="0.25">
      <c r="A68" s="1" t="s">
        <v>446</v>
      </c>
      <c r="B68" s="1" t="s">
        <v>447</v>
      </c>
      <c r="C68" s="65">
        <v>2983</v>
      </c>
      <c r="D68" s="65" t="s">
        <v>1078</v>
      </c>
      <c r="E68" t="s">
        <v>3021</v>
      </c>
      <c r="F68" s="326">
        <v>1668885.52</v>
      </c>
      <c r="G68" s="326">
        <v>0</v>
      </c>
      <c r="H68" s="326">
        <v>29944.11</v>
      </c>
      <c r="J68" s="310">
        <v>393226.41</v>
      </c>
      <c r="K68" s="310">
        <v>210745.24</v>
      </c>
      <c r="L68" s="332">
        <v>486</v>
      </c>
      <c r="M68" s="332">
        <v>5812.73</v>
      </c>
      <c r="O68" s="332">
        <v>4229.57</v>
      </c>
      <c r="R68" s="310">
        <v>-1258099.6399999999</v>
      </c>
      <c r="S68" s="310">
        <v>2929218.73</v>
      </c>
      <c r="T68" s="330">
        <v>3031293.94</v>
      </c>
      <c r="V68" s="330">
        <v>1506.02</v>
      </c>
      <c r="W68" s="330">
        <v>1604653.8</v>
      </c>
      <c r="Y68" s="318">
        <v>2808299.8</v>
      </c>
      <c r="AA68" s="318">
        <v>10110</v>
      </c>
      <c r="AB68" s="318">
        <v>2100</v>
      </c>
      <c r="AC68" s="318">
        <v>687299.44</v>
      </c>
      <c r="AD68" s="318">
        <v>439754.13</v>
      </c>
      <c r="AG68" s="318">
        <v>68736.5</v>
      </c>
      <c r="AI68" s="356">
        <f t="shared" si="7"/>
        <v>1698829.6300000001</v>
      </c>
      <c r="AJ68" s="355">
        <f t="shared" si="8"/>
        <v>10528.3</v>
      </c>
      <c r="AK68" s="357">
        <f t="shared" si="9"/>
        <v>1688301.33</v>
      </c>
      <c r="AL68" s="358">
        <f t="shared" si="10"/>
        <v>4637453.76</v>
      </c>
      <c r="AM68" s="359">
        <f t="shared" si="11"/>
        <v>4016299.8699999996</v>
      </c>
      <c r="AN68" s="26">
        <f t="shared" si="6"/>
        <v>621153.89000000013</v>
      </c>
    </row>
    <row r="69" spans="1:40" x14ac:dyDescent="0.25">
      <c r="A69" s="1" t="s">
        <v>446</v>
      </c>
      <c r="B69" s="1" t="s">
        <v>447</v>
      </c>
      <c r="C69" s="65">
        <v>3185</v>
      </c>
      <c r="D69" s="65" t="s">
        <v>1079</v>
      </c>
      <c r="E69" t="s">
        <v>3022</v>
      </c>
      <c r="F69" s="326">
        <v>783936.16</v>
      </c>
      <c r="G69" s="326">
        <v>0</v>
      </c>
      <c r="H69" s="326">
        <v>33935.68</v>
      </c>
      <c r="J69" s="310">
        <v>1566665.83</v>
      </c>
      <c r="K69" s="310">
        <v>103204.39</v>
      </c>
      <c r="O69" s="332">
        <v>-49257.93</v>
      </c>
      <c r="R69" s="310">
        <v>1649415.49</v>
      </c>
      <c r="S69" s="310">
        <v>574529.34</v>
      </c>
      <c r="T69" s="330">
        <v>1766953.88</v>
      </c>
      <c r="V69" s="330">
        <v>585.62</v>
      </c>
      <c r="W69" s="330">
        <v>866098.8</v>
      </c>
      <c r="Y69" s="318">
        <v>1202094.8</v>
      </c>
      <c r="AA69" s="318">
        <v>480</v>
      </c>
      <c r="AB69" s="318">
        <v>2868</v>
      </c>
      <c r="AC69" s="318">
        <v>866788.85</v>
      </c>
      <c r="AD69" s="318">
        <v>209613.74</v>
      </c>
      <c r="AG69" s="318">
        <v>38737.75</v>
      </c>
      <c r="AI69" s="356">
        <f t="shared" si="7"/>
        <v>817871.84000000008</v>
      </c>
      <c r="AJ69" s="355">
        <f t="shared" si="8"/>
        <v>-49257.93</v>
      </c>
      <c r="AK69" s="357">
        <f t="shared" si="9"/>
        <v>867129.77000000014</v>
      </c>
      <c r="AL69" s="358">
        <f t="shared" si="10"/>
        <v>2633638.2999999998</v>
      </c>
      <c r="AM69" s="359">
        <f t="shared" si="11"/>
        <v>2320583.1399999997</v>
      </c>
      <c r="AN69" s="26">
        <f t="shared" ref="AN69:AN83" si="12">AL69-AM69</f>
        <v>313055.16000000015</v>
      </c>
    </row>
    <row r="70" spans="1:40" x14ac:dyDescent="0.25">
      <c r="A70" s="1" t="s">
        <v>446</v>
      </c>
      <c r="B70" s="1" t="s">
        <v>447</v>
      </c>
      <c r="C70" s="65">
        <v>5687</v>
      </c>
      <c r="D70" s="65" t="s">
        <v>1080</v>
      </c>
      <c r="E70" t="s">
        <v>3023</v>
      </c>
      <c r="F70" s="326">
        <v>809068.01</v>
      </c>
      <c r="G70" s="326">
        <v>0</v>
      </c>
      <c r="H70" s="326">
        <v>40474.050000000003</v>
      </c>
      <c r="J70" s="310">
        <v>125567.99</v>
      </c>
      <c r="K70" s="310">
        <v>300435.33</v>
      </c>
      <c r="O70" s="332">
        <v>4440</v>
      </c>
      <c r="R70" s="310">
        <v>-1476240.9</v>
      </c>
      <c r="S70" s="310">
        <v>2183187.2799999998</v>
      </c>
      <c r="T70" s="330">
        <v>2672284.77</v>
      </c>
      <c r="V70" s="330">
        <v>783.48</v>
      </c>
      <c r="W70" s="330">
        <v>2162507.5</v>
      </c>
      <c r="Y70" s="318">
        <v>2871307.07</v>
      </c>
      <c r="AA70" s="318">
        <v>4096.5</v>
      </c>
      <c r="AB70" s="318">
        <v>4800</v>
      </c>
      <c r="AC70" s="318">
        <v>1135975.2</v>
      </c>
      <c r="AD70" s="318">
        <v>138278.47</v>
      </c>
      <c r="AG70" s="318">
        <v>116959.51</v>
      </c>
      <c r="AI70" s="356">
        <f t="shared" si="7"/>
        <v>849542.06</v>
      </c>
      <c r="AJ70" s="355">
        <f t="shared" si="8"/>
        <v>4440</v>
      </c>
      <c r="AK70" s="357">
        <f t="shared" si="9"/>
        <v>845102.06</v>
      </c>
      <c r="AL70" s="358">
        <f t="shared" si="10"/>
        <v>4835575.75</v>
      </c>
      <c r="AM70" s="359">
        <f t="shared" si="11"/>
        <v>4271416.75</v>
      </c>
      <c r="AN70" s="26">
        <f t="shared" si="12"/>
        <v>564159</v>
      </c>
    </row>
    <row r="71" spans="1:40" x14ac:dyDescent="0.25">
      <c r="A71" s="1" t="s">
        <v>446</v>
      </c>
      <c r="B71" s="1" t="s">
        <v>447</v>
      </c>
      <c r="C71" s="65">
        <v>5400</v>
      </c>
      <c r="D71" s="65" t="s">
        <v>1081</v>
      </c>
      <c r="E71" t="s">
        <v>3024</v>
      </c>
      <c r="F71" s="326">
        <v>2126208.67</v>
      </c>
      <c r="G71" s="326">
        <v>0</v>
      </c>
      <c r="H71" s="326">
        <v>46683</v>
      </c>
      <c r="J71" s="310">
        <v>1385731.98</v>
      </c>
      <c r="K71" s="310">
        <v>89859.74</v>
      </c>
      <c r="M71" s="332">
        <v>15680</v>
      </c>
      <c r="O71" s="332">
        <v>-1884.5</v>
      </c>
      <c r="R71" s="310">
        <v>1836857.41</v>
      </c>
      <c r="S71" s="310">
        <v>1562778.07</v>
      </c>
      <c r="T71" s="330">
        <v>2195145.46</v>
      </c>
      <c r="V71" s="330">
        <v>2466.02</v>
      </c>
      <c r="W71" s="330">
        <v>1110137.7</v>
      </c>
      <c r="Y71" s="318">
        <v>1734125.7</v>
      </c>
      <c r="AA71" s="318">
        <v>9360.5</v>
      </c>
      <c r="AB71" s="318">
        <v>11704</v>
      </c>
      <c r="AC71" s="318">
        <v>980446.75</v>
      </c>
      <c r="AD71" s="318">
        <v>254677.32</v>
      </c>
      <c r="AG71" s="318">
        <v>82382.5</v>
      </c>
      <c r="AI71" s="356">
        <f t="shared" si="7"/>
        <v>2172891.67</v>
      </c>
      <c r="AJ71" s="355">
        <f t="shared" si="8"/>
        <v>13795.5</v>
      </c>
      <c r="AK71" s="357">
        <f t="shared" si="9"/>
        <v>2159096.17</v>
      </c>
      <c r="AL71" s="358">
        <f t="shared" si="10"/>
        <v>3307749.1799999997</v>
      </c>
      <c r="AM71" s="359">
        <f t="shared" si="11"/>
        <v>3072696.77</v>
      </c>
      <c r="AN71" s="26">
        <f t="shared" si="12"/>
        <v>235052.40999999968</v>
      </c>
    </row>
    <row r="72" spans="1:40" x14ac:dyDescent="0.25">
      <c r="A72" s="1" t="s">
        <v>446</v>
      </c>
      <c r="B72" s="1" t="s">
        <v>447</v>
      </c>
      <c r="C72" s="65">
        <v>9957</v>
      </c>
      <c r="D72" s="65" t="s">
        <v>1082</v>
      </c>
      <c r="E72" t="s">
        <v>3025</v>
      </c>
      <c r="F72" s="326">
        <v>1961465.39</v>
      </c>
      <c r="G72" s="326">
        <v>0</v>
      </c>
      <c r="H72" s="326">
        <v>17802.150000000001</v>
      </c>
      <c r="J72" s="310">
        <v>1911887.75</v>
      </c>
      <c r="K72" s="310">
        <v>668377.32999999996</v>
      </c>
      <c r="N72" s="332">
        <v>13000</v>
      </c>
      <c r="O72" s="332">
        <v>623.65</v>
      </c>
      <c r="R72" s="310">
        <v>1922613.26</v>
      </c>
      <c r="S72" s="310">
        <v>1881658.83</v>
      </c>
      <c r="T72" s="330">
        <v>3510069.8</v>
      </c>
      <c r="V72" s="330">
        <v>1842.84</v>
      </c>
      <c r="W72" s="330">
        <v>2789913.8</v>
      </c>
      <c r="Y72" s="318">
        <v>3729244.8</v>
      </c>
      <c r="AA72" s="318">
        <v>6257</v>
      </c>
      <c r="AB72" s="318">
        <v>14420</v>
      </c>
      <c r="AC72" s="318">
        <v>1325242.5900000001</v>
      </c>
      <c r="AD72" s="318">
        <v>338125.72</v>
      </c>
      <c r="AG72" s="318">
        <v>146899.45000000001</v>
      </c>
      <c r="AI72" s="356">
        <f t="shared" si="7"/>
        <v>1979267.5399999998</v>
      </c>
      <c r="AJ72" s="355">
        <f t="shared" si="8"/>
        <v>13623.65</v>
      </c>
      <c r="AK72" s="357">
        <f t="shared" si="9"/>
        <v>1965643.89</v>
      </c>
      <c r="AL72" s="358">
        <f t="shared" si="10"/>
        <v>6301826.4399999995</v>
      </c>
      <c r="AM72" s="359">
        <f t="shared" si="11"/>
        <v>5560189.5599999996</v>
      </c>
      <c r="AN72" s="26">
        <f t="shared" si="12"/>
        <v>741636.87999999989</v>
      </c>
    </row>
    <row r="73" spans="1:40" x14ac:dyDescent="0.25">
      <c r="A73" s="1" t="s">
        <v>446</v>
      </c>
      <c r="B73" s="1" t="s">
        <v>447</v>
      </c>
      <c r="C73" s="65">
        <v>2898</v>
      </c>
      <c r="D73" s="65" t="s">
        <v>1083</v>
      </c>
      <c r="E73" t="s">
        <v>3026</v>
      </c>
      <c r="F73" s="326">
        <v>1068764.6499999999</v>
      </c>
      <c r="G73" s="326">
        <v>0</v>
      </c>
      <c r="H73" s="326">
        <v>57160.42</v>
      </c>
      <c r="J73" s="310">
        <v>183398.55</v>
      </c>
      <c r="K73" s="310">
        <v>166302.47</v>
      </c>
      <c r="O73" s="332">
        <v>1897</v>
      </c>
      <c r="R73" s="310">
        <v>-218266.68</v>
      </c>
      <c r="S73" s="310">
        <v>1497958.46</v>
      </c>
      <c r="T73" s="330">
        <v>1391077.47</v>
      </c>
      <c r="V73" s="330">
        <v>2852.45</v>
      </c>
      <c r="W73" s="330">
        <v>1135191.2</v>
      </c>
      <c r="Y73" s="318">
        <v>1368935.2</v>
      </c>
      <c r="AA73" s="318">
        <v>8928.5</v>
      </c>
      <c r="AB73" s="318">
        <v>7144</v>
      </c>
      <c r="AC73" s="318">
        <v>697080.11</v>
      </c>
      <c r="AD73" s="318">
        <v>228007</v>
      </c>
      <c r="AG73" s="318">
        <v>24989</v>
      </c>
      <c r="AI73" s="356">
        <f t="shared" si="7"/>
        <v>1125925.0699999998</v>
      </c>
      <c r="AJ73" s="355">
        <f t="shared" si="8"/>
        <v>1897</v>
      </c>
      <c r="AK73" s="357">
        <f t="shared" si="9"/>
        <v>1124028.0699999998</v>
      </c>
      <c r="AL73" s="358">
        <f t="shared" si="10"/>
        <v>2529121.12</v>
      </c>
      <c r="AM73" s="359">
        <f t="shared" si="11"/>
        <v>2335083.81</v>
      </c>
      <c r="AN73" s="26">
        <f t="shared" si="12"/>
        <v>194037.31000000006</v>
      </c>
    </row>
    <row r="74" spans="1:40" x14ac:dyDescent="0.25">
      <c r="A74" s="1" t="s">
        <v>446</v>
      </c>
      <c r="B74" s="1" t="s">
        <v>447</v>
      </c>
      <c r="C74" s="65">
        <v>3080</v>
      </c>
      <c r="D74" s="65" t="s">
        <v>1084</v>
      </c>
      <c r="E74" t="s">
        <v>3027</v>
      </c>
      <c r="F74" s="326">
        <v>509236.3</v>
      </c>
      <c r="G74" s="326">
        <v>0</v>
      </c>
      <c r="H74" s="326">
        <v>2102.98</v>
      </c>
      <c r="J74" s="310">
        <v>1136192.8</v>
      </c>
      <c r="K74" s="310">
        <v>186039.14</v>
      </c>
      <c r="L74" s="332">
        <v>162</v>
      </c>
      <c r="M74" s="332">
        <v>-1892.19</v>
      </c>
      <c r="O74" s="332">
        <v>24734.47</v>
      </c>
      <c r="R74" s="310">
        <v>-732805.13</v>
      </c>
      <c r="S74" s="310">
        <v>2412599.04</v>
      </c>
      <c r="T74" s="330">
        <v>1494616.81</v>
      </c>
      <c r="V74" s="330">
        <v>510.12</v>
      </c>
      <c r="W74" s="330">
        <v>751407.3</v>
      </c>
      <c r="Y74" s="318">
        <v>1303078.22</v>
      </c>
      <c r="AA74" s="318">
        <v>2608.5</v>
      </c>
      <c r="AB74" s="318">
        <v>7084</v>
      </c>
      <c r="AC74" s="318">
        <v>599828.61</v>
      </c>
      <c r="AD74" s="318">
        <v>159030.62</v>
      </c>
      <c r="AG74" s="318">
        <v>44131.25</v>
      </c>
      <c r="AI74" s="356">
        <f t="shared" si="7"/>
        <v>511339.27999999997</v>
      </c>
      <c r="AJ74" s="355">
        <f t="shared" si="8"/>
        <v>23004.280000000002</v>
      </c>
      <c r="AK74" s="357">
        <f t="shared" si="9"/>
        <v>488334.99999999994</v>
      </c>
      <c r="AL74" s="358">
        <f t="shared" si="10"/>
        <v>2246534.2300000004</v>
      </c>
      <c r="AM74" s="359">
        <f t="shared" si="11"/>
        <v>2115761.2000000002</v>
      </c>
      <c r="AN74" s="26">
        <f t="shared" si="12"/>
        <v>130773.03000000026</v>
      </c>
    </row>
    <row r="75" spans="1:40" x14ac:dyDescent="0.25">
      <c r="A75" s="1" t="s">
        <v>450</v>
      </c>
      <c r="B75" s="1" t="s">
        <v>451</v>
      </c>
      <c r="C75" s="65">
        <v>5394</v>
      </c>
      <c r="D75" s="65" t="s">
        <v>1085</v>
      </c>
      <c r="E75" t="s">
        <v>3028</v>
      </c>
      <c r="F75" s="326">
        <v>855966.75</v>
      </c>
      <c r="G75" s="326">
        <v>52272.11</v>
      </c>
      <c r="H75" s="326">
        <v>14200</v>
      </c>
      <c r="J75" s="310">
        <v>828924.38</v>
      </c>
      <c r="K75" s="310">
        <v>1732624.26</v>
      </c>
      <c r="L75" s="332">
        <v>25000</v>
      </c>
      <c r="M75" s="332">
        <v>13869.25</v>
      </c>
      <c r="O75" s="332">
        <v>1466.82</v>
      </c>
      <c r="R75" s="310">
        <v>916724.47</v>
      </c>
      <c r="S75" s="310">
        <v>2174520.91</v>
      </c>
      <c r="T75" s="330">
        <v>2242475.36</v>
      </c>
      <c r="U75" s="330">
        <v>355300</v>
      </c>
      <c r="V75" s="330">
        <v>654.08000000000004</v>
      </c>
      <c r="W75" s="330">
        <v>1582176.3</v>
      </c>
      <c r="Y75" s="318">
        <v>2171908.2999999998</v>
      </c>
      <c r="AA75" s="318">
        <v>768</v>
      </c>
      <c r="AC75" s="318">
        <v>1067602.54</v>
      </c>
      <c r="AD75" s="318">
        <v>502498.39</v>
      </c>
      <c r="AG75" s="318">
        <v>85422.46</v>
      </c>
      <c r="AI75" s="356">
        <f t="shared" si="7"/>
        <v>922438.86</v>
      </c>
      <c r="AJ75" s="355">
        <f t="shared" si="8"/>
        <v>40336.07</v>
      </c>
      <c r="AK75" s="357">
        <f t="shared" si="9"/>
        <v>882102.79</v>
      </c>
      <c r="AL75" s="358">
        <f t="shared" si="10"/>
        <v>4180605.74</v>
      </c>
      <c r="AM75" s="359">
        <f t="shared" si="11"/>
        <v>3828199.69</v>
      </c>
      <c r="AN75" s="26">
        <f t="shared" si="12"/>
        <v>352406.05000000028</v>
      </c>
    </row>
    <row r="76" spans="1:40" x14ac:dyDescent="0.25">
      <c r="A76" s="1" t="s">
        <v>450</v>
      </c>
      <c r="B76" s="1" t="s">
        <v>451</v>
      </c>
      <c r="C76" s="65">
        <v>6493</v>
      </c>
      <c r="D76" s="65" t="s">
        <v>1086</v>
      </c>
      <c r="E76" t="s">
        <v>3029</v>
      </c>
      <c r="F76" s="326">
        <v>1359897.1</v>
      </c>
      <c r="G76" s="326">
        <v>42024.25</v>
      </c>
      <c r="H76" s="326">
        <v>54862.17</v>
      </c>
      <c r="J76" s="310">
        <v>1165751.6100000001</v>
      </c>
      <c r="K76" s="310">
        <v>957431.44</v>
      </c>
      <c r="M76" s="332">
        <v>18490</v>
      </c>
      <c r="O76" s="332">
        <v>349448.36</v>
      </c>
      <c r="R76" s="310">
        <v>387033.87</v>
      </c>
      <c r="S76" s="310">
        <v>2426315.1</v>
      </c>
      <c r="T76" s="330">
        <v>2599337.83</v>
      </c>
      <c r="U76" s="330">
        <v>345000</v>
      </c>
      <c r="V76" s="330">
        <v>953.94</v>
      </c>
      <c r="W76" s="330">
        <v>1516635.23</v>
      </c>
      <c r="Y76" s="318">
        <v>2370222.3199999998</v>
      </c>
      <c r="AA76" s="318">
        <v>23218</v>
      </c>
      <c r="AB76" s="318">
        <v>2552</v>
      </c>
      <c r="AC76" s="318">
        <v>1083186.24</v>
      </c>
      <c r="AD76" s="318">
        <v>462613.7</v>
      </c>
      <c r="AG76" s="318">
        <v>121455.5</v>
      </c>
      <c r="AI76" s="356">
        <f t="shared" si="7"/>
        <v>1456783.52</v>
      </c>
      <c r="AJ76" s="355">
        <f t="shared" si="8"/>
        <v>367938.36</v>
      </c>
      <c r="AK76" s="357">
        <f t="shared" si="9"/>
        <v>1088845.1600000001</v>
      </c>
      <c r="AL76" s="358">
        <f t="shared" si="10"/>
        <v>4461927</v>
      </c>
      <c r="AM76" s="359">
        <f t="shared" si="11"/>
        <v>4063247.76</v>
      </c>
      <c r="AN76" s="26">
        <f t="shared" si="12"/>
        <v>398679.24000000022</v>
      </c>
    </row>
    <row r="77" spans="1:40" x14ac:dyDescent="0.25">
      <c r="A77" s="1" t="s">
        <v>450</v>
      </c>
      <c r="B77" s="1" t="s">
        <v>451</v>
      </c>
      <c r="C77" s="65">
        <v>2652</v>
      </c>
      <c r="D77" s="65" t="s">
        <v>1087</v>
      </c>
      <c r="E77" t="s">
        <v>3030</v>
      </c>
      <c r="F77" s="326">
        <v>569967.5</v>
      </c>
      <c r="G77" s="326">
        <v>161516.81</v>
      </c>
      <c r="H77" s="326">
        <v>12774.1</v>
      </c>
      <c r="J77" s="310">
        <v>112243.94</v>
      </c>
      <c r="K77" s="310">
        <v>252259.22</v>
      </c>
      <c r="M77" s="332">
        <v>9100</v>
      </c>
      <c r="O77" s="332">
        <v>6658.33</v>
      </c>
      <c r="R77" s="310">
        <v>-550510.43000000005</v>
      </c>
      <c r="S77" s="310">
        <v>1120243.3</v>
      </c>
      <c r="T77" s="330">
        <v>1379043.01</v>
      </c>
      <c r="U77" s="330">
        <v>40000</v>
      </c>
      <c r="V77" s="330">
        <v>335.4</v>
      </c>
      <c r="W77" s="330">
        <v>676580.1</v>
      </c>
      <c r="Y77" s="318">
        <v>996265.1</v>
      </c>
      <c r="AA77" s="318">
        <v>4984</v>
      </c>
      <c r="AB77" s="318">
        <v>688</v>
      </c>
      <c r="AC77" s="318">
        <v>411302.27</v>
      </c>
      <c r="AD77" s="318">
        <v>131211.87</v>
      </c>
      <c r="AG77" s="318">
        <v>28236.9</v>
      </c>
      <c r="AI77" s="356">
        <f t="shared" ref="AI77:AI86" si="13">SUM(F77:I77)</f>
        <v>744258.41</v>
      </c>
      <c r="AJ77" s="355">
        <f t="shared" ref="AJ77:AJ86" si="14">SUM(L77:O77)</f>
        <v>15758.33</v>
      </c>
      <c r="AK77" s="357">
        <f t="shared" ref="AK77:AK86" si="15">AI77-AJ77</f>
        <v>728500.08000000007</v>
      </c>
      <c r="AL77" s="358">
        <f t="shared" ref="AL77:AL86" si="16">SUM(T77:X77)</f>
        <v>2095958.5099999998</v>
      </c>
      <c r="AM77" s="359">
        <f t="shared" ref="AM77:AM86" si="17">SUM(Y77:AH77)</f>
        <v>1572688.1400000001</v>
      </c>
      <c r="AN77" s="26">
        <f t="shared" si="12"/>
        <v>523270.36999999965</v>
      </c>
    </row>
    <row r="78" spans="1:40" x14ac:dyDescent="0.25">
      <c r="A78" s="1" t="s">
        <v>450</v>
      </c>
      <c r="B78" s="1" t="s">
        <v>451</v>
      </c>
      <c r="C78" s="65">
        <v>5048</v>
      </c>
      <c r="D78" s="65" t="s">
        <v>1088</v>
      </c>
      <c r="E78" t="s">
        <v>3031</v>
      </c>
      <c r="F78" s="326">
        <v>749718.52</v>
      </c>
      <c r="G78" s="326">
        <v>140216.48000000001</v>
      </c>
      <c r="H78" s="326">
        <v>59610</v>
      </c>
      <c r="J78" s="310">
        <v>1035069.82</v>
      </c>
      <c r="K78" s="310">
        <v>460667.13</v>
      </c>
      <c r="M78" s="332">
        <v>28270.18</v>
      </c>
      <c r="O78" s="332">
        <v>35615.03</v>
      </c>
      <c r="R78" s="310">
        <v>-884976.76</v>
      </c>
      <c r="S78" s="310">
        <v>2732486.08</v>
      </c>
      <c r="T78" s="330">
        <v>1879236.26</v>
      </c>
      <c r="U78" s="330">
        <v>229200</v>
      </c>
      <c r="V78" s="330">
        <v>509.38</v>
      </c>
      <c r="W78" s="330">
        <v>1371390.3</v>
      </c>
      <c r="Y78" s="318">
        <v>1955814.3</v>
      </c>
      <c r="AA78" s="318">
        <v>3070</v>
      </c>
      <c r="AB78" s="318">
        <v>2844</v>
      </c>
      <c r="AC78" s="318">
        <v>711229.32</v>
      </c>
      <c r="AD78" s="318">
        <v>236728.2</v>
      </c>
      <c r="AG78" s="318">
        <v>36762.699999999997</v>
      </c>
      <c r="AI78" s="356">
        <f t="shared" si="13"/>
        <v>949545</v>
      </c>
      <c r="AJ78" s="355">
        <f t="shared" si="14"/>
        <v>63885.21</v>
      </c>
      <c r="AK78" s="357">
        <f t="shared" si="15"/>
        <v>885659.79</v>
      </c>
      <c r="AL78" s="358">
        <f t="shared" si="16"/>
        <v>3480335.9399999995</v>
      </c>
      <c r="AM78" s="359">
        <f t="shared" si="17"/>
        <v>2946448.5200000005</v>
      </c>
      <c r="AN78" s="26">
        <f t="shared" si="12"/>
        <v>533887.41999999899</v>
      </c>
    </row>
    <row r="79" spans="1:40" x14ac:dyDescent="0.25">
      <c r="A79" s="1" t="s">
        <v>450</v>
      </c>
      <c r="B79" s="1" t="s">
        <v>451</v>
      </c>
      <c r="C79" s="65">
        <v>4607</v>
      </c>
      <c r="D79" s="65" t="s">
        <v>1089</v>
      </c>
      <c r="E79" t="s">
        <v>3032</v>
      </c>
      <c r="F79" s="326">
        <v>1062445.93</v>
      </c>
      <c r="G79" s="326">
        <v>45393</v>
      </c>
      <c r="H79" s="326">
        <v>29000</v>
      </c>
      <c r="J79" s="310">
        <v>1847947.28</v>
      </c>
      <c r="K79" s="310">
        <v>313369.74</v>
      </c>
      <c r="M79" s="332">
        <v>11260</v>
      </c>
      <c r="O79" s="332">
        <v>-595459.68000000005</v>
      </c>
      <c r="R79" s="310">
        <v>484157</v>
      </c>
      <c r="S79" s="310">
        <v>3283107.89</v>
      </c>
      <c r="T79" s="330">
        <v>2198191.7799999998</v>
      </c>
      <c r="U79" s="330">
        <v>3000</v>
      </c>
      <c r="V79" s="330">
        <v>1937.74</v>
      </c>
      <c r="W79" s="330">
        <v>1183447.3</v>
      </c>
      <c r="Y79" s="318">
        <v>1752197</v>
      </c>
      <c r="AA79" s="318">
        <v>3040</v>
      </c>
      <c r="AB79" s="318">
        <v>14418</v>
      </c>
      <c r="AC79" s="318">
        <v>955582.74</v>
      </c>
      <c r="AD79" s="318">
        <v>250961.64</v>
      </c>
      <c r="AG79" s="318">
        <v>295286.7</v>
      </c>
      <c r="AI79" s="356">
        <f t="shared" si="13"/>
        <v>1136838.93</v>
      </c>
      <c r="AJ79" s="355">
        <f t="shared" si="14"/>
        <v>-584199.68000000005</v>
      </c>
      <c r="AK79" s="357">
        <f t="shared" si="15"/>
        <v>1721038.6099999999</v>
      </c>
      <c r="AL79" s="358">
        <f t="shared" si="16"/>
        <v>3386576.8200000003</v>
      </c>
      <c r="AM79" s="359">
        <f t="shared" si="17"/>
        <v>3271486.0800000005</v>
      </c>
      <c r="AN79" s="26">
        <f t="shared" si="12"/>
        <v>115090.73999999976</v>
      </c>
    </row>
    <row r="80" spans="1:40" x14ac:dyDescent="0.25">
      <c r="A80" s="1" t="s">
        <v>450</v>
      </c>
      <c r="B80" s="1" t="s">
        <v>451</v>
      </c>
      <c r="C80" s="65">
        <v>3828</v>
      </c>
      <c r="D80" s="65" t="s">
        <v>1090</v>
      </c>
      <c r="E80" t="s">
        <v>3033</v>
      </c>
      <c r="F80" s="326">
        <v>1584385.72</v>
      </c>
      <c r="G80" s="326">
        <v>21432</v>
      </c>
      <c r="H80" s="326">
        <v>15200</v>
      </c>
      <c r="J80" s="310">
        <v>435584.92</v>
      </c>
      <c r="K80" s="310">
        <v>321934.75</v>
      </c>
      <c r="M80" s="332">
        <v>9975</v>
      </c>
      <c r="O80" s="332">
        <v>644.15</v>
      </c>
      <c r="R80" s="310">
        <v>-293162.84000000003</v>
      </c>
      <c r="S80" s="310">
        <v>1600443.98</v>
      </c>
      <c r="T80" s="330">
        <v>2083839.84</v>
      </c>
      <c r="U80" s="330">
        <v>185800</v>
      </c>
      <c r="V80" s="330">
        <v>970.73</v>
      </c>
      <c r="W80" s="330">
        <v>1161011.8</v>
      </c>
      <c r="Y80" s="318">
        <v>1480838.8</v>
      </c>
      <c r="AA80" s="318">
        <v>5128</v>
      </c>
      <c r="AB80" s="318">
        <v>720</v>
      </c>
      <c r="AC80" s="318">
        <v>650207.6</v>
      </c>
      <c r="AD80" s="318">
        <v>213332.87</v>
      </c>
      <c r="AG80" s="318">
        <v>20758</v>
      </c>
      <c r="AI80" s="356">
        <f t="shared" si="13"/>
        <v>1621017.72</v>
      </c>
      <c r="AJ80" s="355">
        <f t="shared" si="14"/>
        <v>10619.15</v>
      </c>
      <c r="AK80" s="357">
        <f t="shared" si="15"/>
        <v>1610398.57</v>
      </c>
      <c r="AL80" s="358">
        <f t="shared" si="16"/>
        <v>3431622.37</v>
      </c>
      <c r="AM80" s="359">
        <f t="shared" si="17"/>
        <v>2370985.27</v>
      </c>
      <c r="AN80" s="26">
        <f t="shared" si="12"/>
        <v>1060637.1000000001</v>
      </c>
    </row>
    <row r="81" spans="1:40" x14ac:dyDescent="0.25">
      <c r="A81" s="1" t="s">
        <v>454</v>
      </c>
      <c r="B81" s="1" t="s">
        <v>455</v>
      </c>
      <c r="C81" s="65">
        <v>1142</v>
      </c>
      <c r="D81" s="65" t="s">
        <v>1091</v>
      </c>
      <c r="E81" t="s">
        <v>3034</v>
      </c>
      <c r="F81" s="326">
        <v>292124.89</v>
      </c>
      <c r="G81" s="326">
        <v>20100</v>
      </c>
      <c r="H81" s="326">
        <v>10921.09</v>
      </c>
      <c r="J81" s="310">
        <v>351590.21</v>
      </c>
      <c r="K81" s="310">
        <v>150224.95000000001</v>
      </c>
      <c r="R81" s="310">
        <v>-1940000.23</v>
      </c>
      <c r="S81" s="310">
        <v>2663000</v>
      </c>
      <c r="T81" s="330">
        <v>625625.67000000004</v>
      </c>
      <c r="V81" s="330">
        <v>81.87</v>
      </c>
      <c r="W81" s="330">
        <v>751315.1</v>
      </c>
      <c r="Y81" s="318">
        <v>1004352.65</v>
      </c>
      <c r="AA81" s="318">
        <v>3032</v>
      </c>
      <c r="AC81" s="318">
        <v>187486.54</v>
      </c>
      <c r="AD81" s="318">
        <v>80190.080000000002</v>
      </c>
      <c r="AI81" s="356">
        <f t="shared" si="13"/>
        <v>323145.98000000004</v>
      </c>
      <c r="AJ81" s="355">
        <f t="shared" si="14"/>
        <v>0</v>
      </c>
      <c r="AK81" s="357">
        <f t="shared" si="15"/>
        <v>323145.98000000004</v>
      </c>
      <c r="AL81" s="358">
        <f t="shared" si="16"/>
        <v>1377022.6400000001</v>
      </c>
      <c r="AM81" s="359">
        <f t="shared" si="17"/>
        <v>1275061.27</v>
      </c>
      <c r="AN81" s="26">
        <f t="shared" si="12"/>
        <v>101961.37000000011</v>
      </c>
    </row>
    <row r="82" spans="1:40" x14ac:dyDescent="0.25">
      <c r="A82" s="1" t="s">
        <v>454</v>
      </c>
      <c r="B82" s="1" t="s">
        <v>455</v>
      </c>
      <c r="C82" s="65">
        <v>1176</v>
      </c>
      <c r="D82" s="65" t="s">
        <v>1092</v>
      </c>
      <c r="E82" t="s">
        <v>3035</v>
      </c>
      <c r="F82" s="326">
        <v>872301.2</v>
      </c>
      <c r="G82" s="326">
        <v>0</v>
      </c>
      <c r="H82" s="326">
        <v>18546.29</v>
      </c>
      <c r="J82" s="310">
        <v>256182.82</v>
      </c>
      <c r="K82" s="310">
        <v>136957.9</v>
      </c>
      <c r="R82" s="310">
        <v>-1155608.79</v>
      </c>
      <c r="S82" s="310">
        <v>1891769.64</v>
      </c>
      <c r="T82" s="330">
        <v>1249049.42</v>
      </c>
      <c r="V82" s="330">
        <v>409.16</v>
      </c>
      <c r="W82" s="330">
        <v>233099</v>
      </c>
      <c r="Y82" s="318">
        <v>565821</v>
      </c>
      <c r="AA82" s="318">
        <v>1996</v>
      </c>
      <c r="AC82" s="318">
        <v>240603.25</v>
      </c>
      <c r="AD82" s="318">
        <v>126309.97</v>
      </c>
      <c r="AI82" s="356">
        <f t="shared" si="13"/>
        <v>890847.49</v>
      </c>
      <c r="AJ82" s="355">
        <f t="shared" si="14"/>
        <v>0</v>
      </c>
      <c r="AK82" s="357">
        <f t="shared" si="15"/>
        <v>890847.49</v>
      </c>
      <c r="AL82" s="358">
        <f t="shared" si="16"/>
        <v>1482557.5799999998</v>
      </c>
      <c r="AM82" s="359">
        <f t="shared" si="17"/>
        <v>934730.22</v>
      </c>
      <c r="AN82" s="26">
        <f t="shared" si="12"/>
        <v>547827.35999999987</v>
      </c>
    </row>
    <row r="83" spans="1:40" x14ac:dyDescent="0.25">
      <c r="A83" s="1" t="s">
        <v>454</v>
      </c>
      <c r="B83" s="1" t="s">
        <v>455</v>
      </c>
      <c r="C83" s="65">
        <v>2332</v>
      </c>
      <c r="D83" s="65" t="s">
        <v>1093</v>
      </c>
      <c r="E83" t="s">
        <v>3036</v>
      </c>
      <c r="F83" s="326">
        <v>418804.9</v>
      </c>
      <c r="G83" s="326">
        <v>0</v>
      </c>
      <c r="H83" s="326">
        <v>20111.96</v>
      </c>
      <c r="J83" s="310">
        <v>798609.06</v>
      </c>
      <c r="K83" s="310">
        <v>291360.81</v>
      </c>
      <c r="Q83" s="310">
        <v>-541668.11</v>
      </c>
      <c r="R83" s="310">
        <v>137348.35</v>
      </c>
      <c r="S83" s="310">
        <v>1861215.28</v>
      </c>
      <c r="T83" s="330">
        <v>930950.73</v>
      </c>
      <c r="V83" s="330">
        <v>313.64</v>
      </c>
      <c r="W83" s="330">
        <v>1205272.6499999999</v>
      </c>
      <c r="X83" s="330">
        <v>10</v>
      </c>
      <c r="Y83" s="318">
        <v>1576267.65</v>
      </c>
      <c r="AA83" s="318">
        <v>12092</v>
      </c>
      <c r="AC83" s="318">
        <v>384606.94</v>
      </c>
      <c r="AD83" s="318">
        <v>91589.22</v>
      </c>
      <c r="AI83" s="356">
        <f t="shared" si="13"/>
        <v>438916.86000000004</v>
      </c>
      <c r="AJ83" s="355">
        <f t="shared" si="14"/>
        <v>0</v>
      </c>
      <c r="AK83" s="357">
        <f t="shared" si="15"/>
        <v>438916.86000000004</v>
      </c>
      <c r="AL83" s="358">
        <f t="shared" si="16"/>
        <v>2136547.02</v>
      </c>
      <c r="AM83" s="359">
        <f t="shared" si="17"/>
        <v>2064555.8099999998</v>
      </c>
      <c r="AN83" s="26">
        <f t="shared" si="12"/>
        <v>71991.210000000196</v>
      </c>
    </row>
    <row r="84" spans="1:40" x14ac:dyDescent="0.25">
      <c r="A84" s="1" t="s">
        <v>454</v>
      </c>
      <c r="B84" s="1" t="s">
        <v>455</v>
      </c>
      <c r="C84" s="65">
        <v>2410</v>
      </c>
      <c r="D84" s="65" t="s">
        <v>1094</v>
      </c>
      <c r="E84" t="s">
        <v>3037</v>
      </c>
      <c r="F84" s="326">
        <v>166340.94</v>
      </c>
      <c r="G84" s="326">
        <v>0</v>
      </c>
      <c r="H84" s="326">
        <v>9608.52</v>
      </c>
      <c r="J84" s="310">
        <v>280503.3</v>
      </c>
      <c r="K84" s="310">
        <v>166792.03</v>
      </c>
      <c r="R84" s="310">
        <v>-1254536.67</v>
      </c>
      <c r="S84" s="310">
        <v>1831896</v>
      </c>
      <c r="T84" s="330">
        <v>994069.21</v>
      </c>
      <c r="V84" s="330">
        <v>51.39</v>
      </c>
      <c r="W84" s="330">
        <v>1452906</v>
      </c>
      <c r="Y84" s="318">
        <v>1877977</v>
      </c>
      <c r="AA84" s="318">
        <v>468</v>
      </c>
      <c r="AC84" s="318">
        <v>378170.04</v>
      </c>
      <c r="AD84" s="318">
        <v>143126.1</v>
      </c>
      <c r="AG84" s="318">
        <v>1400</v>
      </c>
      <c r="AI84" s="356">
        <f t="shared" si="13"/>
        <v>175949.46</v>
      </c>
      <c r="AJ84" s="355">
        <f t="shared" si="14"/>
        <v>0</v>
      </c>
      <c r="AK84" s="357">
        <f t="shared" si="15"/>
        <v>175949.46</v>
      </c>
      <c r="AL84" s="358">
        <f t="shared" si="16"/>
        <v>2447026.6</v>
      </c>
      <c r="AM84" s="359">
        <f t="shared" si="17"/>
        <v>2401141.14</v>
      </c>
      <c r="AN84" s="26">
        <f>AL84-AM84</f>
        <v>45885.459999999963</v>
      </c>
    </row>
    <row r="85" spans="1:40" s="244" customFormat="1" x14ac:dyDescent="0.25">
      <c r="A85" s="244" t="s">
        <v>454</v>
      </c>
      <c r="B85" s="244" t="s">
        <v>455</v>
      </c>
      <c r="C85" s="245">
        <v>3521</v>
      </c>
      <c r="D85" s="245" t="s">
        <v>1095</v>
      </c>
      <c r="E85" t="s">
        <v>3038</v>
      </c>
      <c r="F85" s="326">
        <v>422742.57</v>
      </c>
      <c r="G85" s="326">
        <v>0</v>
      </c>
      <c r="H85" s="326">
        <v>18939</v>
      </c>
      <c r="I85" s="325"/>
      <c r="J85" s="310">
        <v>5304298.37</v>
      </c>
      <c r="K85" s="310">
        <v>166776.59</v>
      </c>
      <c r="L85" s="331"/>
      <c r="M85" s="332">
        <v>17200</v>
      </c>
      <c r="N85" s="331"/>
      <c r="O85" s="332">
        <v>28.04</v>
      </c>
      <c r="P85"/>
      <c r="Q85"/>
      <c r="R85" s="310">
        <v>-770315.7</v>
      </c>
      <c r="S85" s="310">
        <v>4000000</v>
      </c>
      <c r="T85" s="330">
        <v>1077345.31</v>
      </c>
      <c r="U85" s="329"/>
      <c r="V85" s="330">
        <v>141.62</v>
      </c>
      <c r="W85" s="330">
        <v>1241052.1000000001</v>
      </c>
      <c r="X85" s="330">
        <v>2720000</v>
      </c>
      <c r="Y85" s="318">
        <v>1597882.1</v>
      </c>
      <c r="Z85" s="317"/>
      <c r="AA85" s="318">
        <v>10340</v>
      </c>
      <c r="AB85" s="317"/>
      <c r="AC85" s="318">
        <v>416069.74</v>
      </c>
      <c r="AD85" s="318">
        <v>348403</v>
      </c>
      <c r="AE85" s="317"/>
      <c r="AF85" s="317"/>
      <c r="AG85" s="317"/>
      <c r="AH85" s="317"/>
      <c r="AI85" s="356">
        <f t="shared" si="13"/>
        <v>441681.57</v>
      </c>
      <c r="AJ85" s="355">
        <f t="shared" si="14"/>
        <v>17228.04</v>
      </c>
      <c r="AK85" s="357">
        <f t="shared" si="15"/>
        <v>424453.53</v>
      </c>
      <c r="AL85" s="358">
        <f t="shared" si="16"/>
        <v>5038539.03</v>
      </c>
      <c r="AM85" s="359">
        <f t="shared" si="17"/>
        <v>2372694.84</v>
      </c>
      <c r="AN85" s="26">
        <f t="shared" ref="AN85:AN86" si="18">AL85-AM85</f>
        <v>2665844.1900000004</v>
      </c>
    </row>
    <row r="86" spans="1:40" x14ac:dyDescent="0.25">
      <c r="AI86" s="356">
        <f t="shared" si="13"/>
        <v>0</v>
      </c>
      <c r="AJ86" s="355">
        <f t="shared" si="14"/>
        <v>0</v>
      </c>
      <c r="AK86" s="357">
        <f t="shared" si="15"/>
        <v>0</v>
      </c>
      <c r="AL86" s="358">
        <f t="shared" si="16"/>
        <v>0</v>
      </c>
      <c r="AM86" s="359">
        <f t="shared" si="17"/>
        <v>0</v>
      </c>
      <c r="AN86" s="26">
        <f t="shared" si="18"/>
        <v>0</v>
      </c>
    </row>
    <row r="87" spans="1:40" x14ac:dyDescent="0.25">
      <c r="AI87" s="42"/>
      <c r="AJ87" s="29"/>
      <c r="AK87" s="26"/>
      <c r="AL87" s="24"/>
      <c r="AM87" s="23"/>
    </row>
    <row r="88" spans="1:40" x14ac:dyDescent="0.25">
      <c r="AI88" s="42"/>
      <c r="AJ88" s="29"/>
      <c r="AK88" s="26"/>
      <c r="AL88" s="24"/>
      <c r="AM88" s="23"/>
    </row>
    <row r="89" spans="1:40" x14ac:dyDescent="0.25">
      <c r="AI89" s="42"/>
      <c r="AJ89" s="29"/>
      <c r="AK89" s="26"/>
      <c r="AL89" s="24"/>
      <c r="AM89" s="23"/>
    </row>
    <row r="90" spans="1:40" x14ac:dyDescent="0.25">
      <c r="AI90" s="42"/>
      <c r="AJ90" s="29"/>
      <c r="AK90" s="26"/>
      <c r="AL90" s="24"/>
      <c r="AM90" s="23"/>
    </row>
    <row r="91" spans="1:40" x14ac:dyDescent="0.25">
      <c r="AI91" s="42"/>
      <c r="AJ91" s="29"/>
      <c r="AK91" s="26"/>
      <c r="AL91" s="24"/>
      <c r="AM91" s="23"/>
    </row>
    <row r="92" spans="1:40" x14ac:dyDescent="0.25">
      <c r="AI92" s="42"/>
      <c r="AJ92" s="29"/>
      <c r="AK92" s="26"/>
      <c r="AL92" s="24"/>
      <c r="AM92" s="23"/>
    </row>
    <row r="93" spans="1:40" x14ac:dyDescent="0.25">
      <c r="AI93" s="42"/>
      <c r="AJ93" s="29"/>
      <c r="AK93" s="26"/>
      <c r="AL93" s="24"/>
      <c r="AM93" s="23"/>
    </row>
    <row r="94" spans="1:40" x14ac:dyDescent="0.25">
      <c r="AI94" s="42"/>
      <c r="AJ94" s="29"/>
      <c r="AK94" s="26"/>
      <c r="AL94" s="24"/>
      <c r="AM94" s="23"/>
    </row>
    <row r="95" spans="1:40" x14ac:dyDescent="0.25">
      <c r="AI95" s="42"/>
      <c r="AJ95" s="29"/>
      <c r="AK95" s="26"/>
      <c r="AL95" s="24"/>
      <c r="AM95" s="23"/>
    </row>
    <row r="96" spans="1:40" x14ac:dyDescent="0.25">
      <c r="AI96" s="42"/>
      <c r="AJ96" s="29"/>
      <c r="AK96" s="26"/>
      <c r="AL96" s="24"/>
      <c r="AM96" s="23"/>
    </row>
    <row r="97" spans="35:39" x14ac:dyDescent="0.25">
      <c r="AI97" s="42"/>
      <c r="AJ97" s="29"/>
      <c r="AK97" s="26"/>
      <c r="AL97" s="24"/>
      <c r="AM97" s="23"/>
    </row>
    <row r="98" spans="35:39" x14ac:dyDescent="0.25">
      <c r="AI98" s="42"/>
      <c r="AJ98" s="29"/>
      <c r="AK98" s="26"/>
      <c r="AL98" s="24"/>
      <c r="AM98" s="23"/>
    </row>
    <row r="99" spans="35:39" x14ac:dyDescent="0.25">
      <c r="AI99" s="42"/>
      <c r="AJ99" s="29"/>
      <c r="AK99" s="26"/>
      <c r="AL99" s="24"/>
      <c r="AM99" s="23"/>
    </row>
    <row r="100" spans="35:39" x14ac:dyDescent="0.25">
      <c r="AI100" s="42"/>
      <c r="AJ100" s="29"/>
      <c r="AK100" s="26"/>
      <c r="AL100" s="24"/>
      <c r="AM100" s="23"/>
    </row>
    <row r="101" spans="35:39" x14ac:dyDescent="0.25">
      <c r="AI101" s="42"/>
      <c r="AJ101" s="29"/>
      <c r="AK101" s="26"/>
      <c r="AL101" s="24"/>
      <c r="AM101" s="23"/>
    </row>
    <row r="102" spans="35:39" x14ac:dyDescent="0.25">
      <c r="AI102" s="42"/>
      <c r="AJ102" s="29"/>
      <c r="AK102" s="26"/>
      <c r="AL102" s="24"/>
      <c r="AM102" s="23"/>
    </row>
    <row r="103" spans="35:39" x14ac:dyDescent="0.25">
      <c r="AI103" s="42"/>
      <c r="AJ103" s="29"/>
      <c r="AK103" s="26"/>
      <c r="AL103" s="24"/>
      <c r="AM103" s="23"/>
    </row>
    <row r="104" spans="35:39" x14ac:dyDescent="0.25">
      <c r="AI104" s="42"/>
      <c r="AJ104" s="29"/>
      <c r="AK104" s="26"/>
      <c r="AL104" s="24"/>
      <c r="AM104" s="23"/>
    </row>
    <row r="105" spans="35:39" x14ac:dyDescent="0.25">
      <c r="AI105" s="42"/>
      <c r="AJ105" s="29"/>
      <c r="AK105" s="26"/>
      <c r="AL105" s="24"/>
      <c r="AM105" s="23"/>
    </row>
    <row r="106" spans="35:39" x14ac:dyDescent="0.25">
      <c r="AI106" s="42"/>
      <c r="AJ106" s="29"/>
      <c r="AK106" s="26"/>
      <c r="AL106" s="24"/>
      <c r="AM106" s="23"/>
    </row>
    <row r="107" spans="35:39" x14ac:dyDescent="0.25">
      <c r="AI107" s="42"/>
      <c r="AJ107" s="29"/>
      <c r="AK107" s="26"/>
      <c r="AL107" s="24"/>
      <c r="AM107" s="23"/>
    </row>
    <row r="108" spans="35:39" x14ac:dyDescent="0.25">
      <c r="AI108" s="42"/>
      <c r="AJ108" s="29"/>
      <c r="AK108" s="26"/>
      <c r="AL108" s="24"/>
      <c r="AM108" s="23"/>
    </row>
    <row r="109" spans="35:39" x14ac:dyDescent="0.25">
      <c r="AI109" s="42"/>
      <c r="AJ109" s="29"/>
      <c r="AK109" s="26"/>
      <c r="AL109" s="24"/>
      <c r="AM109" s="23"/>
    </row>
    <row r="110" spans="35:39" x14ac:dyDescent="0.25">
      <c r="AI110" s="42"/>
      <c r="AJ110" s="29"/>
      <c r="AK110" s="26"/>
      <c r="AL110" s="24"/>
      <c r="AM110" s="23"/>
    </row>
    <row r="111" spans="35:39" x14ac:dyDescent="0.25">
      <c r="AI111" s="42"/>
      <c r="AJ111" s="29"/>
      <c r="AK111" s="26"/>
      <c r="AL111" s="24"/>
      <c r="AM111" s="23"/>
    </row>
    <row r="112" spans="35:39" x14ac:dyDescent="0.25">
      <c r="AI112" s="42"/>
      <c r="AJ112" s="29"/>
      <c r="AK112" s="26"/>
      <c r="AL112" s="24"/>
      <c r="AM112" s="23"/>
    </row>
    <row r="113" spans="35:39" x14ac:dyDescent="0.25">
      <c r="AI113" s="42"/>
      <c r="AJ113" s="29"/>
      <c r="AK113" s="26"/>
      <c r="AL113" s="24"/>
      <c r="AM113" s="23"/>
    </row>
    <row r="114" spans="35:39" x14ac:dyDescent="0.25">
      <c r="AI114" s="42"/>
      <c r="AJ114" s="29"/>
      <c r="AK114" s="26"/>
      <c r="AL114" s="24"/>
      <c r="AM114" s="23"/>
    </row>
    <row r="115" spans="35:39" x14ac:dyDescent="0.25">
      <c r="AI115" s="42"/>
      <c r="AJ115" s="29"/>
      <c r="AK115" s="26"/>
      <c r="AL115" s="24"/>
      <c r="AM115" s="23"/>
    </row>
    <row r="116" spans="35:39" x14ac:dyDescent="0.25">
      <c r="AI116" s="42"/>
      <c r="AJ116" s="29"/>
      <c r="AK116" s="26"/>
      <c r="AL116" s="24"/>
      <c r="AM116" s="23"/>
    </row>
    <row r="117" spans="35:39" x14ac:dyDescent="0.25">
      <c r="AI117" s="42"/>
      <c r="AJ117" s="29"/>
      <c r="AK117" s="26"/>
      <c r="AL117" s="24"/>
      <c r="AM117" s="23"/>
    </row>
    <row r="118" spans="35:39" x14ac:dyDescent="0.25">
      <c r="AI118" s="42"/>
      <c r="AJ118" s="29"/>
      <c r="AK118" s="26"/>
      <c r="AL118" s="24"/>
      <c r="AM118" s="23"/>
    </row>
    <row r="119" spans="35:39" x14ac:dyDescent="0.25">
      <c r="AI119" s="42"/>
      <c r="AJ119" s="29"/>
      <c r="AK119" s="26"/>
      <c r="AL119" s="24"/>
      <c r="AM119" s="23"/>
    </row>
    <row r="120" spans="35:39" x14ac:dyDescent="0.25">
      <c r="AI120" s="42"/>
      <c r="AJ120" s="29"/>
      <c r="AK120" s="26"/>
      <c r="AL120" s="24"/>
      <c r="AM120" s="23"/>
    </row>
    <row r="121" spans="35:39" x14ac:dyDescent="0.25">
      <c r="AI121" s="42"/>
      <c r="AJ121" s="29"/>
      <c r="AK121" s="26"/>
      <c r="AL121" s="24"/>
      <c r="AM121" s="23"/>
    </row>
    <row r="122" spans="35:39" x14ac:dyDescent="0.25">
      <c r="AI122" s="42"/>
      <c r="AJ122" s="29"/>
      <c r="AK122" s="26"/>
      <c r="AL122" s="24"/>
      <c r="AM122" s="23"/>
    </row>
    <row r="123" spans="35:39" x14ac:dyDescent="0.25">
      <c r="AI123" s="42"/>
      <c r="AJ123" s="29"/>
      <c r="AK123" s="26"/>
      <c r="AL123" s="24"/>
      <c r="AM123" s="23"/>
    </row>
  </sheetData>
  <pageMargins left="0.7" right="0.7" top="0.75" bottom="0.75" header="0.3" footer="0.3"/>
  <pageSetup paperSize="9" orientation="portrait" horizontalDpi="4294967293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89"/>
  <sheetViews>
    <sheetView topLeftCell="F1" zoomScale="80" zoomScaleNormal="80" workbookViewId="0">
      <selection sqref="A1:Z1048576"/>
    </sheetView>
  </sheetViews>
  <sheetFormatPr defaultRowHeight="13.8" x14ac:dyDescent="0.25"/>
  <cols>
    <col min="1" max="1" width="24.3984375" customWidth="1"/>
  </cols>
  <sheetData>
    <row r="1" spans="1:26" x14ac:dyDescent="0.25">
      <c r="A1" t="s">
        <v>2458</v>
      </c>
      <c r="B1" t="s">
        <v>2459</v>
      </c>
      <c r="C1" t="s">
        <v>2460</v>
      </c>
      <c r="D1" t="s">
        <v>2461</v>
      </c>
      <c r="E1" t="s">
        <v>2463</v>
      </c>
      <c r="F1" t="s">
        <v>2464</v>
      </c>
      <c r="G1" t="s">
        <v>2466</v>
      </c>
      <c r="H1" t="s">
        <v>2467</v>
      </c>
      <c r="I1" t="s">
        <v>2470</v>
      </c>
      <c r="J1" t="s">
        <v>2471</v>
      </c>
      <c r="K1" t="s">
        <v>2473</v>
      </c>
      <c r="L1" t="s">
        <v>2474</v>
      </c>
      <c r="M1" t="s">
        <v>2475</v>
      </c>
      <c r="N1" t="s">
        <v>2477</v>
      </c>
      <c r="O1" t="s">
        <v>2478</v>
      </c>
      <c r="P1" t="s">
        <v>2479</v>
      </c>
      <c r="Q1" t="s">
        <v>2480</v>
      </c>
      <c r="R1" t="s">
        <v>2481</v>
      </c>
      <c r="S1" t="s">
        <v>2483</v>
      </c>
      <c r="T1" t="s">
        <v>2484</v>
      </c>
      <c r="U1" t="s">
        <v>2485</v>
      </c>
      <c r="V1" t="s">
        <v>2486</v>
      </c>
      <c r="W1" t="s">
        <v>2487</v>
      </c>
      <c r="X1" t="s">
        <v>2488</v>
      </c>
      <c r="Y1" t="s">
        <v>2618</v>
      </c>
      <c r="Z1" t="s">
        <v>2490</v>
      </c>
    </row>
    <row r="2" spans="1:26" x14ac:dyDescent="0.25">
      <c r="A2" t="s">
        <v>2491</v>
      </c>
      <c r="B2" t="s">
        <v>2492</v>
      </c>
      <c r="C2" t="s">
        <v>2493</v>
      </c>
      <c r="D2" t="s">
        <v>2494</v>
      </c>
      <c r="E2" t="s">
        <v>2496</v>
      </c>
      <c r="F2" t="s">
        <v>2497</v>
      </c>
      <c r="G2" t="s">
        <v>2499</v>
      </c>
      <c r="H2" t="s">
        <v>2500</v>
      </c>
      <c r="I2" t="s">
        <v>2503</v>
      </c>
      <c r="J2" t="s">
        <v>2504</v>
      </c>
      <c r="K2" t="s">
        <v>2506</v>
      </c>
      <c r="L2" t="s">
        <v>2507</v>
      </c>
      <c r="M2" t="s">
        <v>2508</v>
      </c>
      <c r="N2" t="s">
        <v>2510</v>
      </c>
      <c r="O2" t="s">
        <v>2511</v>
      </c>
      <c r="P2" t="s">
        <v>2512</v>
      </c>
      <c r="Q2" t="s">
        <v>2513</v>
      </c>
      <c r="R2" t="s">
        <v>2514</v>
      </c>
      <c r="S2" t="s">
        <v>2516</v>
      </c>
      <c r="T2" t="s">
        <v>2517</v>
      </c>
      <c r="U2" t="s">
        <v>2518</v>
      </c>
      <c r="V2" t="s">
        <v>2519</v>
      </c>
      <c r="W2" t="s">
        <v>2520</v>
      </c>
      <c r="X2" t="s">
        <v>2521</v>
      </c>
      <c r="Y2" t="s">
        <v>2624</v>
      </c>
      <c r="Z2" t="s">
        <v>2523</v>
      </c>
    </row>
    <row r="3" spans="1:26" x14ac:dyDescent="0.25">
      <c r="A3" t="s">
        <v>2524</v>
      </c>
      <c r="B3" s="310">
        <v>96021549.209999993</v>
      </c>
      <c r="C3" s="310">
        <v>1461970.17</v>
      </c>
      <c r="D3" s="310">
        <v>16580128.958000001</v>
      </c>
      <c r="E3" s="310">
        <v>87570087.489999995</v>
      </c>
      <c r="F3" s="310">
        <v>31067698.510000002</v>
      </c>
      <c r="G3" s="310">
        <v>285465.90000000002</v>
      </c>
      <c r="H3" s="310">
        <v>586745.64</v>
      </c>
      <c r="I3" s="310">
        <v>165007</v>
      </c>
      <c r="J3" s="310">
        <v>1636031.44</v>
      </c>
      <c r="K3" s="310">
        <v>-2750754.26</v>
      </c>
      <c r="L3" s="310">
        <v>-113556672.81999999</v>
      </c>
      <c r="M3" s="310">
        <v>329287253.19999999</v>
      </c>
      <c r="N3" s="310">
        <v>22616.81</v>
      </c>
      <c r="O3" s="310">
        <v>201441370.03</v>
      </c>
      <c r="P3" s="310">
        <v>15625101.689999999</v>
      </c>
      <c r="Q3" s="310">
        <v>117950.78</v>
      </c>
      <c r="R3" s="310">
        <v>236569698.22999999</v>
      </c>
      <c r="S3" s="310">
        <v>36753903.140000001</v>
      </c>
      <c r="T3" s="310">
        <v>337864694.06999999</v>
      </c>
      <c r="U3" s="310">
        <v>1201935</v>
      </c>
      <c r="V3" s="310">
        <v>421272.4</v>
      </c>
      <c r="W3" s="310">
        <v>112626777.102</v>
      </c>
      <c r="X3" s="310">
        <v>20852819.66</v>
      </c>
      <c r="Y3" s="310">
        <v>108236.35</v>
      </c>
      <c r="Z3" s="310">
        <v>406547.86</v>
      </c>
    </row>
    <row r="4" spans="1:26" x14ac:dyDescent="0.25">
      <c r="A4" t="s">
        <v>3039</v>
      </c>
      <c r="B4" s="310">
        <v>301776.18</v>
      </c>
      <c r="E4" s="310">
        <v>2675935.69</v>
      </c>
      <c r="F4" s="310">
        <v>212802.19</v>
      </c>
      <c r="J4" s="310">
        <v>318</v>
      </c>
      <c r="L4" s="310">
        <v>1508406.01</v>
      </c>
      <c r="M4" s="310">
        <v>1532600</v>
      </c>
      <c r="Q4" s="310">
        <v>20.82</v>
      </c>
      <c r="R4" s="310">
        <v>1011402</v>
      </c>
      <c r="S4" s="310">
        <v>2363731.41</v>
      </c>
      <c r="T4" s="310">
        <v>2870683</v>
      </c>
      <c r="V4" s="310">
        <v>1926.4</v>
      </c>
      <c r="W4" s="310">
        <v>209549.01</v>
      </c>
      <c r="X4" s="310">
        <v>143805.76999999999</v>
      </c>
    </row>
    <row r="5" spans="1:26" x14ac:dyDescent="0.25">
      <c r="A5" t="s">
        <v>3040</v>
      </c>
      <c r="B5" s="310">
        <v>22920.9</v>
      </c>
      <c r="D5" s="310">
        <v>14135</v>
      </c>
      <c r="E5" s="310">
        <v>1757502</v>
      </c>
      <c r="F5" s="310">
        <v>10936.77</v>
      </c>
      <c r="G5" s="310">
        <v>0</v>
      </c>
      <c r="H5" s="310">
        <v>0</v>
      </c>
      <c r="L5" s="310">
        <v>-443741.58</v>
      </c>
      <c r="M5" s="310">
        <v>2300000</v>
      </c>
      <c r="N5" s="310">
        <v>22.04</v>
      </c>
      <c r="R5" s="310">
        <v>900122.5</v>
      </c>
      <c r="S5" s="310">
        <v>1711750.34</v>
      </c>
      <c r="T5" s="310">
        <v>2424596</v>
      </c>
      <c r="U5" s="310">
        <v>5192</v>
      </c>
      <c r="W5" s="310">
        <v>162179.84</v>
      </c>
      <c r="X5" s="310">
        <v>70690.789999999994</v>
      </c>
    </row>
    <row r="6" spans="1:26" x14ac:dyDescent="0.25">
      <c r="A6" t="s">
        <v>3041</v>
      </c>
      <c r="B6" s="310">
        <v>44258.26</v>
      </c>
      <c r="E6" s="310">
        <v>-28448.99</v>
      </c>
      <c r="F6" s="310">
        <v>3</v>
      </c>
      <c r="L6" s="310">
        <v>-1117097.22</v>
      </c>
      <c r="M6" s="310">
        <v>1150000</v>
      </c>
      <c r="N6" s="310">
        <v>75.02</v>
      </c>
      <c r="R6" s="310">
        <v>1332802</v>
      </c>
      <c r="S6" s="310">
        <v>741919.78</v>
      </c>
      <c r="T6" s="310">
        <v>1885444</v>
      </c>
      <c r="W6" s="310">
        <v>177993.32</v>
      </c>
      <c r="X6" s="310">
        <v>28449.99</v>
      </c>
    </row>
    <row r="7" spans="1:26" x14ac:dyDescent="0.25">
      <c r="A7" t="s">
        <v>3042</v>
      </c>
      <c r="B7" s="310">
        <v>78833.61</v>
      </c>
      <c r="D7" s="310">
        <v>50602</v>
      </c>
      <c r="E7" s="310">
        <v>2</v>
      </c>
      <c r="F7" s="310">
        <v>34</v>
      </c>
      <c r="L7" s="310">
        <v>-1153829.6000000001</v>
      </c>
      <c r="M7" s="310">
        <v>1250300</v>
      </c>
      <c r="Q7" s="310">
        <v>34.57</v>
      </c>
      <c r="R7" s="310">
        <v>1139892.5</v>
      </c>
      <c r="S7" s="310">
        <v>616965.57999999996</v>
      </c>
      <c r="T7" s="310">
        <v>1571322.5</v>
      </c>
      <c r="W7" s="310">
        <v>152568.94</v>
      </c>
    </row>
    <row r="8" spans="1:26" x14ac:dyDescent="0.25">
      <c r="A8" t="s">
        <v>3043</v>
      </c>
      <c r="B8" s="310">
        <v>43810.21</v>
      </c>
      <c r="D8" s="310">
        <v>0</v>
      </c>
      <c r="E8" s="310">
        <v>2253636.23</v>
      </c>
      <c r="F8" s="310">
        <v>196511.44</v>
      </c>
      <c r="L8" s="310">
        <v>720615.54</v>
      </c>
      <c r="M8" s="310">
        <v>1850000</v>
      </c>
      <c r="N8" s="310">
        <v>31.79</v>
      </c>
      <c r="R8" s="310">
        <v>2478396.62</v>
      </c>
      <c r="S8" s="310">
        <v>700615.67</v>
      </c>
      <c r="T8" s="310">
        <v>2923398.9</v>
      </c>
      <c r="W8" s="310">
        <v>230954.53</v>
      </c>
      <c r="X8" s="310">
        <v>101348.31</v>
      </c>
    </row>
    <row r="9" spans="1:26" x14ac:dyDescent="0.25">
      <c r="A9" t="s">
        <v>3044</v>
      </c>
      <c r="B9" s="310">
        <v>125659.76</v>
      </c>
      <c r="D9" s="310">
        <v>50269</v>
      </c>
      <c r="E9" s="310">
        <v>64828.83</v>
      </c>
      <c r="F9" s="310">
        <v>52</v>
      </c>
      <c r="L9" s="310">
        <v>-937248.92</v>
      </c>
      <c r="M9" s="310">
        <v>1236758.5</v>
      </c>
      <c r="N9" s="310">
        <v>355.41</v>
      </c>
      <c r="R9" s="310">
        <v>1887440.8</v>
      </c>
      <c r="S9" s="310">
        <v>2018699.11</v>
      </c>
      <c r="T9" s="310">
        <v>3623216.8</v>
      </c>
      <c r="W9" s="310">
        <v>269913.51</v>
      </c>
      <c r="X9" s="310">
        <v>72065</v>
      </c>
    </row>
    <row r="10" spans="1:26" x14ac:dyDescent="0.25">
      <c r="A10" t="s">
        <v>3045</v>
      </c>
      <c r="B10" s="310">
        <v>37213.99</v>
      </c>
      <c r="D10" s="310">
        <v>1655</v>
      </c>
      <c r="E10" s="310">
        <v>1688035.74</v>
      </c>
      <c r="F10" s="310">
        <v>9</v>
      </c>
      <c r="G10" s="310">
        <v>0</v>
      </c>
      <c r="L10" s="310">
        <v>535421.69999999995</v>
      </c>
      <c r="M10" s="310">
        <v>1223648</v>
      </c>
      <c r="N10" s="310">
        <v>12.34</v>
      </c>
      <c r="R10" s="310">
        <v>1044411.5</v>
      </c>
      <c r="S10" s="310">
        <v>2132334.11</v>
      </c>
      <c r="T10" s="310">
        <v>2940392.5</v>
      </c>
      <c r="V10" s="310">
        <v>3720</v>
      </c>
      <c r="W10" s="310">
        <v>198418.11</v>
      </c>
      <c r="X10" s="310">
        <v>66383.31</v>
      </c>
    </row>
    <row r="11" spans="1:26" x14ac:dyDescent="0.25">
      <c r="A11" t="s">
        <v>3046</v>
      </c>
      <c r="B11" s="310">
        <v>358779.17</v>
      </c>
      <c r="E11" s="310">
        <v>513369.48</v>
      </c>
      <c r="F11" s="310">
        <v>30</v>
      </c>
      <c r="L11" s="310">
        <v>-1213392.3700000001</v>
      </c>
      <c r="M11" s="310">
        <v>1790913.12</v>
      </c>
      <c r="N11" s="310">
        <v>21.28</v>
      </c>
      <c r="R11" s="310">
        <v>1663172.5</v>
      </c>
      <c r="S11" s="310">
        <v>4603624.93</v>
      </c>
      <c r="T11" s="310">
        <v>5645167.5</v>
      </c>
      <c r="U11" s="310">
        <v>2000</v>
      </c>
      <c r="W11" s="310">
        <v>260989.93</v>
      </c>
      <c r="X11" s="310">
        <v>64003.38</v>
      </c>
    </row>
    <row r="12" spans="1:26" x14ac:dyDescent="0.25">
      <c r="A12" t="s">
        <v>3047</v>
      </c>
      <c r="B12" s="310">
        <v>35092.44</v>
      </c>
      <c r="E12" s="310">
        <v>48817.31</v>
      </c>
      <c r="F12" s="310">
        <v>64</v>
      </c>
      <c r="L12" s="310">
        <v>-1215234.22</v>
      </c>
      <c r="M12" s="310">
        <v>1325520</v>
      </c>
      <c r="N12" s="310">
        <v>36.19</v>
      </c>
      <c r="Q12" s="310">
        <v>15.09</v>
      </c>
      <c r="R12" s="310">
        <v>1228593.5</v>
      </c>
      <c r="S12" s="310">
        <v>399465.94</v>
      </c>
      <c r="T12" s="310">
        <v>1462583.5</v>
      </c>
      <c r="U12" s="310">
        <v>18000</v>
      </c>
      <c r="W12" s="310">
        <v>125025.94</v>
      </c>
      <c r="X12" s="310">
        <v>48813.31</v>
      </c>
    </row>
    <row r="13" spans="1:26" x14ac:dyDescent="0.25">
      <c r="A13" t="s">
        <v>3048</v>
      </c>
      <c r="B13" s="310">
        <v>113727.31</v>
      </c>
      <c r="D13" s="310">
        <v>1100</v>
      </c>
      <c r="E13" s="310">
        <v>901638.55</v>
      </c>
      <c r="F13" s="310">
        <v>2099.71</v>
      </c>
      <c r="L13" s="310">
        <v>-413248.07</v>
      </c>
      <c r="M13" s="310">
        <v>1385124.66</v>
      </c>
      <c r="R13" s="310">
        <v>2111805.7000000002</v>
      </c>
      <c r="S13" s="310">
        <v>986054.25</v>
      </c>
      <c r="T13" s="310">
        <v>2854430.7</v>
      </c>
      <c r="W13" s="310">
        <v>137354.25</v>
      </c>
      <c r="X13" s="310">
        <v>59386.02</v>
      </c>
    </row>
    <row r="14" spans="1:26" x14ac:dyDescent="0.25">
      <c r="A14" t="s">
        <v>3049</v>
      </c>
      <c r="B14" s="310">
        <v>100313.71</v>
      </c>
      <c r="D14" s="310">
        <v>11896</v>
      </c>
      <c r="E14" s="310">
        <v>2</v>
      </c>
      <c r="F14" s="310">
        <v>28</v>
      </c>
      <c r="L14" s="310">
        <v>-1158998.3500000001</v>
      </c>
      <c r="M14" s="310">
        <v>1199644.94</v>
      </c>
      <c r="N14" s="310">
        <v>7.12</v>
      </c>
      <c r="R14" s="310">
        <v>1018760.8</v>
      </c>
      <c r="S14" s="310">
        <v>1049301.17</v>
      </c>
      <c r="T14" s="310">
        <v>1840807.8</v>
      </c>
      <c r="W14" s="310">
        <v>155668.17000000001</v>
      </c>
    </row>
    <row r="15" spans="1:26" x14ac:dyDescent="0.25">
      <c r="A15" t="s">
        <v>3050</v>
      </c>
      <c r="B15" s="310">
        <v>21857.66</v>
      </c>
      <c r="D15" s="310">
        <v>60423</v>
      </c>
      <c r="F15" s="310">
        <v>2593.7600000000002</v>
      </c>
      <c r="L15" s="310">
        <v>-991197.77</v>
      </c>
      <c r="M15" s="310">
        <v>1067330</v>
      </c>
      <c r="N15" s="310">
        <v>11.65</v>
      </c>
      <c r="R15" s="310">
        <v>1055567.25</v>
      </c>
      <c r="S15" s="310">
        <v>631317.88</v>
      </c>
      <c r="T15" s="310">
        <v>1503571.05</v>
      </c>
      <c r="U15" s="310">
        <v>22155</v>
      </c>
      <c r="W15" s="310">
        <v>147614.07999999999</v>
      </c>
      <c r="X15" s="310">
        <v>4814.46</v>
      </c>
    </row>
    <row r="16" spans="1:26" x14ac:dyDescent="0.25">
      <c r="B16" s="310"/>
      <c r="D16" s="310"/>
      <c r="F16" s="310"/>
      <c r="L16" s="310"/>
      <c r="M16" s="310"/>
      <c r="N16" s="310"/>
      <c r="R16" s="310"/>
      <c r="S16" s="310"/>
      <c r="T16" s="310"/>
      <c r="U16" s="310"/>
      <c r="W16" s="310"/>
      <c r="X16" s="310"/>
    </row>
    <row r="17" spans="1:26" x14ac:dyDescent="0.25">
      <c r="B17" s="310"/>
      <c r="D17" s="310"/>
      <c r="F17" s="310"/>
      <c r="L17" s="310"/>
      <c r="M17" s="310"/>
      <c r="N17" s="310"/>
      <c r="R17" s="310"/>
      <c r="S17" s="310"/>
      <c r="T17" s="310"/>
      <c r="U17" s="310"/>
      <c r="W17" s="310"/>
      <c r="X17" s="310"/>
    </row>
    <row r="18" spans="1:26" x14ac:dyDescent="0.25">
      <c r="B18" s="310"/>
      <c r="D18" s="310"/>
      <c r="F18" s="310"/>
      <c r="L18" s="310"/>
      <c r="M18" s="310"/>
      <c r="N18" s="310"/>
      <c r="R18" s="310"/>
      <c r="S18" s="310"/>
      <c r="T18" s="310"/>
      <c r="U18" s="310"/>
      <c r="W18" s="310"/>
      <c r="X18" s="310"/>
    </row>
    <row r="19" spans="1:26" x14ac:dyDescent="0.25">
      <c r="B19" s="310"/>
      <c r="D19" s="310"/>
      <c r="F19" s="310"/>
      <c r="L19" s="310"/>
      <c r="M19" s="310"/>
      <c r="N19" s="310"/>
      <c r="R19" s="310"/>
      <c r="S19" s="310"/>
      <c r="T19" s="310"/>
      <c r="U19" s="310"/>
      <c r="W19" s="310"/>
      <c r="X19" s="310"/>
    </row>
    <row r="20" spans="1:26" x14ac:dyDescent="0.25">
      <c r="B20" s="310"/>
      <c r="D20" s="310"/>
      <c r="F20" s="310"/>
      <c r="L20" s="310"/>
      <c r="M20" s="310"/>
      <c r="N20" s="310"/>
      <c r="R20" s="310"/>
      <c r="S20" s="310"/>
      <c r="T20" s="310"/>
      <c r="U20" s="310"/>
      <c r="W20" s="310"/>
      <c r="X20" s="310"/>
    </row>
    <row r="21" spans="1:26" x14ac:dyDescent="0.25">
      <c r="B21" s="310"/>
      <c r="D21" s="310"/>
      <c r="F21" s="310"/>
      <c r="L21" s="310"/>
      <c r="M21" s="310"/>
      <c r="N21" s="310"/>
      <c r="R21" s="310"/>
      <c r="S21" s="310"/>
      <c r="T21" s="310"/>
      <c r="U21" s="310"/>
      <c r="W21" s="310"/>
      <c r="X21" s="310"/>
    </row>
    <row r="22" spans="1:26" x14ac:dyDescent="0.25">
      <c r="A22" t="s">
        <v>3051</v>
      </c>
      <c r="B22" s="310">
        <v>451835.9</v>
      </c>
      <c r="C22" s="310">
        <v>33008.550000000003</v>
      </c>
      <c r="D22" s="310">
        <v>374169.43</v>
      </c>
      <c r="E22" s="310">
        <v>210058.8</v>
      </c>
      <c r="F22" s="310">
        <v>217860.34</v>
      </c>
      <c r="J22" s="310">
        <v>98.81</v>
      </c>
      <c r="L22" s="310">
        <v>1318480.1100000001</v>
      </c>
      <c r="O22" s="310">
        <v>792698.18</v>
      </c>
      <c r="P22" s="310">
        <v>84964</v>
      </c>
      <c r="Q22" s="310">
        <v>774.42</v>
      </c>
      <c r="R22" s="310">
        <v>2137270</v>
      </c>
      <c r="T22" s="310">
        <v>2489671</v>
      </c>
      <c r="U22" s="310">
        <v>17320</v>
      </c>
      <c r="V22" s="310">
        <v>4005</v>
      </c>
      <c r="W22" s="310">
        <v>423021.66</v>
      </c>
      <c r="X22" s="310">
        <v>113334.84</v>
      </c>
    </row>
    <row r="23" spans="1:26" x14ac:dyDescent="0.25">
      <c r="A23" t="s">
        <v>3052</v>
      </c>
      <c r="B23" s="310">
        <v>213812.74</v>
      </c>
      <c r="C23" s="310">
        <v>0</v>
      </c>
      <c r="D23" s="310">
        <v>122503.75</v>
      </c>
      <c r="E23" s="310">
        <v>160552.82</v>
      </c>
      <c r="F23" s="310">
        <v>145677.94</v>
      </c>
      <c r="J23" s="310">
        <v>0</v>
      </c>
      <c r="L23" s="310">
        <v>-1785995.54</v>
      </c>
      <c r="M23" s="310">
        <v>2340148.79</v>
      </c>
      <c r="O23" s="310">
        <v>1080782.3600000001</v>
      </c>
      <c r="Q23" s="310">
        <v>405.78</v>
      </c>
      <c r="R23" s="310">
        <v>1133880</v>
      </c>
      <c r="T23" s="310">
        <v>1494039.2</v>
      </c>
      <c r="U23" s="310">
        <v>4950</v>
      </c>
      <c r="V23" s="310">
        <v>10955</v>
      </c>
      <c r="W23" s="310">
        <v>542192.57999999996</v>
      </c>
      <c r="X23" s="310">
        <v>74537.36</v>
      </c>
    </row>
    <row r="24" spans="1:26" x14ac:dyDescent="0.25">
      <c r="A24" t="s">
        <v>3053</v>
      </c>
      <c r="B24" s="310">
        <v>998383.26</v>
      </c>
      <c r="C24" s="310">
        <v>48853.86</v>
      </c>
      <c r="D24" s="310">
        <v>276519.08</v>
      </c>
      <c r="E24" s="310">
        <v>179899.02</v>
      </c>
      <c r="F24" s="310">
        <v>126578.6</v>
      </c>
      <c r="J24" s="310">
        <v>15000</v>
      </c>
      <c r="L24" s="310">
        <v>-763400.78</v>
      </c>
      <c r="M24" s="310">
        <v>2461151.44</v>
      </c>
      <c r="O24" s="310">
        <v>1862504.17</v>
      </c>
      <c r="P24" s="310">
        <v>702252.8</v>
      </c>
      <c r="Q24" s="310">
        <v>1762.61</v>
      </c>
      <c r="R24" s="310">
        <v>1891750</v>
      </c>
      <c r="S24" s="310">
        <v>5810</v>
      </c>
      <c r="T24" s="310">
        <v>2458523</v>
      </c>
      <c r="U24" s="310">
        <v>19474</v>
      </c>
      <c r="W24" s="310">
        <v>2005024.65</v>
      </c>
      <c r="X24" s="310">
        <v>63574.77</v>
      </c>
    </row>
    <row r="25" spans="1:26" x14ac:dyDescent="0.25">
      <c r="A25" t="s">
        <v>3054</v>
      </c>
      <c r="B25" s="310">
        <v>310132.81</v>
      </c>
      <c r="C25" s="310">
        <v>33467.839999999997</v>
      </c>
      <c r="D25" s="310">
        <v>103346.82</v>
      </c>
      <c r="E25" s="310">
        <v>200344.24</v>
      </c>
      <c r="F25" s="310">
        <v>487421.47</v>
      </c>
      <c r="J25" s="310">
        <v>400</v>
      </c>
      <c r="L25" s="310">
        <v>-306386.08</v>
      </c>
      <c r="M25" s="310">
        <v>1609968.11</v>
      </c>
      <c r="O25" s="310">
        <v>1116731.68</v>
      </c>
      <c r="P25" s="310">
        <v>-3900</v>
      </c>
      <c r="Q25" s="310">
        <v>529.09</v>
      </c>
      <c r="R25" s="310">
        <v>963400</v>
      </c>
      <c r="T25" s="310">
        <v>1306533</v>
      </c>
      <c r="U25" s="310">
        <v>8050</v>
      </c>
      <c r="W25" s="310">
        <v>710705.05</v>
      </c>
      <c r="X25" s="310">
        <v>220095.29</v>
      </c>
      <c r="Z25" s="310">
        <v>646.28</v>
      </c>
    </row>
    <row r="26" spans="1:26" x14ac:dyDescent="0.25">
      <c r="A26" t="s">
        <v>3055</v>
      </c>
      <c r="B26" s="310">
        <v>183277.42</v>
      </c>
      <c r="C26" s="310">
        <v>2723.82</v>
      </c>
      <c r="D26" s="310">
        <v>151612.82999999999</v>
      </c>
      <c r="E26" s="310">
        <v>197652.08</v>
      </c>
      <c r="F26" s="310">
        <v>108800.02</v>
      </c>
      <c r="L26" s="310">
        <v>-1153194.3799999999</v>
      </c>
      <c r="M26" s="310">
        <v>1693812.25</v>
      </c>
      <c r="O26" s="310">
        <v>627733.67000000004</v>
      </c>
      <c r="P26" s="310">
        <v>29000</v>
      </c>
      <c r="Q26" s="310">
        <v>314.33999999999997</v>
      </c>
      <c r="R26" s="310">
        <v>944250</v>
      </c>
      <c r="T26" s="310">
        <v>1143607</v>
      </c>
      <c r="U26" s="310">
        <v>7812</v>
      </c>
      <c r="W26" s="310">
        <v>289779.34999999998</v>
      </c>
      <c r="X26" s="310">
        <v>56636.76</v>
      </c>
      <c r="Z26" s="310">
        <v>14.6</v>
      </c>
    </row>
    <row r="27" spans="1:26" x14ac:dyDescent="0.25">
      <c r="A27" t="s">
        <v>3056</v>
      </c>
      <c r="B27" s="310">
        <v>497580.65</v>
      </c>
      <c r="C27" s="310">
        <v>26326.95</v>
      </c>
      <c r="D27" s="310">
        <v>173776.13</v>
      </c>
      <c r="E27" s="310">
        <v>283513.09999999998</v>
      </c>
      <c r="F27" s="310">
        <v>263241.46000000002</v>
      </c>
      <c r="J27" s="310">
        <v>7</v>
      </c>
      <c r="L27" s="310">
        <v>289067.90000000002</v>
      </c>
      <c r="M27" s="310">
        <v>1247745.83</v>
      </c>
      <c r="O27" s="310">
        <v>1285757.95</v>
      </c>
      <c r="Q27" s="310">
        <v>1094.8499999999999</v>
      </c>
      <c r="R27" s="310">
        <v>1620300</v>
      </c>
      <c r="S27" s="310">
        <v>5790</v>
      </c>
      <c r="T27" s="310">
        <v>2067234.6</v>
      </c>
      <c r="V27" s="310">
        <v>10377</v>
      </c>
      <c r="W27" s="310">
        <v>994875.1</v>
      </c>
      <c r="X27" s="310">
        <v>130995.91</v>
      </c>
      <c r="Z27" s="310">
        <v>1842.63</v>
      </c>
    </row>
    <row r="28" spans="1:26" x14ac:dyDescent="0.25">
      <c r="A28" t="s">
        <v>3057</v>
      </c>
      <c r="B28" s="310">
        <v>469248.06</v>
      </c>
      <c r="C28" s="310">
        <v>10101</v>
      </c>
      <c r="D28" s="310">
        <v>177666.05</v>
      </c>
      <c r="E28" s="310">
        <v>356757.1</v>
      </c>
      <c r="F28" s="310">
        <v>649706.25</v>
      </c>
      <c r="J28" s="310">
        <v>0</v>
      </c>
      <c r="L28" s="310">
        <v>7392.8</v>
      </c>
      <c r="M28" s="310">
        <v>1804121.26</v>
      </c>
      <c r="O28" s="310">
        <v>959838.27</v>
      </c>
      <c r="Q28" s="310">
        <v>773.08</v>
      </c>
      <c r="R28" s="310">
        <v>889770</v>
      </c>
      <c r="T28" s="310">
        <v>1102020.5</v>
      </c>
      <c r="U28" s="310">
        <v>27015</v>
      </c>
      <c r="W28" s="310">
        <v>569181.93000000005</v>
      </c>
      <c r="X28" s="310">
        <v>300199.52</v>
      </c>
    </row>
    <row r="29" spans="1:26" x14ac:dyDescent="0.25">
      <c r="A29" t="s">
        <v>3058</v>
      </c>
      <c r="B29" s="310">
        <v>315539.24</v>
      </c>
      <c r="C29" s="310">
        <v>15172.51</v>
      </c>
      <c r="D29" s="310">
        <v>249807.54</v>
      </c>
      <c r="E29" s="310">
        <v>262602.07</v>
      </c>
      <c r="F29" s="310">
        <v>135170.19</v>
      </c>
      <c r="G29" s="310">
        <v>19400</v>
      </c>
      <c r="J29" s="310">
        <v>150.1</v>
      </c>
      <c r="L29" s="310">
        <v>-128446.78</v>
      </c>
      <c r="M29" s="310">
        <v>1414760.08</v>
      </c>
      <c r="O29" s="310">
        <v>1376051</v>
      </c>
      <c r="P29" s="310">
        <v>70000</v>
      </c>
      <c r="Q29" s="310">
        <v>292.73</v>
      </c>
      <c r="R29" s="310">
        <v>2743510</v>
      </c>
      <c r="T29" s="310">
        <v>3195442.96</v>
      </c>
      <c r="U29" s="310">
        <v>16815</v>
      </c>
      <c r="W29" s="310">
        <v>1117316.52</v>
      </c>
      <c r="X29" s="310">
        <v>187851.1</v>
      </c>
    </row>
    <row r="30" spans="1:26" x14ac:dyDescent="0.25">
      <c r="A30" t="s">
        <v>3059</v>
      </c>
      <c r="B30" s="310">
        <v>695799.27</v>
      </c>
      <c r="C30" s="310">
        <v>0</v>
      </c>
      <c r="D30" s="310">
        <v>781145.24</v>
      </c>
      <c r="E30" s="310">
        <v>157243.1</v>
      </c>
      <c r="F30" s="310">
        <v>779240.1</v>
      </c>
      <c r="J30" s="310">
        <v>17229.439999999999</v>
      </c>
      <c r="L30" s="310">
        <v>941041.82</v>
      </c>
      <c r="M30" s="310">
        <v>1595887.05</v>
      </c>
      <c r="O30" s="310">
        <v>2657764.12</v>
      </c>
      <c r="Q30" s="310">
        <v>1670.68</v>
      </c>
      <c r="R30" s="310">
        <v>2735730</v>
      </c>
      <c r="T30" s="310">
        <v>3264448</v>
      </c>
      <c r="U30" s="310">
        <v>22000</v>
      </c>
      <c r="W30" s="310">
        <v>2017405.84</v>
      </c>
      <c r="X30" s="310">
        <v>231541.56</v>
      </c>
      <c r="Z30" s="310">
        <v>500</v>
      </c>
    </row>
    <row r="31" spans="1:26" x14ac:dyDescent="0.25">
      <c r="A31" t="s">
        <v>3060</v>
      </c>
      <c r="B31" s="310">
        <v>438757.31</v>
      </c>
      <c r="C31" s="310">
        <v>0</v>
      </c>
      <c r="D31" s="310">
        <v>451119.59</v>
      </c>
      <c r="E31" s="310">
        <v>93097.31</v>
      </c>
      <c r="F31" s="310">
        <v>220683.33</v>
      </c>
      <c r="J31" s="310">
        <v>13.8</v>
      </c>
      <c r="L31" s="310">
        <v>-653801.38</v>
      </c>
      <c r="M31" s="310">
        <v>1789492.25</v>
      </c>
      <c r="O31" s="310">
        <v>859904.55</v>
      </c>
      <c r="Q31" s="310">
        <v>720.89</v>
      </c>
      <c r="R31" s="310">
        <v>997960</v>
      </c>
      <c r="T31" s="310">
        <v>1260347</v>
      </c>
      <c r="U31" s="310">
        <v>10210</v>
      </c>
      <c r="V31" s="310">
        <v>1360</v>
      </c>
      <c r="W31" s="310">
        <v>431560.28</v>
      </c>
      <c r="X31" s="310">
        <v>87155.29</v>
      </c>
    </row>
    <row r="32" spans="1:26" x14ac:dyDescent="0.25">
      <c r="A32" t="s">
        <v>3061</v>
      </c>
      <c r="B32" s="310">
        <v>834837.32</v>
      </c>
      <c r="C32" s="310">
        <v>5926.7</v>
      </c>
      <c r="D32" s="310">
        <v>147934.07</v>
      </c>
      <c r="E32" s="310">
        <v>60801.91</v>
      </c>
      <c r="F32" s="310">
        <v>260867.89</v>
      </c>
      <c r="G32" s="310">
        <v>3540</v>
      </c>
      <c r="J32" s="310">
        <v>9.1300000000000008</v>
      </c>
      <c r="L32" s="310">
        <v>-2003518.61</v>
      </c>
      <c r="M32" s="310">
        <v>3102228.3</v>
      </c>
      <c r="O32" s="310">
        <v>1089795.06</v>
      </c>
      <c r="P32" s="310">
        <v>204010</v>
      </c>
      <c r="Q32" s="310">
        <v>800.19</v>
      </c>
      <c r="R32" s="310">
        <v>1641490</v>
      </c>
      <c r="S32" s="310">
        <v>82200</v>
      </c>
      <c r="T32" s="310">
        <v>1982960</v>
      </c>
      <c r="U32" s="310">
        <v>31080</v>
      </c>
      <c r="W32" s="310">
        <v>583627.79</v>
      </c>
      <c r="X32" s="310">
        <v>212518.39</v>
      </c>
    </row>
    <row r="33" spans="1:26" x14ac:dyDescent="0.25">
      <c r="A33" t="s">
        <v>3062</v>
      </c>
      <c r="B33" s="310">
        <v>436964.37</v>
      </c>
      <c r="C33" s="310">
        <v>120408.59</v>
      </c>
      <c r="D33" s="310">
        <v>159732.12</v>
      </c>
      <c r="E33" s="310">
        <v>361969.79</v>
      </c>
      <c r="F33" s="310">
        <v>249211.71</v>
      </c>
      <c r="L33" s="310">
        <v>-65470.73</v>
      </c>
      <c r="M33" s="310">
        <v>1484748</v>
      </c>
      <c r="O33" s="310">
        <v>1220537.69</v>
      </c>
      <c r="P33" s="310">
        <v>54000</v>
      </c>
      <c r="Q33" s="310">
        <v>945.57</v>
      </c>
      <c r="R33" s="310">
        <v>1207750</v>
      </c>
      <c r="S33" s="310">
        <v>100</v>
      </c>
      <c r="T33" s="310">
        <v>1609662.93</v>
      </c>
      <c r="U33" s="310">
        <v>11776</v>
      </c>
      <c r="V33" s="310">
        <v>20646</v>
      </c>
      <c r="W33" s="310">
        <v>853254.3</v>
      </c>
      <c r="X33" s="310">
        <v>78984.72</v>
      </c>
    </row>
    <row r="34" spans="1:26" x14ac:dyDescent="0.25">
      <c r="A34" t="s">
        <v>3063</v>
      </c>
      <c r="B34" s="310">
        <v>871054.41</v>
      </c>
      <c r="C34" s="310">
        <v>41885.83</v>
      </c>
      <c r="D34" s="310">
        <v>310482.15999999997</v>
      </c>
      <c r="E34" s="310">
        <v>80202.61</v>
      </c>
      <c r="F34" s="310">
        <v>254568.14</v>
      </c>
      <c r="J34" s="310">
        <v>15204.99</v>
      </c>
      <c r="L34" s="310">
        <v>-637236.91</v>
      </c>
      <c r="M34" s="310">
        <v>1924840.79</v>
      </c>
      <c r="O34" s="310">
        <v>1279641.02</v>
      </c>
      <c r="P34" s="310">
        <v>105000</v>
      </c>
      <c r="Q34" s="310">
        <v>1228.52</v>
      </c>
      <c r="R34" s="310">
        <v>1481260</v>
      </c>
      <c r="T34" s="310">
        <v>1931050</v>
      </c>
      <c r="U34" s="310">
        <v>20330</v>
      </c>
      <c r="W34" s="310">
        <v>542852.12</v>
      </c>
      <c r="X34" s="310">
        <v>117013.14</v>
      </c>
      <c r="Z34" s="310">
        <v>500</v>
      </c>
    </row>
    <row r="35" spans="1:26" x14ac:dyDescent="0.25">
      <c r="A35" t="s">
        <v>3064</v>
      </c>
      <c r="B35" s="310">
        <v>1002064.16</v>
      </c>
      <c r="C35" s="310">
        <v>105678.69</v>
      </c>
      <c r="D35" s="310">
        <v>236087.64</v>
      </c>
      <c r="E35" s="310">
        <v>191661.97</v>
      </c>
      <c r="F35" s="310">
        <v>204114.12</v>
      </c>
      <c r="J35" s="310">
        <v>667.95</v>
      </c>
      <c r="L35" s="310">
        <v>699358.76</v>
      </c>
      <c r="M35" s="310">
        <v>1101601.1100000001</v>
      </c>
      <c r="O35" s="310">
        <v>1096372.6599999999</v>
      </c>
      <c r="P35" s="310">
        <v>305020</v>
      </c>
      <c r="Q35" s="310">
        <v>1667.42</v>
      </c>
      <c r="R35" s="310">
        <v>1599704</v>
      </c>
      <c r="S35" s="310">
        <v>930</v>
      </c>
      <c r="T35" s="310">
        <v>2276660</v>
      </c>
      <c r="U35" s="310">
        <v>4192</v>
      </c>
      <c r="V35" s="310">
        <v>2000</v>
      </c>
      <c r="W35" s="310">
        <v>695904.8</v>
      </c>
      <c r="X35" s="310">
        <v>86458.52</v>
      </c>
      <c r="Z35" s="310">
        <v>500</v>
      </c>
    </row>
    <row r="36" spans="1:26" x14ac:dyDescent="0.25">
      <c r="A36" t="s">
        <v>3065</v>
      </c>
      <c r="B36" s="310">
        <v>701662.46</v>
      </c>
      <c r="C36" s="310">
        <v>30695.43</v>
      </c>
      <c r="D36" s="310">
        <v>117981.95</v>
      </c>
      <c r="E36" s="310">
        <v>1253294.0900000001</v>
      </c>
      <c r="F36" s="310">
        <v>139118.28</v>
      </c>
      <c r="L36" s="310">
        <v>1644563.25</v>
      </c>
      <c r="M36" s="310">
        <v>528949.56000000006</v>
      </c>
      <c r="O36" s="310">
        <v>1590789.56</v>
      </c>
      <c r="P36" s="310">
        <v>49838</v>
      </c>
      <c r="Q36" s="310">
        <v>889.62</v>
      </c>
      <c r="R36" s="310">
        <v>1275580</v>
      </c>
      <c r="T36" s="310">
        <v>1609500</v>
      </c>
      <c r="U36" s="310">
        <v>9884</v>
      </c>
      <c r="W36" s="310">
        <v>1108936.19</v>
      </c>
      <c r="X36" s="310">
        <v>119537.59</v>
      </c>
    </row>
    <row r="37" spans="1:26" x14ac:dyDescent="0.25">
      <c r="A37" t="s">
        <v>3066</v>
      </c>
      <c r="B37" s="310">
        <v>787568.94</v>
      </c>
      <c r="C37" s="310">
        <v>2186.8000000000002</v>
      </c>
      <c r="D37" s="310">
        <v>208985.78</v>
      </c>
      <c r="E37" s="310">
        <v>353800.33</v>
      </c>
      <c r="F37" s="310">
        <v>222672.14</v>
      </c>
      <c r="J37" s="310">
        <v>11507</v>
      </c>
      <c r="L37" s="310">
        <v>-28337.13</v>
      </c>
      <c r="M37" s="310">
        <v>1603684.39</v>
      </c>
      <c r="O37" s="310">
        <v>1851106.05</v>
      </c>
      <c r="Q37" s="310">
        <v>1161.3800000000001</v>
      </c>
      <c r="R37" s="310">
        <v>1709600</v>
      </c>
      <c r="T37" s="310">
        <v>2031997</v>
      </c>
      <c r="W37" s="310">
        <v>1475525.1</v>
      </c>
      <c r="X37" s="310">
        <v>65985.600000000006</v>
      </c>
    </row>
    <row r="38" spans="1:26" x14ac:dyDescent="0.25">
      <c r="A38" t="s">
        <v>3067</v>
      </c>
      <c r="B38" s="310">
        <v>358760.38</v>
      </c>
      <c r="C38" s="310">
        <v>48324.77</v>
      </c>
      <c r="D38" s="310">
        <v>75450.23</v>
      </c>
      <c r="E38" s="310">
        <v>12287.03</v>
      </c>
      <c r="F38" s="310">
        <v>55082.12</v>
      </c>
      <c r="L38" s="310">
        <v>-878027.15</v>
      </c>
      <c r="M38" s="310">
        <v>1498620.76</v>
      </c>
      <c r="O38" s="310">
        <v>662986.87</v>
      </c>
      <c r="P38" s="310">
        <v>55000</v>
      </c>
      <c r="Q38" s="310">
        <v>631.39</v>
      </c>
      <c r="R38" s="310">
        <v>974330</v>
      </c>
      <c r="T38" s="310">
        <v>1179380</v>
      </c>
      <c r="U38" s="310">
        <v>6957</v>
      </c>
      <c r="V38" s="310">
        <v>1172</v>
      </c>
      <c r="W38" s="310">
        <v>486983.28</v>
      </c>
      <c r="X38" s="310">
        <v>89145.06</v>
      </c>
    </row>
    <row r="39" spans="1:26" x14ac:dyDescent="0.25">
      <c r="A39" t="s">
        <v>3068</v>
      </c>
      <c r="B39" s="310">
        <v>521358.98</v>
      </c>
      <c r="C39" s="310">
        <v>51563.62</v>
      </c>
      <c r="D39" s="310">
        <v>97027.48</v>
      </c>
      <c r="E39" s="310">
        <v>1021221.26</v>
      </c>
      <c r="F39" s="310">
        <v>673594.55</v>
      </c>
      <c r="J39" s="310">
        <v>25006.87</v>
      </c>
      <c r="L39" s="310">
        <v>48342.84</v>
      </c>
      <c r="M39" s="310">
        <v>2339595.1</v>
      </c>
      <c r="O39" s="310">
        <v>1594514.32</v>
      </c>
      <c r="P39" s="310">
        <v>340000</v>
      </c>
      <c r="Q39" s="310">
        <v>609.46</v>
      </c>
      <c r="R39" s="310">
        <v>2178620</v>
      </c>
      <c r="T39" s="310">
        <v>2599874</v>
      </c>
      <c r="U39" s="310">
        <v>22078</v>
      </c>
      <c r="V39" s="310">
        <v>10876</v>
      </c>
      <c r="W39" s="310">
        <v>1185326.22</v>
      </c>
      <c r="X39" s="310">
        <v>341401.48</v>
      </c>
      <c r="Z39" s="310">
        <v>2367</v>
      </c>
    </row>
    <row r="40" spans="1:26" x14ac:dyDescent="0.25">
      <c r="A40" t="s">
        <v>3069</v>
      </c>
      <c r="B40" s="310">
        <v>775494.99</v>
      </c>
      <c r="C40" s="310">
        <v>31135</v>
      </c>
      <c r="D40" s="310">
        <v>297736.18</v>
      </c>
      <c r="E40" s="310">
        <v>187619.84</v>
      </c>
      <c r="F40" s="310">
        <v>273941.53999999998</v>
      </c>
      <c r="J40" s="310">
        <v>1221.77</v>
      </c>
      <c r="L40" s="310">
        <v>80262.7</v>
      </c>
      <c r="M40" s="310">
        <v>1457071.21</v>
      </c>
      <c r="O40" s="310">
        <v>1350109.7</v>
      </c>
      <c r="P40" s="310">
        <v>47050</v>
      </c>
      <c r="Q40" s="310">
        <v>1365.83</v>
      </c>
      <c r="R40" s="310">
        <v>985840</v>
      </c>
      <c r="T40" s="310">
        <v>1404226</v>
      </c>
      <c r="U40" s="310">
        <v>3000</v>
      </c>
      <c r="V40" s="310">
        <v>7610</v>
      </c>
      <c r="W40" s="310">
        <v>865040.31</v>
      </c>
      <c r="X40" s="310">
        <v>77102.350000000006</v>
      </c>
      <c r="Z40" s="310">
        <v>15</v>
      </c>
    </row>
    <row r="41" spans="1:26" x14ac:dyDescent="0.25">
      <c r="A41" t="s">
        <v>3070</v>
      </c>
      <c r="B41" s="310">
        <v>812251.72</v>
      </c>
      <c r="C41" s="310">
        <v>79773.64</v>
      </c>
      <c r="D41" s="310">
        <v>145568.95999999999</v>
      </c>
      <c r="E41" s="310">
        <v>238291.04</v>
      </c>
      <c r="F41" s="310">
        <v>520715.51</v>
      </c>
      <c r="J41" s="310">
        <v>213.55</v>
      </c>
      <c r="L41" s="310">
        <v>302944.25</v>
      </c>
      <c r="M41" s="310">
        <v>1798384.44</v>
      </c>
      <c r="O41" s="310">
        <v>848991.03</v>
      </c>
      <c r="P41" s="310">
        <v>185540</v>
      </c>
      <c r="Q41" s="310">
        <v>1188.97</v>
      </c>
      <c r="R41" s="310">
        <v>648200</v>
      </c>
      <c r="T41" s="310">
        <v>854188</v>
      </c>
      <c r="W41" s="310">
        <v>792036.75</v>
      </c>
      <c r="X41" s="310">
        <v>342636.62</v>
      </c>
    </row>
    <row r="42" spans="1:26" x14ac:dyDescent="0.25">
      <c r="A42" t="s">
        <v>3071</v>
      </c>
      <c r="B42" s="310">
        <v>443483.64</v>
      </c>
      <c r="C42" s="310">
        <v>21249</v>
      </c>
      <c r="D42" s="310">
        <v>164812.10999999999</v>
      </c>
      <c r="E42" s="310">
        <v>177951.43</v>
      </c>
      <c r="F42" s="310">
        <v>551255.46</v>
      </c>
      <c r="J42" s="310">
        <v>72.42</v>
      </c>
      <c r="L42" s="310">
        <v>249925.82</v>
      </c>
      <c r="M42" s="310">
        <v>1262156.06</v>
      </c>
      <c r="O42" s="310">
        <v>1290158.8700000001</v>
      </c>
      <c r="P42" s="310">
        <v>104000</v>
      </c>
      <c r="Q42" s="310">
        <v>577.44000000000005</v>
      </c>
      <c r="R42" s="310">
        <v>1463660</v>
      </c>
      <c r="T42" s="310">
        <v>1853632</v>
      </c>
      <c r="U42" s="310">
        <v>23034</v>
      </c>
      <c r="W42" s="310">
        <v>832829.43</v>
      </c>
      <c r="X42" s="310">
        <v>301403.53999999998</v>
      </c>
      <c r="Z42" s="310">
        <v>900</v>
      </c>
    </row>
    <row r="43" spans="1:26" x14ac:dyDescent="0.25">
      <c r="A43" t="s">
        <v>3072</v>
      </c>
      <c r="B43" s="310">
        <v>567314.73</v>
      </c>
      <c r="C43" s="310">
        <v>0</v>
      </c>
      <c r="D43" s="310">
        <v>225413.45</v>
      </c>
      <c r="E43" s="310">
        <v>369217.26</v>
      </c>
      <c r="F43" s="310">
        <v>145135.54999999999</v>
      </c>
      <c r="L43" s="310">
        <v>-619299.63</v>
      </c>
      <c r="M43" s="310">
        <v>1683339.65</v>
      </c>
      <c r="O43" s="310">
        <v>1156155.3999999999</v>
      </c>
      <c r="P43" s="310">
        <v>300000</v>
      </c>
      <c r="Q43" s="310">
        <v>655.74</v>
      </c>
      <c r="R43" s="310">
        <v>633040</v>
      </c>
      <c r="T43" s="310">
        <v>1168404</v>
      </c>
      <c r="U43" s="310">
        <v>13558</v>
      </c>
      <c r="W43" s="310">
        <v>543380.4</v>
      </c>
      <c r="X43" s="310">
        <v>120285.42</v>
      </c>
      <c r="Z43" s="310">
        <v>1182.3499999999999</v>
      </c>
    </row>
    <row r="44" spans="1:26" x14ac:dyDescent="0.25">
      <c r="A44" t="s">
        <v>3073</v>
      </c>
      <c r="B44" s="310">
        <v>565031.24</v>
      </c>
      <c r="C44" s="310">
        <v>59000</v>
      </c>
      <c r="D44" s="310">
        <v>103060.008</v>
      </c>
      <c r="E44" s="310">
        <v>144616.99</v>
      </c>
      <c r="F44" s="310">
        <v>183950.06</v>
      </c>
      <c r="L44" s="310">
        <v>-715997.21</v>
      </c>
      <c r="M44" s="310">
        <v>2224890.19</v>
      </c>
      <c r="O44" s="310">
        <v>1004677.81</v>
      </c>
      <c r="P44" s="310">
        <v>12500</v>
      </c>
      <c r="Q44" s="310">
        <v>1000.2</v>
      </c>
      <c r="R44" s="310">
        <v>875900</v>
      </c>
      <c r="T44" s="310">
        <v>1368315</v>
      </c>
      <c r="U44" s="310">
        <v>3000</v>
      </c>
      <c r="V44" s="310">
        <v>3705</v>
      </c>
      <c r="W44" s="310">
        <v>810469.60199999996</v>
      </c>
      <c r="X44" s="310">
        <v>161823.09</v>
      </c>
    </row>
    <row r="45" spans="1:26" x14ac:dyDescent="0.25">
      <c r="A45" t="s">
        <v>3074</v>
      </c>
      <c r="B45" s="310">
        <v>406675.8</v>
      </c>
      <c r="C45" s="310">
        <v>47030</v>
      </c>
      <c r="D45" s="310">
        <v>244475.18</v>
      </c>
      <c r="E45" s="310">
        <v>1837103.92</v>
      </c>
      <c r="F45" s="310">
        <v>332668.67</v>
      </c>
      <c r="J45" s="310">
        <v>5.99</v>
      </c>
      <c r="L45" s="310">
        <v>2970894.13</v>
      </c>
      <c r="O45" s="310">
        <v>1010745.29</v>
      </c>
      <c r="P45" s="310">
        <v>20000</v>
      </c>
      <c r="Q45" s="310">
        <v>708.82</v>
      </c>
      <c r="R45" s="310">
        <v>1139440</v>
      </c>
      <c r="S45" s="310">
        <v>2</v>
      </c>
      <c r="T45" s="310">
        <v>1357775</v>
      </c>
      <c r="U45" s="310">
        <v>14668</v>
      </c>
      <c r="V45" s="310">
        <v>6329</v>
      </c>
      <c r="W45" s="310">
        <v>582835.93000000005</v>
      </c>
      <c r="X45" s="310">
        <v>312234.73</v>
      </c>
    </row>
    <row r="46" spans="1:26" x14ac:dyDescent="0.25">
      <c r="A46" t="s">
        <v>3075</v>
      </c>
      <c r="B46" s="310">
        <v>709835.23</v>
      </c>
      <c r="C46" s="310">
        <v>0</v>
      </c>
      <c r="D46" s="310">
        <v>78810.38</v>
      </c>
      <c r="E46" s="310">
        <v>1139486.69</v>
      </c>
      <c r="F46" s="310">
        <v>88326.38</v>
      </c>
      <c r="J46" s="310">
        <v>196.84</v>
      </c>
      <c r="L46" s="310">
        <v>974044.5</v>
      </c>
      <c r="M46" s="310">
        <v>721555.06</v>
      </c>
      <c r="O46" s="310">
        <v>1391960.72</v>
      </c>
      <c r="P46" s="310">
        <v>285645</v>
      </c>
      <c r="Q46" s="310">
        <v>564.07000000000005</v>
      </c>
      <c r="R46" s="310">
        <v>1262520</v>
      </c>
      <c r="S46" s="310">
        <v>160695</v>
      </c>
      <c r="T46" s="310">
        <v>1981013</v>
      </c>
      <c r="V46" s="310">
        <v>7595</v>
      </c>
      <c r="W46" s="310">
        <v>652625.04</v>
      </c>
      <c r="X46" s="310">
        <v>139489.47</v>
      </c>
    </row>
    <row r="47" spans="1:26" x14ac:dyDescent="0.25">
      <c r="A47" t="s">
        <v>3076</v>
      </c>
      <c r="B47" s="310">
        <v>510840.57</v>
      </c>
      <c r="C47" s="310">
        <v>0</v>
      </c>
      <c r="D47" s="310">
        <v>50288.27</v>
      </c>
      <c r="E47" s="310">
        <v>4</v>
      </c>
      <c r="F47" s="310">
        <v>596515</v>
      </c>
      <c r="J47" s="310">
        <v>225</v>
      </c>
      <c r="L47" s="310">
        <v>-670315.65</v>
      </c>
      <c r="M47" s="310">
        <v>1541680.81</v>
      </c>
      <c r="O47" s="310">
        <v>1328541.0900000001</v>
      </c>
      <c r="P47" s="310">
        <v>85025</v>
      </c>
      <c r="Q47" s="310">
        <v>489.07</v>
      </c>
      <c r="R47" s="310">
        <v>1517040</v>
      </c>
      <c r="S47" s="310">
        <v>227450</v>
      </c>
      <c r="T47" s="310">
        <v>2151060</v>
      </c>
      <c r="U47" s="310">
        <v>1480</v>
      </c>
      <c r="V47" s="310">
        <v>16812</v>
      </c>
      <c r="W47" s="310">
        <v>558645.71</v>
      </c>
      <c r="X47" s="310">
        <v>144489.76999999999</v>
      </c>
    </row>
    <row r="48" spans="1:26" x14ac:dyDescent="0.25">
      <c r="A48" t="s">
        <v>3077</v>
      </c>
      <c r="B48" s="310">
        <v>455820.98</v>
      </c>
      <c r="C48" s="310">
        <v>0</v>
      </c>
      <c r="D48" s="310">
        <v>33488.85</v>
      </c>
      <c r="E48" s="310">
        <v>1286590.22</v>
      </c>
      <c r="F48" s="310">
        <v>299601.81</v>
      </c>
      <c r="J48" s="310">
        <v>139.68</v>
      </c>
      <c r="L48" s="310">
        <v>-1160770.96</v>
      </c>
      <c r="M48" s="310">
        <v>3101072.39</v>
      </c>
      <c r="O48" s="310">
        <v>1589616.89</v>
      </c>
      <c r="P48" s="310">
        <v>100000</v>
      </c>
      <c r="Q48" s="310">
        <v>354.28</v>
      </c>
      <c r="R48" s="310">
        <v>1767123.4</v>
      </c>
      <c r="S48" s="310">
        <v>177225</v>
      </c>
      <c r="T48" s="310">
        <v>2386105.4</v>
      </c>
      <c r="V48" s="310">
        <v>23547</v>
      </c>
      <c r="W48" s="310">
        <v>885323.26</v>
      </c>
      <c r="X48" s="310">
        <v>204283.16</v>
      </c>
    </row>
    <row r="49" spans="1:26" x14ac:dyDescent="0.25">
      <c r="A49" t="s">
        <v>3078</v>
      </c>
      <c r="B49" s="310">
        <v>320467.96000000002</v>
      </c>
      <c r="C49" s="310">
        <v>0</v>
      </c>
      <c r="D49" s="310">
        <v>47912.12</v>
      </c>
      <c r="E49" s="310">
        <v>1551825.31</v>
      </c>
      <c r="F49" s="310">
        <v>638437.91</v>
      </c>
      <c r="J49" s="310">
        <v>187.62</v>
      </c>
      <c r="L49" s="310">
        <v>-245185.95</v>
      </c>
      <c r="M49" s="310">
        <v>2713140.37</v>
      </c>
      <c r="O49" s="310">
        <v>973218.9</v>
      </c>
      <c r="P49" s="310">
        <v>120200</v>
      </c>
      <c r="Q49" s="310">
        <v>306.01</v>
      </c>
      <c r="R49" s="310">
        <v>1057555.5</v>
      </c>
      <c r="S49" s="310">
        <v>154535</v>
      </c>
      <c r="T49" s="310">
        <v>1545912.25</v>
      </c>
      <c r="V49" s="310">
        <v>20775</v>
      </c>
      <c r="W49" s="310">
        <v>419619.86</v>
      </c>
      <c r="X49" s="310">
        <v>229007.04</v>
      </c>
    </row>
    <row r="50" spans="1:26" x14ac:dyDescent="0.25">
      <c r="A50" t="s">
        <v>3079</v>
      </c>
      <c r="B50" s="310">
        <v>786015.06</v>
      </c>
      <c r="C50" s="310">
        <v>0</v>
      </c>
      <c r="D50" s="310">
        <v>67379.38</v>
      </c>
      <c r="E50" s="310">
        <v>105848.11</v>
      </c>
      <c r="F50" s="310">
        <v>258352.43</v>
      </c>
      <c r="G50" s="310">
        <v>4900</v>
      </c>
      <c r="H50" s="310">
        <v>19522.5</v>
      </c>
      <c r="J50" s="310">
        <v>330.38</v>
      </c>
      <c r="L50" s="310">
        <v>-1505888.39</v>
      </c>
      <c r="M50" s="310">
        <v>2152655.08</v>
      </c>
      <c r="O50" s="310">
        <v>1378118.05</v>
      </c>
      <c r="P50" s="310">
        <v>345950</v>
      </c>
      <c r="Q50" s="310">
        <v>588.13</v>
      </c>
      <c r="R50" s="310">
        <v>1626388.5</v>
      </c>
      <c r="S50" s="310">
        <v>271192.5</v>
      </c>
      <c r="T50" s="310">
        <v>2325752.52</v>
      </c>
      <c r="V50" s="310">
        <v>25142</v>
      </c>
      <c r="W50" s="310">
        <v>618848.89</v>
      </c>
      <c r="X50" s="310">
        <v>106418.36</v>
      </c>
    </row>
    <row r="51" spans="1:26" x14ac:dyDescent="0.25">
      <c r="A51" t="s">
        <v>3080</v>
      </c>
      <c r="B51" s="310">
        <v>522378.12</v>
      </c>
      <c r="C51" s="310">
        <v>0</v>
      </c>
      <c r="D51" s="310">
        <v>35916.620000000003</v>
      </c>
      <c r="E51" s="310">
        <v>146818.94</v>
      </c>
      <c r="F51" s="310">
        <v>760875.14</v>
      </c>
      <c r="J51" s="310">
        <v>267.70999999999998</v>
      </c>
      <c r="L51" s="310">
        <v>-2284047.5</v>
      </c>
      <c r="M51" s="310">
        <v>2872107.81</v>
      </c>
      <c r="O51" s="310">
        <v>1735951.71</v>
      </c>
      <c r="P51" s="310">
        <v>100000</v>
      </c>
      <c r="Q51" s="310">
        <v>430.32</v>
      </c>
      <c r="R51" s="310">
        <v>978087.5</v>
      </c>
      <c r="S51" s="310">
        <v>159320</v>
      </c>
      <c r="T51" s="310">
        <v>1447219.86</v>
      </c>
      <c r="U51" s="310">
        <v>1500</v>
      </c>
      <c r="V51" s="310">
        <v>14542</v>
      </c>
      <c r="W51" s="310">
        <v>457432.13</v>
      </c>
      <c r="X51" s="310">
        <v>175434.74</v>
      </c>
    </row>
    <row r="52" spans="1:26" x14ac:dyDescent="0.25">
      <c r="A52" t="s">
        <v>3081</v>
      </c>
      <c r="B52" s="310">
        <v>255780.99</v>
      </c>
      <c r="C52" s="310">
        <v>0</v>
      </c>
      <c r="D52" s="310">
        <v>42617.01</v>
      </c>
      <c r="E52" s="310">
        <v>312804.03000000003</v>
      </c>
      <c r="F52" s="310">
        <v>132587.17000000001</v>
      </c>
      <c r="J52" s="310">
        <v>582.5</v>
      </c>
      <c r="L52" s="310">
        <v>-1426272.02</v>
      </c>
      <c r="M52" s="310">
        <v>2033236.3</v>
      </c>
      <c r="O52" s="310">
        <v>1571156.73</v>
      </c>
      <c r="Q52" s="310">
        <v>202.09</v>
      </c>
      <c r="R52" s="310">
        <v>644310</v>
      </c>
      <c r="T52" s="310">
        <v>1452437</v>
      </c>
      <c r="U52" s="310">
        <v>480</v>
      </c>
      <c r="W52" s="310">
        <v>548279.85</v>
      </c>
      <c r="X52" s="310">
        <v>69335.55</v>
      </c>
      <c r="Z52" s="310">
        <v>8894</v>
      </c>
    </row>
    <row r="53" spans="1:26" x14ac:dyDescent="0.25">
      <c r="A53" t="s">
        <v>3082</v>
      </c>
      <c r="B53" s="310">
        <v>309136.93</v>
      </c>
      <c r="C53" s="310">
        <v>28600</v>
      </c>
      <c r="D53" s="310">
        <v>44701.7</v>
      </c>
      <c r="E53" s="310">
        <v>1859432.97</v>
      </c>
      <c r="F53" s="310">
        <v>304741.95</v>
      </c>
      <c r="J53" s="310">
        <v>230.3</v>
      </c>
      <c r="L53" s="310">
        <v>2196700.89</v>
      </c>
      <c r="M53" s="310">
        <v>575288.56999999995</v>
      </c>
      <c r="O53" s="310">
        <v>1411358.09</v>
      </c>
      <c r="Q53" s="310">
        <v>498.98</v>
      </c>
      <c r="R53" s="310">
        <v>526950</v>
      </c>
      <c r="T53" s="310">
        <v>1271775</v>
      </c>
      <c r="W53" s="310">
        <v>652135.15</v>
      </c>
      <c r="X53" s="310">
        <v>240503.13</v>
      </c>
    </row>
    <row r="54" spans="1:26" x14ac:dyDescent="0.25">
      <c r="A54" t="s">
        <v>3083</v>
      </c>
      <c r="B54" s="310">
        <v>1044722.83</v>
      </c>
      <c r="C54" s="310">
        <v>0</v>
      </c>
      <c r="D54" s="310">
        <v>15874.88</v>
      </c>
      <c r="E54" s="310">
        <v>2222929.2999999998</v>
      </c>
      <c r="F54" s="310">
        <v>87774.26</v>
      </c>
      <c r="L54" s="310">
        <v>2187470.54</v>
      </c>
      <c r="M54" s="310">
        <v>1317062.58</v>
      </c>
      <c r="O54" s="310">
        <v>1099213.2</v>
      </c>
      <c r="Q54" s="310">
        <v>1377.91</v>
      </c>
      <c r="R54" s="310">
        <v>961380</v>
      </c>
      <c r="T54" s="310">
        <v>1648479</v>
      </c>
      <c r="U54" s="310">
        <v>480</v>
      </c>
      <c r="W54" s="310">
        <v>408853.11</v>
      </c>
      <c r="X54" s="310">
        <v>137390.85</v>
      </c>
    </row>
    <row r="55" spans="1:26" x14ac:dyDescent="0.25">
      <c r="A55" t="s">
        <v>3084</v>
      </c>
      <c r="B55" s="310">
        <v>299218.3</v>
      </c>
      <c r="C55" s="310">
        <v>0</v>
      </c>
      <c r="D55" s="310">
        <v>72291.78</v>
      </c>
      <c r="E55" s="310">
        <v>405.03</v>
      </c>
      <c r="F55" s="310">
        <v>79445.48</v>
      </c>
      <c r="L55" s="310">
        <v>-1734121.86</v>
      </c>
      <c r="M55" s="310">
        <v>2202516.2599999998</v>
      </c>
      <c r="O55" s="310">
        <v>1184628.03</v>
      </c>
      <c r="Q55" s="310">
        <v>464.7</v>
      </c>
      <c r="R55" s="310">
        <v>507420</v>
      </c>
      <c r="T55" s="310">
        <v>1098045</v>
      </c>
      <c r="W55" s="310">
        <v>588524.63</v>
      </c>
      <c r="X55" s="310">
        <v>22976.91</v>
      </c>
    </row>
    <row r="56" spans="1:26" x14ac:dyDescent="0.25">
      <c r="A56" t="s">
        <v>3085</v>
      </c>
      <c r="B56" s="310">
        <v>863086.67</v>
      </c>
      <c r="C56" s="310">
        <v>0</v>
      </c>
      <c r="D56" s="310">
        <v>41353.33</v>
      </c>
      <c r="E56" s="310">
        <v>159794.03</v>
      </c>
      <c r="F56" s="310">
        <v>141606.53</v>
      </c>
      <c r="J56" s="310">
        <v>2954</v>
      </c>
      <c r="L56" s="310">
        <v>-1034850.39</v>
      </c>
      <c r="M56" s="310">
        <v>2224684.62</v>
      </c>
      <c r="O56" s="310">
        <v>1041115.33</v>
      </c>
      <c r="Q56" s="310">
        <v>1128.83</v>
      </c>
      <c r="R56" s="310">
        <v>323910</v>
      </c>
      <c r="T56" s="310">
        <v>834058</v>
      </c>
      <c r="U56" s="310">
        <v>32800</v>
      </c>
      <c r="W56" s="310">
        <v>379877.78</v>
      </c>
      <c r="X56" s="310">
        <v>106366.05</v>
      </c>
    </row>
    <row r="57" spans="1:26" x14ac:dyDescent="0.25">
      <c r="A57" t="s">
        <v>3086</v>
      </c>
      <c r="B57" s="310">
        <v>537868.6</v>
      </c>
      <c r="D57" s="310">
        <v>31943.66</v>
      </c>
      <c r="E57" s="310">
        <v>5503</v>
      </c>
      <c r="F57" s="310">
        <v>145457.78</v>
      </c>
      <c r="J57" s="310">
        <v>5.9</v>
      </c>
      <c r="K57" s="310">
        <v>-881517.69</v>
      </c>
      <c r="L57" s="310">
        <v>34626</v>
      </c>
      <c r="M57" s="310">
        <v>1546692.27</v>
      </c>
      <c r="O57" s="310">
        <v>94771.97</v>
      </c>
      <c r="Q57" s="310">
        <v>607.62</v>
      </c>
      <c r="R57" s="310">
        <v>1965360</v>
      </c>
      <c r="S57" s="310">
        <v>1115665.5</v>
      </c>
      <c r="T57" s="310">
        <v>2634256</v>
      </c>
      <c r="V57" s="310">
        <v>15810</v>
      </c>
      <c r="W57" s="310">
        <v>474077.25</v>
      </c>
      <c r="X57" s="310">
        <v>31295.279999999999</v>
      </c>
    </row>
    <row r="58" spans="1:26" x14ac:dyDescent="0.25">
      <c r="A58" t="s">
        <v>3087</v>
      </c>
      <c r="B58" s="310">
        <v>496530.02</v>
      </c>
      <c r="D58" s="310">
        <v>32091.03</v>
      </c>
      <c r="E58" s="310">
        <v>1389428.05</v>
      </c>
      <c r="F58" s="310">
        <v>326151.49</v>
      </c>
      <c r="H58" s="310">
        <v>17400</v>
      </c>
      <c r="I58" s="310">
        <v>163900</v>
      </c>
      <c r="J58" s="310">
        <v>43.92</v>
      </c>
      <c r="K58" s="310">
        <v>1636221.74</v>
      </c>
      <c r="L58" s="310">
        <v>94326.48</v>
      </c>
      <c r="M58" s="310">
        <v>305399.93</v>
      </c>
      <c r="O58" s="310">
        <v>219233.28</v>
      </c>
      <c r="Q58" s="310">
        <v>630.11</v>
      </c>
      <c r="R58" s="310">
        <v>1689206</v>
      </c>
      <c r="S58" s="310">
        <v>1186558.5</v>
      </c>
      <c r="T58" s="310">
        <v>2459292</v>
      </c>
      <c r="V58" s="310">
        <v>13976</v>
      </c>
      <c r="W58" s="310">
        <v>554656.43999999994</v>
      </c>
      <c r="X58" s="310">
        <v>40794.93</v>
      </c>
    </row>
    <row r="59" spans="1:26" x14ac:dyDescent="0.25">
      <c r="A59" t="s">
        <v>3088</v>
      </c>
      <c r="B59" s="310">
        <v>688455.54</v>
      </c>
      <c r="D59" s="310">
        <v>78362.98</v>
      </c>
      <c r="E59" s="310">
        <v>9</v>
      </c>
      <c r="F59" s="310">
        <v>69149.710000000006</v>
      </c>
      <c r="J59" s="310">
        <v>44.72</v>
      </c>
      <c r="K59" s="310">
        <v>-517528.59</v>
      </c>
      <c r="L59" s="310">
        <v>-308088</v>
      </c>
      <c r="M59" s="310">
        <v>1630025.76</v>
      </c>
      <c r="O59" s="310">
        <v>149082.85</v>
      </c>
      <c r="Q59" s="310">
        <v>817.18</v>
      </c>
      <c r="R59" s="310">
        <v>1257612</v>
      </c>
      <c r="S59" s="310">
        <v>1023525</v>
      </c>
      <c r="T59" s="310">
        <v>1794772</v>
      </c>
      <c r="V59" s="310">
        <v>4525</v>
      </c>
      <c r="W59" s="310">
        <v>546519.99</v>
      </c>
      <c r="X59" s="310">
        <v>53696.7</v>
      </c>
    </row>
    <row r="60" spans="1:26" x14ac:dyDescent="0.25">
      <c r="A60" t="s">
        <v>3089</v>
      </c>
      <c r="B60" s="310">
        <v>227907.17</v>
      </c>
      <c r="D60" s="310">
        <v>98429.61</v>
      </c>
      <c r="E60" s="310">
        <v>-5488.02</v>
      </c>
      <c r="F60" s="310">
        <v>29989.46</v>
      </c>
      <c r="J60" s="310">
        <v>1035</v>
      </c>
      <c r="K60" s="310">
        <v>-1188221.6599999999</v>
      </c>
      <c r="L60" s="310">
        <v>-833425.07</v>
      </c>
      <c r="M60" s="310">
        <v>2454167.9500000002</v>
      </c>
      <c r="O60" s="310">
        <v>163341.51</v>
      </c>
      <c r="Q60" s="310">
        <v>308.85000000000002</v>
      </c>
      <c r="R60" s="310">
        <v>1225984</v>
      </c>
      <c r="S60" s="310">
        <v>1027300</v>
      </c>
      <c r="T60" s="310">
        <v>1711275</v>
      </c>
      <c r="V60" s="310">
        <v>1800</v>
      </c>
      <c r="W60" s="310">
        <v>661406.47</v>
      </c>
      <c r="X60" s="310">
        <v>125170.89</v>
      </c>
    </row>
    <row r="61" spans="1:26" x14ac:dyDescent="0.25">
      <c r="A61" t="s">
        <v>3090</v>
      </c>
      <c r="B61" s="310">
        <v>226930.14</v>
      </c>
      <c r="C61" s="310">
        <v>22112</v>
      </c>
      <c r="D61" s="310">
        <v>51418.720000000001</v>
      </c>
      <c r="E61" s="310">
        <v>749652.26</v>
      </c>
      <c r="F61" s="310">
        <v>240761.8</v>
      </c>
      <c r="J61" s="310">
        <v>403.95</v>
      </c>
      <c r="K61" s="310">
        <v>-214357.81</v>
      </c>
      <c r="L61" s="310">
        <v>11688.84</v>
      </c>
      <c r="M61" s="310">
        <v>1419953.5</v>
      </c>
      <c r="O61" s="310">
        <v>124182.54</v>
      </c>
      <c r="Q61" s="310">
        <v>225.17</v>
      </c>
      <c r="R61" s="310">
        <v>809820</v>
      </c>
      <c r="S61" s="310">
        <v>831179</v>
      </c>
      <c r="T61" s="310">
        <v>1313612</v>
      </c>
      <c r="V61" s="310">
        <v>15787</v>
      </c>
      <c r="W61" s="310">
        <v>329112.21999999997</v>
      </c>
      <c r="X61" s="310">
        <v>33709.050000000003</v>
      </c>
    </row>
    <row r="62" spans="1:26" x14ac:dyDescent="0.25">
      <c r="A62" t="s">
        <v>3091</v>
      </c>
      <c r="B62" s="310">
        <v>268697.96000000002</v>
      </c>
      <c r="D62" s="310">
        <v>32161.15</v>
      </c>
      <c r="E62" s="310">
        <v>441365.7</v>
      </c>
      <c r="F62" s="310">
        <v>185814.56</v>
      </c>
      <c r="H62" s="310">
        <v>0</v>
      </c>
      <c r="J62" s="310">
        <v>0</v>
      </c>
      <c r="K62" s="310">
        <v>-1233222.4099999999</v>
      </c>
      <c r="L62" s="310">
        <v>118668.96</v>
      </c>
      <c r="M62" s="310">
        <v>1982389.67</v>
      </c>
      <c r="O62" s="310">
        <v>101164.43</v>
      </c>
      <c r="Q62" s="310">
        <v>304.57</v>
      </c>
      <c r="R62" s="310">
        <v>1033920</v>
      </c>
      <c r="S62" s="310">
        <v>846989.88</v>
      </c>
      <c r="T62" s="310">
        <v>1500388</v>
      </c>
      <c r="V62" s="310">
        <v>8864</v>
      </c>
      <c r="W62" s="310">
        <v>383073.7</v>
      </c>
      <c r="X62" s="310">
        <v>29850.03</v>
      </c>
    </row>
    <row r="63" spans="1:26" x14ac:dyDescent="0.25">
      <c r="A63" t="s">
        <v>3092</v>
      </c>
      <c r="B63" s="310">
        <v>778350.79</v>
      </c>
      <c r="D63" s="310">
        <v>69060.08</v>
      </c>
      <c r="E63" s="310">
        <v>421974.15</v>
      </c>
      <c r="F63" s="310">
        <v>177674.16</v>
      </c>
      <c r="H63" s="310">
        <v>-524.29999999999995</v>
      </c>
      <c r="J63" s="310">
        <v>0</v>
      </c>
      <c r="K63" s="310">
        <v>-100608.5</v>
      </c>
      <c r="L63" s="310">
        <v>105309.3</v>
      </c>
      <c r="M63" s="310">
        <v>1478254.91</v>
      </c>
      <c r="O63" s="310">
        <v>76081.710000000006</v>
      </c>
      <c r="Q63" s="310">
        <v>921.87</v>
      </c>
      <c r="R63" s="310">
        <v>1076940</v>
      </c>
      <c r="S63" s="310">
        <v>760071.5</v>
      </c>
      <c r="T63" s="310">
        <v>1525365</v>
      </c>
      <c r="V63" s="310">
        <v>5756</v>
      </c>
      <c r="W63" s="310">
        <v>346000.42</v>
      </c>
      <c r="X63" s="310">
        <v>72265.89</v>
      </c>
    </row>
    <row r="64" spans="1:26" x14ac:dyDescent="0.25">
      <c r="A64" t="s">
        <v>3093</v>
      </c>
      <c r="B64" s="310">
        <v>393576.43</v>
      </c>
      <c r="D64" s="310">
        <v>58794.48</v>
      </c>
      <c r="E64" s="310">
        <v>1495002.96</v>
      </c>
      <c r="F64" s="310">
        <v>23789.98</v>
      </c>
      <c r="G64" s="310">
        <v>3282.66</v>
      </c>
      <c r="H64" s="310">
        <v>0</v>
      </c>
      <c r="J64" s="310">
        <v>60</v>
      </c>
      <c r="K64" s="310">
        <v>320546.14</v>
      </c>
      <c r="L64" s="310">
        <v>1200710.6399999999</v>
      </c>
      <c r="M64" s="310">
        <v>424358.77</v>
      </c>
      <c r="O64" s="310">
        <v>84038.05</v>
      </c>
      <c r="Q64" s="310">
        <v>409.3</v>
      </c>
      <c r="R64" s="310">
        <v>1339462</v>
      </c>
      <c r="S64" s="310">
        <v>958931.5</v>
      </c>
      <c r="T64" s="310">
        <v>1832207.5</v>
      </c>
      <c r="V64" s="310">
        <v>14565</v>
      </c>
      <c r="W64" s="310">
        <v>414718.78</v>
      </c>
      <c r="X64" s="310">
        <v>99143.93</v>
      </c>
    </row>
    <row r="65" spans="1:24" x14ac:dyDescent="0.25">
      <c r="A65" t="s">
        <v>3094</v>
      </c>
      <c r="B65" s="310">
        <v>274719.27</v>
      </c>
      <c r="D65" s="310">
        <v>36484.980000000003</v>
      </c>
      <c r="E65" s="310">
        <v>144385.79999999999</v>
      </c>
      <c r="F65" s="310">
        <v>18103.990000000002</v>
      </c>
      <c r="J65" s="310">
        <v>51.86</v>
      </c>
      <c r="K65" s="310">
        <v>1078639.76</v>
      </c>
      <c r="L65" s="310">
        <v>-1143232.3999999999</v>
      </c>
      <c r="M65" s="310">
        <v>457634.96</v>
      </c>
      <c r="O65" s="310">
        <v>102835.2</v>
      </c>
      <c r="Q65" s="310">
        <v>277.77</v>
      </c>
      <c r="R65" s="310">
        <v>1077760</v>
      </c>
      <c r="S65" s="310">
        <v>871379</v>
      </c>
      <c r="T65" s="310">
        <v>1493457</v>
      </c>
      <c r="V65" s="310">
        <v>22320</v>
      </c>
      <c r="W65" s="310">
        <v>426025.19</v>
      </c>
      <c r="X65" s="310">
        <v>29849.919999999998</v>
      </c>
    </row>
    <row r="66" spans="1:24" x14ac:dyDescent="0.25">
      <c r="A66" t="s">
        <v>3095</v>
      </c>
      <c r="B66" s="310">
        <v>414061.9</v>
      </c>
      <c r="C66" s="310">
        <v>22104</v>
      </c>
      <c r="D66" s="310">
        <v>98647.22</v>
      </c>
      <c r="E66" s="310">
        <v>4</v>
      </c>
      <c r="F66" s="310">
        <v>67324.45</v>
      </c>
      <c r="J66" s="310">
        <v>8</v>
      </c>
      <c r="K66" s="310">
        <v>-444996.86</v>
      </c>
      <c r="L66" s="310">
        <v>-168971.05</v>
      </c>
      <c r="M66" s="310">
        <v>1208029.25</v>
      </c>
      <c r="O66" s="310">
        <v>87293.79</v>
      </c>
      <c r="Q66" s="310">
        <v>576.25</v>
      </c>
      <c r="R66" s="310">
        <v>820770</v>
      </c>
      <c r="S66" s="310">
        <v>902097</v>
      </c>
      <c r="T66" s="310">
        <v>1308858</v>
      </c>
      <c r="V66" s="310">
        <v>16888</v>
      </c>
      <c r="W66" s="310">
        <v>441637.78</v>
      </c>
      <c r="X66" s="310">
        <v>35281.03</v>
      </c>
    </row>
    <row r="67" spans="1:24" x14ac:dyDescent="0.25">
      <c r="A67" t="s">
        <v>3096</v>
      </c>
      <c r="B67" s="310">
        <v>328817.84000000003</v>
      </c>
      <c r="C67" s="310">
        <v>21686</v>
      </c>
      <c r="D67" s="310">
        <v>56259.12</v>
      </c>
      <c r="E67" s="310">
        <v>626996.6</v>
      </c>
      <c r="F67" s="310">
        <v>264433.15999999997</v>
      </c>
      <c r="J67" s="310">
        <v>2836.45</v>
      </c>
      <c r="K67" s="310">
        <v>-825356.04</v>
      </c>
      <c r="L67" s="310">
        <v>-70122.080000000002</v>
      </c>
      <c r="M67" s="310">
        <v>2340789.7799999998</v>
      </c>
      <c r="O67" s="310">
        <v>65320.79</v>
      </c>
      <c r="Q67" s="310">
        <v>578.41999999999996</v>
      </c>
      <c r="R67" s="310">
        <v>1189306</v>
      </c>
      <c r="S67" s="310">
        <v>795881.5</v>
      </c>
      <c r="T67" s="310">
        <v>1488791</v>
      </c>
      <c r="V67" s="310">
        <v>9310</v>
      </c>
      <c r="W67" s="310">
        <v>697047.99</v>
      </c>
      <c r="X67" s="310">
        <v>5893.11</v>
      </c>
    </row>
    <row r="68" spans="1:24" x14ac:dyDescent="0.25">
      <c r="A68" t="s">
        <v>3097</v>
      </c>
      <c r="B68" s="310">
        <v>270403.24</v>
      </c>
      <c r="D68" s="310">
        <v>75985.02</v>
      </c>
      <c r="E68" s="310">
        <v>82739</v>
      </c>
      <c r="F68" s="310">
        <v>322639.90999999997</v>
      </c>
      <c r="J68" s="310">
        <v>0</v>
      </c>
      <c r="K68" s="310">
        <v>69402.100000000006</v>
      </c>
      <c r="L68" s="310">
        <v>43909.36</v>
      </c>
      <c r="M68" s="310">
        <v>489048.9</v>
      </c>
      <c r="O68" s="310">
        <v>137331.97</v>
      </c>
      <c r="Q68" s="310">
        <v>237.98</v>
      </c>
      <c r="R68" s="310">
        <v>1118044</v>
      </c>
      <c r="S68" s="310">
        <v>1102227.5</v>
      </c>
      <c r="T68" s="310">
        <v>1686288</v>
      </c>
      <c r="V68" s="310">
        <v>5377</v>
      </c>
      <c r="W68" s="310">
        <v>507765.65</v>
      </c>
      <c r="X68" s="310">
        <v>9003.99</v>
      </c>
    </row>
    <row r="69" spans="1:24" x14ac:dyDescent="0.25">
      <c r="A69" t="s">
        <v>3098</v>
      </c>
      <c r="B69" s="310">
        <v>354429.19</v>
      </c>
      <c r="D69" s="310">
        <v>44058.28</v>
      </c>
      <c r="E69" s="310">
        <v>1442872.55</v>
      </c>
      <c r="F69" s="310">
        <v>512282.65</v>
      </c>
      <c r="J69" s="310">
        <v>2830.19</v>
      </c>
      <c r="K69" s="310">
        <v>-73958.45</v>
      </c>
      <c r="L69" s="310">
        <v>-41326.22</v>
      </c>
      <c r="M69" s="310">
        <v>2396007.25</v>
      </c>
      <c r="O69" s="310">
        <v>182051.37</v>
      </c>
      <c r="P69" s="310">
        <v>45000</v>
      </c>
      <c r="Q69" s="310">
        <v>302.20999999999998</v>
      </c>
      <c r="R69" s="310">
        <v>2472800</v>
      </c>
      <c r="S69" s="310">
        <v>1043564.3</v>
      </c>
      <c r="T69" s="310">
        <v>3093886</v>
      </c>
      <c r="W69" s="310">
        <v>470082.02</v>
      </c>
      <c r="X69" s="310">
        <v>109659.96</v>
      </c>
    </row>
    <row r="70" spans="1:24" x14ac:dyDescent="0.25">
      <c r="A70" t="s">
        <v>3099</v>
      </c>
      <c r="B70" s="310">
        <v>350368.04</v>
      </c>
      <c r="D70" s="310">
        <v>102926.39999999999</v>
      </c>
      <c r="E70" s="310">
        <v>4412201.7300000004</v>
      </c>
      <c r="F70" s="310">
        <v>109861.22</v>
      </c>
      <c r="J70" s="310">
        <v>57</v>
      </c>
      <c r="K70" s="310">
        <v>-375795.99</v>
      </c>
      <c r="L70" s="310">
        <v>-938324.27</v>
      </c>
      <c r="M70" s="310">
        <v>6403982.4100000001</v>
      </c>
      <c r="O70" s="310">
        <v>111042.66</v>
      </c>
      <c r="Q70" s="310">
        <v>520.04999999999995</v>
      </c>
      <c r="R70" s="310">
        <v>870928</v>
      </c>
      <c r="S70" s="310">
        <v>725785</v>
      </c>
      <c r="T70" s="310">
        <v>1245087</v>
      </c>
      <c r="V70" s="310">
        <v>17315</v>
      </c>
      <c r="W70" s="310">
        <v>411704.01</v>
      </c>
      <c r="X70" s="310">
        <v>148731.46</v>
      </c>
    </row>
    <row r="71" spans="1:24" x14ac:dyDescent="0.25">
      <c r="A71" t="s">
        <v>3100</v>
      </c>
      <c r="B71" s="310">
        <v>563497.26</v>
      </c>
      <c r="C71" s="310">
        <v>0</v>
      </c>
      <c r="D71" s="310">
        <v>117326.76</v>
      </c>
      <c r="E71" s="310">
        <v>693650.21</v>
      </c>
      <c r="F71" s="310">
        <v>-4602.49</v>
      </c>
      <c r="L71" s="310">
        <v>-886202.86</v>
      </c>
      <c r="M71" s="310">
        <v>2227185.62</v>
      </c>
      <c r="N71" s="310">
        <v>575.61</v>
      </c>
      <c r="O71" s="310">
        <v>1492333.38</v>
      </c>
      <c r="R71" s="310">
        <v>2024110</v>
      </c>
      <c r="S71" s="310">
        <v>2900</v>
      </c>
      <c r="T71" s="310">
        <v>2874587.5</v>
      </c>
      <c r="U71" s="310">
        <v>1440</v>
      </c>
      <c r="W71" s="310">
        <v>530095.79</v>
      </c>
      <c r="X71" s="310">
        <v>84906.72</v>
      </c>
    </row>
    <row r="72" spans="1:24" x14ac:dyDescent="0.25">
      <c r="A72" t="s">
        <v>3101</v>
      </c>
      <c r="B72" s="310">
        <v>711032.6</v>
      </c>
      <c r="C72" s="310">
        <v>0</v>
      </c>
      <c r="D72" s="310">
        <v>366183.94</v>
      </c>
      <c r="E72" s="310">
        <v>225748.17</v>
      </c>
      <c r="F72" s="310">
        <v>4310.66</v>
      </c>
      <c r="J72" s="310">
        <v>3034.5</v>
      </c>
      <c r="L72" s="310">
        <v>-2925657.43</v>
      </c>
      <c r="M72" s="310">
        <v>4014093.13</v>
      </c>
      <c r="N72" s="310">
        <v>1012.69</v>
      </c>
      <c r="O72" s="310">
        <v>1414966.72</v>
      </c>
      <c r="R72" s="310">
        <v>1766560</v>
      </c>
      <c r="S72" s="310">
        <v>16150</v>
      </c>
      <c r="T72" s="310">
        <v>2538237.34</v>
      </c>
      <c r="W72" s="310">
        <v>376005.34</v>
      </c>
      <c r="X72" s="310">
        <v>68641.56</v>
      </c>
    </row>
    <row r="73" spans="1:24" x14ac:dyDescent="0.25">
      <c r="A73" t="s">
        <v>3102</v>
      </c>
      <c r="B73" s="310">
        <v>763432.36</v>
      </c>
      <c r="C73" s="310">
        <v>0</v>
      </c>
      <c r="D73" s="310">
        <v>55901.81</v>
      </c>
      <c r="E73" s="310">
        <v>-41046.36</v>
      </c>
      <c r="F73" s="310">
        <v>83288.490000000005</v>
      </c>
      <c r="L73" s="310">
        <v>-1121302.53</v>
      </c>
      <c r="M73" s="310">
        <v>2082417.38</v>
      </c>
      <c r="N73" s="310">
        <v>957.51</v>
      </c>
      <c r="O73" s="310">
        <v>1195771.3</v>
      </c>
      <c r="R73" s="310">
        <v>1833150</v>
      </c>
      <c r="S73" s="310">
        <v>4500</v>
      </c>
      <c r="T73" s="310">
        <v>2619536</v>
      </c>
      <c r="U73" s="310">
        <v>720</v>
      </c>
      <c r="W73" s="310">
        <v>471468.03</v>
      </c>
      <c r="X73" s="310">
        <v>42193.33</v>
      </c>
    </row>
    <row r="74" spans="1:24" x14ac:dyDescent="0.25">
      <c r="A74" t="s">
        <v>3103</v>
      </c>
      <c r="B74" s="310">
        <v>538755.85</v>
      </c>
      <c r="C74" s="310">
        <v>0</v>
      </c>
      <c r="D74" s="310">
        <v>121499.43</v>
      </c>
      <c r="E74" s="310">
        <v>4</v>
      </c>
      <c r="F74" s="310">
        <v>173509.02</v>
      </c>
      <c r="J74" s="310">
        <v>532.33000000000004</v>
      </c>
      <c r="L74" s="310">
        <v>-1122167.94</v>
      </c>
      <c r="M74" s="310">
        <v>2028298.74</v>
      </c>
      <c r="N74" s="310">
        <v>717.16</v>
      </c>
      <c r="O74" s="310">
        <v>1287837.8799999999</v>
      </c>
      <c r="R74" s="310">
        <v>1878180</v>
      </c>
      <c r="T74" s="310">
        <v>2651951.5</v>
      </c>
      <c r="U74" s="310">
        <v>80620</v>
      </c>
      <c r="W74" s="310">
        <v>483404.93</v>
      </c>
      <c r="X74" s="310">
        <v>23653.439999999999</v>
      </c>
    </row>
    <row r="75" spans="1:24" x14ac:dyDescent="0.25">
      <c r="A75" t="s">
        <v>3104</v>
      </c>
      <c r="B75" s="310">
        <v>221176.39</v>
      </c>
      <c r="C75" s="310">
        <v>0</v>
      </c>
      <c r="D75" s="310">
        <v>68694.66</v>
      </c>
      <c r="E75" s="310">
        <v>-60857.25</v>
      </c>
      <c r="F75" s="310">
        <v>92088.71</v>
      </c>
      <c r="L75" s="310">
        <v>-2072626.79</v>
      </c>
      <c r="M75" s="310">
        <v>2569886.96</v>
      </c>
      <c r="N75" s="310">
        <v>570.62</v>
      </c>
      <c r="O75" s="310">
        <v>1042308.25</v>
      </c>
      <c r="R75" s="310">
        <v>1834820</v>
      </c>
      <c r="S75" s="310">
        <v>25500</v>
      </c>
      <c r="T75" s="310">
        <v>2680655</v>
      </c>
      <c r="U75" s="310">
        <v>5520</v>
      </c>
      <c r="W75" s="310">
        <v>342985.6</v>
      </c>
      <c r="X75" s="310">
        <v>50195.93</v>
      </c>
    </row>
    <row r="76" spans="1:24" x14ac:dyDescent="0.25">
      <c r="A76" t="s">
        <v>3105</v>
      </c>
      <c r="B76" s="310">
        <v>514067.29</v>
      </c>
      <c r="C76" s="310">
        <v>0</v>
      </c>
      <c r="D76" s="310">
        <v>41017.17</v>
      </c>
      <c r="E76" s="310">
        <v>-85312.639999999999</v>
      </c>
      <c r="F76" s="310">
        <v>-75026.58</v>
      </c>
      <c r="L76" s="310">
        <v>-883557.33</v>
      </c>
      <c r="M76" s="310">
        <v>1423307.83</v>
      </c>
      <c r="N76" s="310">
        <v>1600.44</v>
      </c>
      <c r="O76" s="310">
        <v>913820.47</v>
      </c>
      <c r="R76" s="310">
        <v>1690840</v>
      </c>
      <c r="S76" s="310">
        <v>1000</v>
      </c>
      <c r="T76" s="310">
        <v>2344682.36</v>
      </c>
      <c r="W76" s="310">
        <v>321706.40000000002</v>
      </c>
      <c r="X76" s="310">
        <v>85877.41</v>
      </c>
    </row>
    <row r="77" spans="1:24" x14ac:dyDescent="0.25">
      <c r="A77" t="s">
        <v>3106</v>
      </c>
      <c r="B77" s="310">
        <v>310802.57</v>
      </c>
      <c r="C77" s="310">
        <v>0</v>
      </c>
      <c r="D77" s="310">
        <v>292752.28000000003</v>
      </c>
      <c r="E77" s="310">
        <v>-116370.59</v>
      </c>
      <c r="F77" s="310">
        <v>12951.99</v>
      </c>
      <c r="J77" s="310">
        <v>768.39</v>
      </c>
      <c r="L77" s="310">
        <v>-1657190.66</v>
      </c>
      <c r="M77" s="310">
        <v>2051654.89</v>
      </c>
      <c r="N77" s="310">
        <v>307.79000000000002</v>
      </c>
      <c r="O77" s="310">
        <v>1052435.3</v>
      </c>
      <c r="P77" s="310">
        <v>209036.17</v>
      </c>
      <c r="R77" s="310">
        <v>1647840</v>
      </c>
      <c r="T77" s="310">
        <v>2310374</v>
      </c>
      <c r="U77" s="310">
        <v>2300</v>
      </c>
      <c r="W77" s="310">
        <v>428908.29</v>
      </c>
      <c r="X77" s="310">
        <v>63133.34</v>
      </c>
    </row>
    <row r="78" spans="1:24" x14ac:dyDescent="0.25">
      <c r="A78" t="s">
        <v>3107</v>
      </c>
      <c r="B78" s="310">
        <v>292985.94</v>
      </c>
      <c r="C78" s="310">
        <v>0</v>
      </c>
      <c r="D78" s="310">
        <v>48287.88</v>
      </c>
      <c r="E78" s="310">
        <v>743728.47</v>
      </c>
      <c r="F78" s="310">
        <v>28183.93</v>
      </c>
      <c r="J78" s="310">
        <v>0</v>
      </c>
      <c r="L78" s="310">
        <v>-612716.93000000005</v>
      </c>
      <c r="M78" s="310">
        <v>1625943.2</v>
      </c>
      <c r="O78" s="310">
        <v>1178344.3400000001</v>
      </c>
      <c r="P78" s="310">
        <v>72200</v>
      </c>
      <c r="Q78" s="310">
        <v>216.3</v>
      </c>
      <c r="R78" s="310">
        <v>571520</v>
      </c>
      <c r="T78" s="310">
        <v>1099837</v>
      </c>
      <c r="W78" s="310">
        <v>480210.76</v>
      </c>
      <c r="X78" s="310">
        <v>142272.93</v>
      </c>
    </row>
    <row r="79" spans="1:24" x14ac:dyDescent="0.25">
      <c r="A79" t="s">
        <v>3108</v>
      </c>
      <c r="B79" s="310">
        <v>385681.81</v>
      </c>
      <c r="C79" s="310">
        <v>25000</v>
      </c>
      <c r="D79" s="310">
        <v>73239.149999999994</v>
      </c>
      <c r="E79" s="310">
        <v>406205.16</v>
      </c>
      <c r="F79" s="310">
        <v>49056.12</v>
      </c>
      <c r="L79" s="310">
        <v>-1050481.8400000001</v>
      </c>
      <c r="M79" s="310">
        <v>1700209.39</v>
      </c>
      <c r="O79" s="310">
        <v>1871378.23</v>
      </c>
      <c r="P79" s="310">
        <v>150000</v>
      </c>
      <c r="Q79" s="310">
        <v>129.21</v>
      </c>
      <c r="R79" s="310">
        <v>1247490</v>
      </c>
      <c r="T79" s="310">
        <v>2073135</v>
      </c>
      <c r="W79" s="310">
        <v>805095.31</v>
      </c>
      <c r="X79" s="310">
        <v>101312.44</v>
      </c>
    </row>
    <row r="80" spans="1:24" x14ac:dyDescent="0.25">
      <c r="A80" t="s">
        <v>3109</v>
      </c>
      <c r="B80" s="310">
        <v>379721.08</v>
      </c>
      <c r="C80" s="310">
        <v>0</v>
      </c>
      <c r="D80" s="310">
        <v>47064.01</v>
      </c>
      <c r="E80" s="310">
        <v>527902.26</v>
      </c>
      <c r="F80" s="310">
        <v>41818.32</v>
      </c>
      <c r="J80" s="310">
        <v>2353</v>
      </c>
      <c r="L80" s="310">
        <v>-726434.99</v>
      </c>
      <c r="M80" s="310">
        <v>1448416.88</v>
      </c>
      <c r="O80" s="310">
        <v>1517419.38</v>
      </c>
      <c r="Q80" s="310">
        <v>252.51</v>
      </c>
      <c r="R80" s="310">
        <v>1278570</v>
      </c>
      <c r="S80" s="310">
        <v>1300</v>
      </c>
      <c r="T80" s="310">
        <v>1874340</v>
      </c>
      <c r="W80" s="310">
        <v>545231.75</v>
      </c>
      <c r="X80" s="310">
        <v>105799.36</v>
      </c>
    </row>
    <row r="81" spans="1:24" x14ac:dyDescent="0.25">
      <c r="A81" t="s">
        <v>3110</v>
      </c>
      <c r="B81" s="310">
        <v>200272.58</v>
      </c>
      <c r="C81" s="310">
        <v>0</v>
      </c>
      <c r="D81" s="310">
        <v>16701.740000000002</v>
      </c>
      <c r="E81" s="310">
        <v>417379.63</v>
      </c>
      <c r="F81" s="310">
        <v>196374.78</v>
      </c>
      <c r="J81" s="310">
        <v>470</v>
      </c>
      <c r="L81" s="310">
        <v>-1163835.81</v>
      </c>
      <c r="M81" s="310">
        <v>2079850.72</v>
      </c>
      <c r="O81" s="310">
        <v>1055936.31</v>
      </c>
      <c r="Q81" s="310">
        <v>227.47</v>
      </c>
      <c r="R81" s="310">
        <v>758790</v>
      </c>
      <c r="T81" s="310">
        <v>1299051</v>
      </c>
      <c r="U81" s="310">
        <v>2980</v>
      </c>
      <c r="V81" s="310">
        <v>1800</v>
      </c>
      <c r="W81" s="310">
        <v>447212.38</v>
      </c>
      <c r="X81" s="310">
        <v>149666.57999999999</v>
      </c>
    </row>
    <row r="82" spans="1:24" x14ac:dyDescent="0.25">
      <c r="A82" t="s">
        <v>3111</v>
      </c>
      <c r="B82" s="310">
        <v>167708.47</v>
      </c>
      <c r="C82" s="310">
        <v>0</v>
      </c>
      <c r="D82" s="310">
        <v>33087.94</v>
      </c>
      <c r="E82" s="310">
        <v>503195.31</v>
      </c>
      <c r="F82" s="310">
        <v>54410.19</v>
      </c>
      <c r="J82" s="310">
        <v>70.709999999999994</v>
      </c>
      <c r="L82" s="310">
        <v>-853104.74</v>
      </c>
      <c r="M82" s="310">
        <v>1478004.6</v>
      </c>
      <c r="O82" s="310">
        <v>1267354.72</v>
      </c>
      <c r="Q82" s="310">
        <v>144.69999999999999</v>
      </c>
      <c r="R82" s="310">
        <v>551390</v>
      </c>
      <c r="T82" s="310">
        <v>1114926.92</v>
      </c>
      <c r="U82" s="310">
        <v>480</v>
      </c>
      <c r="V82" s="310">
        <v>1848</v>
      </c>
      <c r="W82" s="310">
        <v>460948.46</v>
      </c>
      <c r="X82" s="310">
        <v>107254.7</v>
      </c>
    </row>
    <row r="83" spans="1:24" x14ac:dyDescent="0.25">
      <c r="A83" t="s">
        <v>3112</v>
      </c>
      <c r="B83" s="310">
        <v>347960.8</v>
      </c>
      <c r="C83" s="310">
        <v>0</v>
      </c>
      <c r="D83" s="310">
        <v>77179.820000000007</v>
      </c>
      <c r="E83" s="310">
        <v>322296.59999999998</v>
      </c>
      <c r="F83" s="310">
        <v>658720.82999999996</v>
      </c>
      <c r="J83" s="310">
        <v>198</v>
      </c>
      <c r="L83" s="310">
        <v>-537259.31999999995</v>
      </c>
      <c r="M83" s="310">
        <v>1774409.19</v>
      </c>
      <c r="O83" s="310">
        <v>1683514.22</v>
      </c>
      <c r="P83" s="310">
        <v>180020</v>
      </c>
      <c r="Q83" s="310">
        <v>359.6</v>
      </c>
      <c r="R83" s="310">
        <v>1371870</v>
      </c>
      <c r="T83" s="310">
        <v>2179494</v>
      </c>
      <c r="W83" s="310">
        <v>711005.84</v>
      </c>
      <c r="X83" s="310">
        <v>176453.8</v>
      </c>
    </row>
    <row r="84" spans="1:24" x14ac:dyDescent="0.25">
      <c r="A84" t="s">
        <v>3113</v>
      </c>
      <c r="B84" s="310">
        <v>209628.11</v>
      </c>
      <c r="C84" s="310">
        <v>0</v>
      </c>
      <c r="D84" s="310">
        <v>61811.03</v>
      </c>
      <c r="E84" s="310">
        <v>687149</v>
      </c>
      <c r="F84" s="310">
        <v>41902.639999999999</v>
      </c>
      <c r="H84" s="310">
        <v>-3000</v>
      </c>
      <c r="L84" s="310">
        <v>-802276.82</v>
      </c>
      <c r="M84" s="310">
        <v>1568940.19</v>
      </c>
      <c r="O84" s="310">
        <v>1558303.38</v>
      </c>
      <c r="P84" s="310">
        <v>87970</v>
      </c>
      <c r="Q84" s="310">
        <v>157.66</v>
      </c>
      <c r="R84" s="310">
        <v>1674660</v>
      </c>
      <c r="T84" s="310">
        <v>2399404.13</v>
      </c>
      <c r="W84" s="310">
        <v>569624.47</v>
      </c>
      <c r="X84" s="310">
        <v>115235.03</v>
      </c>
    </row>
    <row r="85" spans="1:24" x14ac:dyDescent="0.25">
      <c r="A85" t="s">
        <v>3114</v>
      </c>
      <c r="B85" s="310">
        <v>323842.59000000003</v>
      </c>
      <c r="C85" s="310">
        <v>0</v>
      </c>
      <c r="D85" s="310">
        <v>29582.02</v>
      </c>
      <c r="E85" s="310">
        <v>335273.94</v>
      </c>
      <c r="F85" s="310">
        <v>22378.87</v>
      </c>
      <c r="L85" s="310">
        <v>-826480.68</v>
      </c>
      <c r="M85" s="310">
        <v>1499346.49</v>
      </c>
      <c r="O85" s="310">
        <v>1246585.47</v>
      </c>
      <c r="P85" s="310">
        <v>107140</v>
      </c>
      <c r="Q85" s="310">
        <v>250.26</v>
      </c>
      <c r="R85" s="310">
        <v>1144610</v>
      </c>
      <c r="T85" s="310">
        <v>1862806.98</v>
      </c>
      <c r="W85" s="310">
        <v>473037.75</v>
      </c>
      <c r="X85" s="310">
        <v>124529.39</v>
      </c>
    </row>
    <row r="86" spans="1:24" x14ac:dyDescent="0.25">
      <c r="A86" t="s">
        <v>3115</v>
      </c>
      <c r="B86" s="310">
        <v>200360.84</v>
      </c>
      <c r="C86" s="310">
        <v>0</v>
      </c>
      <c r="D86" s="310">
        <v>19981.28</v>
      </c>
      <c r="E86" s="310">
        <v>443613.57</v>
      </c>
      <c r="F86" s="310">
        <v>18601.75</v>
      </c>
      <c r="J86" s="310">
        <v>0</v>
      </c>
      <c r="L86" s="310">
        <v>-1673511.09</v>
      </c>
      <c r="M86" s="310">
        <v>2293429.0699999998</v>
      </c>
      <c r="O86" s="310">
        <v>879619.06</v>
      </c>
      <c r="P86" s="310">
        <v>34800</v>
      </c>
      <c r="Q86" s="310">
        <v>135.16</v>
      </c>
      <c r="R86" s="310">
        <v>228870</v>
      </c>
      <c r="T86" s="310">
        <v>621720.94999999995</v>
      </c>
      <c r="W86" s="310">
        <v>373980.14</v>
      </c>
      <c r="X86" s="310">
        <v>85083.67</v>
      </c>
    </row>
    <row r="87" spans="1:24" x14ac:dyDescent="0.25">
      <c r="A87" t="s">
        <v>3116</v>
      </c>
      <c r="B87" s="310">
        <v>685437.91</v>
      </c>
      <c r="C87" s="310">
        <v>0</v>
      </c>
      <c r="D87" s="310">
        <v>51890.11</v>
      </c>
      <c r="E87" s="310">
        <v>468004.21</v>
      </c>
      <c r="F87" s="310">
        <v>83322.5</v>
      </c>
      <c r="L87" s="310">
        <v>-260609.63</v>
      </c>
      <c r="M87" s="310">
        <v>1525529.54</v>
      </c>
      <c r="O87" s="310">
        <v>774927.19</v>
      </c>
      <c r="Q87" s="310">
        <v>711.4</v>
      </c>
      <c r="R87" s="310">
        <v>777490</v>
      </c>
      <c r="T87" s="310">
        <v>989128</v>
      </c>
      <c r="W87" s="310">
        <v>397803.59</v>
      </c>
      <c r="X87" s="310">
        <v>142462.18</v>
      </c>
    </row>
    <row r="88" spans="1:24" x14ac:dyDescent="0.25">
      <c r="A88" t="s">
        <v>3117</v>
      </c>
      <c r="B88" s="310">
        <v>502628.71</v>
      </c>
      <c r="C88" s="310">
        <v>0</v>
      </c>
      <c r="D88" s="310">
        <v>8506.2000000000007</v>
      </c>
      <c r="E88" s="310">
        <v>2172947.2400000002</v>
      </c>
      <c r="F88" s="310">
        <v>76067.740000000005</v>
      </c>
      <c r="L88" s="310">
        <v>1195143.82</v>
      </c>
      <c r="M88" s="310">
        <v>1451545.03</v>
      </c>
      <c r="O88" s="310">
        <v>661912.55000000005</v>
      </c>
      <c r="P88" s="310">
        <v>38000</v>
      </c>
      <c r="Q88" s="310">
        <v>511.36</v>
      </c>
      <c r="R88" s="310">
        <v>838630</v>
      </c>
      <c r="T88" s="310">
        <v>1060636</v>
      </c>
      <c r="W88" s="310">
        <v>299724.92</v>
      </c>
      <c r="X88" s="310">
        <v>65231.95</v>
      </c>
    </row>
    <row r="89" spans="1:24" x14ac:dyDescent="0.25">
      <c r="A89" t="s">
        <v>3118</v>
      </c>
      <c r="B89" s="310">
        <v>941621.19</v>
      </c>
      <c r="C89" s="310">
        <v>0</v>
      </c>
      <c r="D89" s="310">
        <v>15285.97</v>
      </c>
      <c r="E89" s="310">
        <v>2074629.64</v>
      </c>
      <c r="F89" s="310">
        <v>-31609.33</v>
      </c>
      <c r="L89" s="310">
        <v>2642437.1800000002</v>
      </c>
      <c r="M89" s="310">
        <v>328050.34000000003</v>
      </c>
      <c r="O89" s="310">
        <v>651623.14</v>
      </c>
      <c r="P89" s="310">
        <v>255150</v>
      </c>
      <c r="Q89" s="310">
        <v>1064.3399999999999</v>
      </c>
      <c r="R89" s="310">
        <v>1140660</v>
      </c>
      <c r="T89" s="310">
        <v>1259246.18</v>
      </c>
      <c r="W89" s="310">
        <v>430617.13</v>
      </c>
      <c r="X89" s="310">
        <v>329194.21999999997</v>
      </c>
    </row>
    <row r="90" spans="1:24" x14ac:dyDescent="0.25">
      <c r="A90" t="s">
        <v>3119</v>
      </c>
      <c r="B90" s="310">
        <v>345327.78</v>
      </c>
      <c r="C90" s="310">
        <v>0</v>
      </c>
      <c r="D90" s="310">
        <v>16637.72</v>
      </c>
      <c r="E90" s="310">
        <v>231332.1</v>
      </c>
      <c r="F90" s="310">
        <v>58033.52</v>
      </c>
      <c r="L90" s="310">
        <v>-1296726.06</v>
      </c>
      <c r="M90" s="310">
        <v>1852229.71</v>
      </c>
      <c r="O90" s="310">
        <v>598360.36</v>
      </c>
      <c r="Q90" s="310">
        <v>298.54000000000002</v>
      </c>
      <c r="R90" s="310">
        <v>1448910</v>
      </c>
      <c r="T90" s="310">
        <v>1634559</v>
      </c>
      <c r="W90" s="310">
        <v>254452.57</v>
      </c>
      <c r="X90" s="310">
        <v>62729.86</v>
      </c>
    </row>
    <row r="91" spans="1:24" x14ac:dyDescent="0.25">
      <c r="A91" t="s">
        <v>3120</v>
      </c>
      <c r="B91" s="310">
        <v>336423.61</v>
      </c>
      <c r="C91" s="310">
        <v>0</v>
      </c>
      <c r="D91" s="310">
        <v>45394.47</v>
      </c>
      <c r="E91" s="310">
        <v>271230.36</v>
      </c>
      <c r="F91" s="310">
        <v>648.61</v>
      </c>
      <c r="J91" s="310">
        <v>4.67</v>
      </c>
      <c r="L91" s="310">
        <v>-1976854.71</v>
      </c>
      <c r="M91" s="310">
        <v>2452917.63</v>
      </c>
      <c r="O91" s="310">
        <v>1458119.5</v>
      </c>
      <c r="P91" s="310">
        <v>105000</v>
      </c>
      <c r="Q91" s="310">
        <v>356.78</v>
      </c>
      <c r="R91" s="310">
        <v>1904850</v>
      </c>
      <c r="S91" s="310">
        <v>31500</v>
      </c>
      <c r="T91" s="310">
        <v>2551560</v>
      </c>
      <c r="U91" s="310">
        <v>22004</v>
      </c>
      <c r="W91" s="310">
        <v>718165.45</v>
      </c>
      <c r="X91" s="310">
        <v>30467.37</v>
      </c>
    </row>
    <row r="92" spans="1:24" x14ac:dyDescent="0.25">
      <c r="A92" t="s">
        <v>3121</v>
      </c>
      <c r="B92" s="310">
        <v>110631.03999999999</v>
      </c>
      <c r="C92" s="310">
        <v>0</v>
      </c>
      <c r="D92" s="310">
        <v>30833.63</v>
      </c>
      <c r="E92" s="310">
        <v>5197.38</v>
      </c>
      <c r="F92" s="310">
        <v>47767.85</v>
      </c>
      <c r="L92" s="310">
        <v>-1944594.06</v>
      </c>
      <c r="M92" s="310">
        <v>1997915.47</v>
      </c>
      <c r="O92" s="310">
        <v>944173.78</v>
      </c>
      <c r="P92" s="310">
        <v>85000</v>
      </c>
      <c r="Q92" s="310">
        <v>112.34</v>
      </c>
      <c r="R92" s="310">
        <v>1153800</v>
      </c>
      <c r="S92" s="310">
        <v>13500</v>
      </c>
      <c r="T92" s="310">
        <v>1581291.34</v>
      </c>
      <c r="U92" s="310">
        <v>4084</v>
      </c>
      <c r="W92" s="310">
        <v>447840.08</v>
      </c>
      <c r="X92" s="310">
        <v>22262.21</v>
      </c>
    </row>
    <row r="93" spans="1:24" x14ac:dyDescent="0.25">
      <c r="A93" t="s">
        <v>3122</v>
      </c>
      <c r="B93" s="310">
        <v>80633.25</v>
      </c>
      <c r="C93" s="310">
        <v>0</v>
      </c>
      <c r="D93" s="310">
        <v>43660.39</v>
      </c>
      <c r="E93" s="310">
        <v>5</v>
      </c>
      <c r="F93" s="310">
        <v>155201.14000000001</v>
      </c>
      <c r="J93" s="310">
        <v>60.28</v>
      </c>
      <c r="L93" s="310">
        <v>-1705168.74</v>
      </c>
      <c r="M93" s="310">
        <v>2154589.06</v>
      </c>
      <c r="O93" s="310">
        <v>1378688.8</v>
      </c>
      <c r="P93" s="310">
        <v>50000</v>
      </c>
      <c r="Q93" s="310">
        <v>230.6</v>
      </c>
      <c r="R93" s="310">
        <v>1538190</v>
      </c>
      <c r="S93" s="310">
        <v>27000</v>
      </c>
      <c r="T93" s="310">
        <v>2306773</v>
      </c>
      <c r="U93" s="310">
        <v>23686</v>
      </c>
      <c r="W93" s="310">
        <v>782183.25</v>
      </c>
      <c r="X93" s="310">
        <v>51447.97</v>
      </c>
    </row>
    <row r="94" spans="1:24" x14ac:dyDescent="0.25">
      <c r="A94" t="s">
        <v>3123</v>
      </c>
      <c r="B94" s="310">
        <v>205426.23</v>
      </c>
      <c r="C94" s="310">
        <v>0</v>
      </c>
      <c r="D94" s="310">
        <v>35397.919999999998</v>
      </c>
      <c r="E94" s="310">
        <v>3</v>
      </c>
      <c r="F94" s="310">
        <v>42</v>
      </c>
      <c r="J94" s="310">
        <v>500</v>
      </c>
      <c r="L94" s="310">
        <v>-373418.3</v>
      </c>
      <c r="M94" s="310">
        <v>679279.9</v>
      </c>
      <c r="O94" s="310">
        <v>1606212.23</v>
      </c>
      <c r="Q94" s="310">
        <v>117.82</v>
      </c>
      <c r="R94" s="310">
        <v>1376460</v>
      </c>
      <c r="T94" s="310">
        <v>2105101</v>
      </c>
      <c r="U94" s="310">
        <v>3946</v>
      </c>
      <c r="W94" s="310">
        <v>929460.06</v>
      </c>
      <c r="X94" s="310">
        <v>9775.44</v>
      </c>
    </row>
    <row r="95" spans="1:24" x14ac:dyDescent="0.25">
      <c r="A95" t="s">
        <v>3124</v>
      </c>
      <c r="B95" s="310">
        <v>211966.43</v>
      </c>
      <c r="C95" s="310">
        <v>0</v>
      </c>
      <c r="D95" s="310">
        <v>7518.33</v>
      </c>
      <c r="E95" s="310">
        <v>4364.8100000000004</v>
      </c>
      <c r="F95" s="310">
        <v>79731.210000000006</v>
      </c>
      <c r="L95" s="310">
        <v>-1751699.24</v>
      </c>
      <c r="M95" s="310">
        <v>2305013.7999999998</v>
      </c>
      <c r="O95" s="310">
        <v>1041936.76</v>
      </c>
      <c r="Q95" s="310">
        <v>358.56</v>
      </c>
      <c r="R95" s="310">
        <v>1569600</v>
      </c>
      <c r="S95" s="310">
        <v>22500</v>
      </c>
      <c r="T95" s="310">
        <v>2104442</v>
      </c>
      <c r="U95" s="310">
        <v>8040</v>
      </c>
      <c r="W95" s="310">
        <v>743895.42</v>
      </c>
      <c r="X95" s="310">
        <v>27751.68</v>
      </c>
    </row>
    <row r="96" spans="1:24" x14ac:dyDescent="0.25">
      <c r="A96" t="s">
        <v>3125</v>
      </c>
      <c r="B96" s="310">
        <v>476276.49</v>
      </c>
      <c r="C96" s="310">
        <v>0</v>
      </c>
      <c r="D96" s="310">
        <v>34430.42</v>
      </c>
      <c r="E96" s="310">
        <v>4</v>
      </c>
      <c r="F96" s="310">
        <v>10057.379999999999</v>
      </c>
      <c r="J96" s="310">
        <v>256.14</v>
      </c>
      <c r="L96" s="310">
        <v>-162525.45000000001</v>
      </c>
      <c r="M96" s="310">
        <v>266818</v>
      </c>
      <c r="O96" s="310">
        <v>1302054.07</v>
      </c>
      <c r="P96" s="310">
        <v>285950</v>
      </c>
      <c r="Q96" s="310">
        <v>276.35000000000002</v>
      </c>
      <c r="R96" s="310">
        <v>1540440</v>
      </c>
      <c r="S96" s="310">
        <v>27000</v>
      </c>
      <c r="T96" s="310">
        <v>2095294.02</v>
      </c>
      <c r="U96" s="310">
        <v>22715</v>
      </c>
      <c r="W96" s="310">
        <v>611389.30000000005</v>
      </c>
      <c r="X96" s="310">
        <v>10102.5</v>
      </c>
    </row>
    <row r="97" spans="1:24" x14ac:dyDescent="0.25">
      <c r="A97" t="s">
        <v>3126</v>
      </c>
      <c r="B97" s="310">
        <v>367067.11</v>
      </c>
      <c r="C97" s="310">
        <v>0</v>
      </c>
      <c r="D97" s="310">
        <v>27358.31</v>
      </c>
      <c r="E97" s="310">
        <v>-6010</v>
      </c>
      <c r="F97" s="310">
        <v>53205.47</v>
      </c>
      <c r="J97" s="310">
        <v>1986.91</v>
      </c>
      <c r="L97" s="310">
        <v>-1697598.67</v>
      </c>
      <c r="M97" s="310">
        <v>1877398.81</v>
      </c>
      <c r="O97" s="310">
        <v>1144411.1499999999</v>
      </c>
      <c r="P97" s="310">
        <v>238770</v>
      </c>
      <c r="Q97" s="310">
        <v>401.97</v>
      </c>
      <c r="R97" s="310">
        <v>1352570</v>
      </c>
      <c r="S97" s="310">
        <v>16500</v>
      </c>
      <c r="T97" s="310">
        <v>1956419</v>
      </c>
      <c r="U97" s="310">
        <v>8080</v>
      </c>
      <c r="W97" s="310">
        <v>520305.81</v>
      </c>
      <c r="X97" s="310">
        <v>8014.47</v>
      </c>
    </row>
    <row r="98" spans="1:24" x14ac:dyDescent="0.25">
      <c r="A98" t="s">
        <v>3127</v>
      </c>
      <c r="B98" s="310">
        <v>179764.61</v>
      </c>
      <c r="C98" s="310">
        <v>0</v>
      </c>
      <c r="D98" s="310">
        <v>63069.41</v>
      </c>
      <c r="E98" s="310">
        <v>477179.15</v>
      </c>
      <c r="F98" s="310">
        <v>7974.72</v>
      </c>
      <c r="J98" s="310">
        <v>655.75</v>
      </c>
      <c r="L98" s="310">
        <v>-165762.54999999999</v>
      </c>
      <c r="M98" s="310">
        <v>804941.61</v>
      </c>
      <c r="O98" s="310">
        <v>1317528.3500000001</v>
      </c>
      <c r="P98" s="310">
        <v>156665</v>
      </c>
      <c r="Q98" s="310">
        <v>73.63</v>
      </c>
      <c r="R98" s="310">
        <v>1244970</v>
      </c>
      <c r="S98" s="310">
        <v>29000</v>
      </c>
      <c r="T98" s="310">
        <v>1896962.84</v>
      </c>
      <c r="U98" s="310">
        <v>1620</v>
      </c>
      <c r="W98" s="310">
        <v>727444.61</v>
      </c>
      <c r="X98" s="310">
        <v>34056.449999999997</v>
      </c>
    </row>
    <row r="99" spans="1:24" x14ac:dyDescent="0.25">
      <c r="A99" t="s">
        <v>3128</v>
      </c>
      <c r="B99" s="310">
        <v>344930.08</v>
      </c>
      <c r="C99" s="310">
        <v>0</v>
      </c>
      <c r="D99" s="310">
        <v>32989.42</v>
      </c>
      <c r="E99" s="310">
        <v>3</v>
      </c>
      <c r="F99" s="310">
        <v>4610.3500000000004</v>
      </c>
      <c r="J99" s="310">
        <v>0</v>
      </c>
      <c r="L99" s="310">
        <v>-2151560.7000000002</v>
      </c>
      <c r="M99" s="310">
        <v>2543552.06</v>
      </c>
      <c r="O99" s="310">
        <v>860273.77</v>
      </c>
      <c r="Q99" s="310">
        <v>507.53</v>
      </c>
      <c r="R99" s="310">
        <v>1001610</v>
      </c>
      <c r="S99" s="310">
        <v>18000</v>
      </c>
      <c r="T99" s="310">
        <v>1310826.42</v>
      </c>
      <c r="U99" s="310">
        <v>3786</v>
      </c>
      <c r="W99" s="310">
        <v>574736.79</v>
      </c>
      <c r="X99" s="310">
        <v>500.6</v>
      </c>
    </row>
    <row r="100" spans="1:24" x14ac:dyDescent="0.25">
      <c r="A100" t="s">
        <v>3129</v>
      </c>
      <c r="B100" s="310">
        <v>146525.26</v>
      </c>
      <c r="C100" s="310">
        <v>0</v>
      </c>
      <c r="D100" s="310">
        <v>16908.990000000002</v>
      </c>
      <c r="E100" s="310">
        <v>71375.64</v>
      </c>
      <c r="F100" s="310">
        <v>144396.89000000001</v>
      </c>
      <c r="J100" s="310">
        <v>718.44</v>
      </c>
      <c r="L100" s="310">
        <v>-1306734.55</v>
      </c>
      <c r="M100" s="310">
        <v>1708771</v>
      </c>
      <c r="O100" s="310">
        <v>1339325.6599999999</v>
      </c>
      <c r="P100" s="310">
        <v>55960</v>
      </c>
      <c r="Q100" s="310">
        <v>296.36</v>
      </c>
      <c r="R100" s="310">
        <v>1258920</v>
      </c>
      <c r="S100" s="310">
        <v>27000</v>
      </c>
      <c r="T100" s="310">
        <v>1737960</v>
      </c>
      <c r="U100" s="310">
        <v>13184</v>
      </c>
      <c r="W100" s="310">
        <v>888144.02</v>
      </c>
      <c r="X100" s="310">
        <v>65762.11</v>
      </c>
    </row>
    <row r="101" spans="1:24" x14ac:dyDescent="0.25">
      <c r="A101" t="s">
        <v>3130</v>
      </c>
      <c r="B101" s="310">
        <v>100944.16</v>
      </c>
      <c r="C101" s="310">
        <v>0</v>
      </c>
      <c r="D101" s="310">
        <v>70638.94</v>
      </c>
      <c r="E101" s="310">
        <v>77317.899999999994</v>
      </c>
      <c r="F101" s="310">
        <v>34222.93</v>
      </c>
      <c r="J101" s="310">
        <v>1923</v>
      </c>
      <c r="L101" s="310">
        <v>-2024150.64</v>
      </c>
      <c r="M101" s="310">
        <v>2266060.31</v>
      </c>
      <c r="O101" s="310">
        <v>1587702.75</v>
      </c>
      <c r="P101" s="310">
        <v>78000</v>
      </c>
      <c r="Q101" s="310">
        <v>305.39</v>
      </c>
      <c r="R101" s="310">
        <v>1508670</v>
      </c>
      <c r="S101" s="310">
        <v>27000</v>
      </c>
      <c r="T101" s="310">
        <v>2298567</v>
      </c>
      <c r="U101" s="310">
        <v>3946</v>
      </c>
      <c r="W101" s="310">
        <v>799438.44</v>
      </c>
      <c r="X101" s="310">
        <v>60435.44</v>
      </c>
    </row>
    <row r="102" spans="1:24" x14ac:dyDescent="0.25">
      <c r="A102" t="s">
        <v>3131</v>
      </c>
      <c r="B102" s="310">
        <v>53362.59</v>
      </c>
      <c r="C102" s="310">
        <v>0</v>
      </c>
      <c r="D102" s="310">
        <v>13969.87</v>
      </c>
      <c r="E102" s="310">
        <v>4</v>
      </c>
      <c r="F102" s="310">
        <v>4478.41</v>
      </c>
      <c r="L102" s="310">
        <v>-610499.05000000005</v>
      </c>
      <c r="M102" s="310">
        <v>803987.63</v>
      </c>
      <c r="O102" s="310">
        <v>963779.55</v>
      </c>
      <c r="P102" s="310">
        <v>20000</v>
      </c>
      <c r="Q102" s="310">
        <v>146.25</v>
      </c>
      <c r="R102" s="310">
        <v>841050</v>
      </c>
      <c r="S102" s="310">
        <v>13500</v>
      </c>
      <c r="T102" s="310">
        <v>1341975</v>
      </c>
      <c r="U102" s="310">
        <v>3884</v>
      </c>
      <c r="W102" s="310">
        <v>613040.5</v>
      </c>
      <c r="X102" s="310">
        <v>1250.01</v>
      </c>
    </row>
    <row r="103" spans="1:24" x14ac:dyDescent="0.25">
      <c r="A103" t="s">
        <v>3132</v>
      </c>
      <c r="B103" s="310">
        <v>528451.9</v>
      </c>
      <c r="C103" s="310">
        <v>0</v>
      </c>
      <c r="D103" s="310">
        <v>13855.53</v>
      </c>
      <c r="E103" s="310">
        <v>65778</v>
      </c>
      <c r="F103" s="310">
        <v>4636.45</v>
      </c>
      <c r="L103" s="310">
        <v>-2737167.59</v>
      </c>
      <c r="M103" s="310">
        <v>2982456.62</v>
      </c>
      <c r="O103" s="310">
        <v>1136617.5900000001</v>
      </c>
      <c r="P103" s="310">
        <v>273680</v>
      </c>
      <c r="Q103" s="310">
        <v>616.58000000000004</v>
      </c>
      <c r="R103" s="310">
        <v>1457550</v>
      </c>
      <c r="S103" s="310">
        <v>29500</v>
      </c>
      <c r="T103" s="310">
        <v>1952216</v>
      </c>
      <c r="U103" s="310">
        <v>18600</v>
      </c>
      <c r="W103" s="310">
        <v>544245.61</v>
      </c>
      <c r="X103" s="310">
        <v>15469.71</v>
      </c>
    </row>
    <row r="104" spans="1:24" x14ac:dyDescent="0.25">
      <c r="A104" t="s">
        <v>3133</v>
      </c>
      <c r="B104" s="310">
        <v>303755.09999999998</v>
      </c>
      <c r="C104" s="310">
        <v>0</v>
      </c>
      <c r="D104" s="310">
        <v>27651.22</v>
      </c>
      <c r="E104" s="310">
        <v>5</v>
      </c>
      <c r="F104" s="310">
        <v>214839.96</v>
      </c>
      <c r="J104" s="310">
        <v>141.16999999999999</v>
      </c>
      <c r="L104" s="310">
        <v>-1673268.4</v>
      </c>
      <c r="M104" s="310">
        <v>2096504</v>
      </c>
      <c r="O104" s="310">
        <v>1334907.8799999999</v>
      </c>
      <c r="P104" s="310">
        <v>240900</v>
      </c>
      <c r="Q104" s="310">
        <v>293.58</v>
      </c>
      <c r="R104" s="310">
        <v>1373760</v>
      </c>
      <c r="S104" s="310">
        <v>27000</v>
      </c>
      <c r="T104" s="310">
        <v>1940135.69</v>
      </c>
      <c r="U104" s="310">
        <v>9000</v>
      </c>
      <c r="V104" s="310">
        <v>2696</v>
      </c>
      <c r="W104" s="310">
        <v>868763.82</v>
      </c>
      <c r="X104" s="310">
        <v>33391.440000000002</v>
      </c>
    </row>
    <row r="105" spans="1:24" x14ac:dyDescent="0.25">
      <c r="A105" t="s">
        <v>3134</v>
      </c>
      <c r="B105" s="310">
        <v>162347.49</v>
      </c>
      <c r="C105" s="310">
        <v>0</v>
      </c>
      <c r="D105" s="310">
        <v>2664.42</v>
      </c>
      <c r="E105" s="310">
        <v>289744.43</v>
      </c>
      <c r="F105" s="310">
        <v>126484.65</v>
      </c>
      <c r="J105" s="310">
        <v>101948.22</v>
      </c>
      <c r="L105" s="310">
        <v>-3822699.44</v>
      </c>
      <c r="M105" s="310">
        <v>4349913</v>
      </c>
      <c r="O105" s="310">
        <v>1674154.92</v>
      </c>
      <c r="P105" s="310">
        <v>188050</v>
      </c>
      <c r="Q105" s="310">
        <v>135.16</v>
      </c>
      <c r="R105" s="310">
        <v>1700460</v>
      </c>
      <c r="S105" s="310">
        <v>22500</v>
      </c>
      <c r="T105" s="310">
        <v>2495055</v>
      </c>
      <c r="U105" s="310">
        <v>16940</v>
      </c>
      <c r="W105" s="310">
        <v>1007443.08</v>
      </c>
      <c r="X105" s="310">
        <v>113782.79</v>
      </c>
    </row>
    <row r="106" spans="1:24" x14ac:dyDescent="0.25">
      <c r="A106" t="s">
        <v>3135</v>
      </c>
      <c r="B106" s="310">
        <v>373101.43</v>
      </c>
      <c r="C106" s="310">
        <v>0</v>
      </c>
      <c r="D106" s="310">
        <v>54491.88</v>
      </c>
      <c r="E106" s="310">
        <v>207244.73</v>
      </c>
      <c r="F106" s="310">
        <v>5616.84</v>
      </c>
      <c r="J106" s="310">
        <v>125</v>
      </c>
      <c r="L106" s="310">
        <v>-757113.09</v>
      </c>
      <c r="M106" s="310">
        <v>1350408.04</v>
      </c>
      <c r="O106" s="310">
        <v>1485506.11</v>
      </c>
      <c r="Q106" s="310">
        <v>474.31</v>
      </c>
      <c r="R106" s="310">
        <v>1592550</v>
      </c>
      <c r="S106" s="310">
        <v>27000</v>
      </c>
      <c r="T106" s="310">
        <v>2231917</v>
      </c>
      <c r="W106" s="310">
        <v>806305.99</v>
      </c>
      <c r="X106" s="310">
        <v>20272.5</v>
      </c>
    </row>
    <row r="107" spans="1:24" x14ac:dyDescent="0.25">
      <c r="A107" t="s">
        <v>3136</v>
      </c>
      <c r="B107" s="310">
        <v>253531.29</v>
      </c>
      <c r="C107" s="310">
        <v>0</v>
      </c>
      <c r="D107" s="310">
        <v>26596.31</v>
      </c>
      <c r="E107" s="310">
        <v>66299.789999999994</v>
      </c>
      <c r="F107" s="310">
        <v>4586.34</v>
      </c>
      <c r="J107" s="310">
        <v>323.2</v>
      </c>
      <c r="L107" s="310">
        <v>-1893862.74</v>
      </c>
      <c r="M107" s="310">
        <v>2389700.83</v>
      </c>
      <c r="O107" s="310">
        <v>891526.88</v>
      </c>
      <c r="P107" s="310">
        <v>50000</v>
      </c>
      <c r="Q107" s="310">
        <v>400.29</v>
      </c>
      <c r="R107" s="310">
        <v>1200960</v>
      </c>
      <c r="S107" s="310">
        <v>13500</v>
      </c>
      <c r="T107" s="310">
        <v>1715504</v>
      </c>
      <c r="U107" s="310">
        <v>3946</v>
      </c>
      <c r="W107" s="310">
        <v>497936.91</v>
      </c>
      <c r="X107" s="310">
        <v>84147.82</v>
      </c>
    </row>
    <row r="108" spans="1:24" x14ac:dyDescent="0.25">
      <c r="A108" t="s">
        <v>3137</v>
      </c>
      <c r="B108" s="310">
        <v>312119.48</v>
      </c>
      <c r="C108" s="310">
        <v>0</v>
      </c>
      <c r="D108" s="310">
        <v>39024.19</v>
      </c>
      <c r="E108" s="310">
        <v>121902.07</v>
      </c>
      <c r="F108" s="310">
        <v>1025</v>
      </c>
      <c r="J108" s="310">
        <v>0</v>
      </c>
      <c r="L108" s="310">
        <v>-4899831.26</v>
      </c>
      <c r="M108" s="310">
        <v>5385590.1100000003</v>
      </c>
      <c r="O108" s="310">
        <v>1016363.29</v>
      </c>
      <c r="P108" s="310">
        <v>106480</v>
      </c>
      <c r="Q108" s="310">
        <v>378.61</v>
      </c>
      <c r="R108" s="310">
        <v>710820</v>
      </c>
      <c r="S108" s="310">
        <v>13500</v>
      </c>
      <c r="T108" s="310">
        <v>1276739.9099999999</v>
      </c>
      <c r="U108" s="310">
        <v>14736</v>
      </c>
      <c r="W108" s="310">
        <v>545711.75</v>
      </c>
      <c r="X108" s="310">
        <v>22042.35</v>
      </c>
    </row>
    <row r="109" spans="1:24" x14ac:dyDescent="0.25">
      <c r="A109" t="s">
        <v>3138</v>
      </c>
      <c r="B109" s="310">
        <v>439245.59</v>
      </c>
      <c r="C109" s="310">
        <v>0</v>
      </c>
      <c r="D109" s="310">
        <v>26433.75</v>
      </c>
      <c r="E109" s="310">
        <v>154522.38</v>
      </c>
      <c r="F109" s="310">
        <v>18731.21</v>
      </c>
      <c r="J109" s="310">
        <v>395</v>
      </c>
      <c r="L109" s="310">
        <v>-1323138.5600000001</v>
      </c>
      <c r="M109" s="310">
        <v>1851650.31</v>
      </c>
      <c r="O109" s="310">
        <v>1020951.96</v>
      </c>
      <c r="Q109" s="310">
        <v>403.01</v>
      </c>
      <c r="R109" s="310">
        <v>940270</v>
      </c>
      <c r="S109" s="310">
        <v>37100</v>
      </c>
      <c r="T109" s="310">
        <v>1446824</v>
      </c>
      <c r="W109" s="310">
        <v>386540.86</v>
      </c>
      <c r="X109" s="310">
        <v>55333.93</v>
      </c>
    </row>
    <row r="110" spans="1:24" x14ac:dyDescent="0.25">
      <c r="A110" t="s">
        <v>3139</v>
      </c>
      <c r="B110" s="310">
        <v>465743.52</v>
      </c>
      <c r="C110" s="310">
        <v>0</v>
      </c>
      <c r="D110" s="310">
        <v>32667.95</v>
      </c>
      <c r="E110" s="310">
        <v>548061.98</v>
      </c>
      <c r="F110" s="310">
        <v>628302.92000000004</v>
      </c>
      <c r="J110" s="310">
        <v>0</v>
      </c>
      <c r="L110" s="310">
        <v>293340.46000000002</v>
      </c>
      <c r="M110" s="310">
        <v>1448584.45</v>
      </c>
      <c r="O110" s="310">
        <v>1483262.44</v>
      </c>
      <c r="Q110" s="310">
        <v>527.32000000000005</v>
      </c>
      <c r="R110" s="310">
        <v>1361143</v>
      </c>
      <c r="S110" s="310">
        <v>50500</v>
      </c>
      <c r="T110" s="310">
        <v>1959380</v>
      </c>
      <c r="W110" s="310">
        <v>725683.35</v>
      </c>
      <c r="X110" s="310">
        <v>277517.95</v>
      </c>
    </row>
    <row r="111" spans="1:24" x14ac:dyDescent="0.25">
      <c r="A111" t="s">
        <v>3140</v>
      </c>
      <c r="B111" s="310">
        <v>557598.34</v>
      </c>
      <c r="D111" s="310">
        <v>30056.21</v>
      </c>
      <c r="E111" s="310">
        <v>266600.76</v>
      </c>
      <c r="F111" s="310">
        <v>16570.46</v>
      </c>
      <c r="J111" s="310">
        <v>600</v>
      </c>
      <c r="L111" s="310">
        <v>-1565512.28</v>
      </c>
      <c r="M111" s="310">
        <v>2294612.94</v>
      </c>
      <c r="O111" s="310">
        <v>1377639.75</v>
      </c>
      <c r="P111" s="310">
        <v>105000</v>
      </c>
      <c r="Q111" s="310">
        <v>481.1</v>
      </c>
      <c r="R111" s="310">
        <v>1452170</v>
      </c>
      <c r="S111" s="310">
        <v>12000</v>
      </c>
      <c r="T111" s="310">
        <v>2106441.67</v>
      </c>
      <c r="U111" s="310">
        <v>33200</v>
      </c>
      <c r="W111" s="310">
        <v>539664.12</v>
      </c>
      <c r="X111" s="310">
        <v>126859.95</v>
      </c>
    </row>
    <row r="112" spans="1:24" x14ac:dyDescent="0.25">
      <c r="A112" t="s">
        <v>3141</v>
      </c>
      <c r="B112" s="310">
        <v>359395.25</v>
      </c>
      <c r="C112" s="310">
        <v>0</v>
      </c>
      <c r="D112" s="310">
        <v>24407.94</v>
      </c>
      <c r="E112" s="310">
        <v>39964.449999999997</v>
      </c>
      <c r="F112" s="310">
        <v>41789.9</v>
      </c>
      <c r="J112" s="310">
        <v>985</v>
      </c>
      <c r="L112" s="310">
        <v>-1554342.12</v>
      </c>
      <c r="M112" s="310">
        <v>1767292.42</v>
      </c>
      <c r="O112" s="310">
        <v>1086681.23</v>
      </c>
      <c r="P112" s="310">
        <v>30000</v>
      </c>
      <c r="Q112" s="310">
        <v>590.12</v>
      </c>
      <c r="R112" s="310">
        <v>1441560</v>
      </c>
      <c r="S112" s="310">
        <v>20800</v>
      </c>
      <c r="T112" s="310">
        <v>1837827</v>
      </c>
      <c r="V112" s="310">
        <v>4790</v>
      </c>
      <c r="W112" s="310">
        <v>398610.53</v>
      </c>
      <c r="X112" s="310">
        <v>86781.58</v>
      </c>
    </row>
    <row r="113" spans="1:24" x14ac:dyDescent="0.25">
      <c r="A113" t="s">
        <v>3142</v>
      </c>
      <c r="B113" s="310">
        <v>391982.5</v>
      </c>
      <c r="C113" s="310">
        <v>0</v>
      </c>
      <c r="D113" s="310">
        <v>8379.5400000000009</v>
      </c>
      <c r="E113" s="310">
        <v>601816.01</v>
      </c>
      <c r="F113" s="310">
        <v>70264.34</v>
      </c>
      <c r="J113" s="310">
        <v>0</v>
      </c>
      <c r="L113" s="310">
        <v>-829477.7</v>
      </c>
      <c r="M113" s="310">
        <v>1775492.61</v>
      </c>
      <c r="O113" s="310">
        <v>1480382.48</v>
      </c>
      <c r="P113" s="310">
        <v>230000</v>
      </c>
      <c r="Q113" s="310">
        <v>323.86</v>
      </c>
      <c r="R113" s="310">
        <v>1408040</v>
      </c>
      <c r="S113" s="310">
        <v>32750</v>
      </c>
      <c r="T113" s="310">
        <v>2148716</v>
      </c>
      <c r="W113" s="310">
        <v>756048.58</v>
      </c>
      <c r="X113" s="310">
        <v>120304.28</v>
      </c>
    </row>
    <row r="114" spans="1:24" x14ac:dyDescent="0.25">
      <c r="A114" t="s">
        <v>3143</v>
      </c>
      <c r="B114" s="310">
        <v>693595.32</v>
      </c>
      <c r="D114" s="310">
        <v>17985.48</v>
      </c>
      <c r="E114" s="310">
        <v>158900.51999999999</v>
      </c>
      <c r="F114" s="310">
        <v>40436.959999999999</v>
      </c>
      <c r="J114" s="310">
        <v>0</v>
      </c>
      <c r="L114" s="310">
        <v>-1928302.29</v>
      </c>
      <c r="M114" s="310">
        <v>2441491.2400000002</v>
      </c>
      <c r="O114" s="310">
        <v>1206587.5</v>
      </c>
      <c r="P114" s="310">
        <v>260000</v>
      </c>
      <c r="Q114" s="310">
        <v>575.83000000000004</v>
      </c>
      <c r="R114" s="310">
        <v>1261490</v>
      </c>
      <c r="S114" s="310">
        <v>14400</v>
      </c>
      <c r="T114" s="310">
        <v>1673570.5</v>
      </c>
      <c r="U114" s="310">
        <v>3000</v>
      </c>
      <c r="V114" s="310">
        <v>3600</v>
      </c>
      <c r="W114" s="310">
        <v>614138.72</v>
      </c>
      <c r="X114" s="310">
        <v>51014.78</v>
      </c>
    </row>
    <row r="115" spans="1:24" x14ac:dyDescent="0.25">
      <c r="A115" t="s">
        <v>3144</v>
      </c>
      <c r="B115" s="310">
        <v>1059434.96</v>
      </c>
      <c r="C115" s="310">
        <v>0</v>
      </c>
      <c r="D115" s="310">
        <v>32243.61</v>
      </c>
      <c r="E115" s="310">
        <v>84050.71</v>
      </c>
      <c r="F115" s="310">
        <v>119984.55</v>
      </c>
      <c r="J115" s="310">
        <v>778.04</v>
      </c>
      <c r="L115" s="310">
        <v>-930316.88</v>
      </c>
      <c r="M115" s="310">
        <v>1753510.53</v>
      </c>
      <c r="N115" s="310">
        <v>833.22</v>
      </c>
      <c r="O115" s="310">
        <v>1461195.66</v>
      </c>
      <c r="P115" s="310">
        <v>424000</v>
      </c>
      <c r="R115" s="310">
        <v>1817370</v>
      </c>
      <c r="S115" s="310">
        <v>6700</v>
      </c>
      <c r="T115" s="310">
        <v>2404553</v>
      </c>
      <c r="U115" s="310">
        <v>3484</v>
      </c>
      <c r="W115" s="310">
        <v>765483.46</v>
      </c>
      <c r="X115" s="310">
        <v>64836.28</v>
      </c>
    </row>
    <row r="116" spans="1:24" x14ac:dyDescent="0.25">
      <c r="A116" t="s">
        <v>3145</v>
      </c>
      <c r="B116" s="310">
        <v>1081017.95</v>
      </c>
      <c r="C116" s="310">
        <v>0</v>
      </c>
      <c r="D116" s="310">
        <v>110879.88</v>
      </c>
      <c r="E116" s="310">
        <v>126168.43</v>
      </c>
      <c r="F116" s="310">
        <v>74150.100000000006</v>
      </c>
      <c r="J116" s="310">
        <v>407.94</v>
      </c>
      <c r="L116" s="310">
        <v>-1843637.73</v>
      </c>
      <c r="M116" s="310">
        <v>2570940.36</v>
      </c>
      <c r="N116" s="310">
        <v>871.98</v>
      </c>
      <c r="O116" s="310">
        <v>1665135.36</v>
      </c>
      <c r="P116" s="310">
        <v>168800</v>
      </c>
      <c r="R116" s="310">
        <v>1236492</v>
      </c>
      <c r="S116" s="310">
        <v>5100</v>
      </c>
      <c r="T116" s="310">
        <v>1851829</v>
      </c>
      <c r="W116" s="310">
        <v>512341</v>
      </c>
      <c r="X116" s="310">
        <v>47723.55</v>
      </c>
    </row>
    <row r="117" spans="1:24" x14ac:dyDescent="0.25">
      <c r="A117" t="s">
        <v>3146</v>
      </c>
      <c r="B117" s="310">
        <v>1001361.24</v>
      </c>
      <c r="C117" s="310">
        <v>0</v>
      </c>
      <c r="D117" s="310">
        <v>26019.64</v>
      </c>
      <c r="E117" s="310">
        <v>1019429.67</v>
      </c>
      <c r="F117" s="310">
        <v>98941.34</v>
      </c>
      <c r="J117" s="310">
        <v>222.6</v>
      </c>
      <c r="L117" s="310">
        <v>-478498.22</v>
      </c>
      <c r="M117" s="310">
        <v>2193906.69</v>
      </c>
      <c r="N117" s="310">
        <v>991.16</v>
      </c>
      <c r="O117" s="310">
        <v>1487828.08</v>
      </c>
      <c r="R117" s="310">
        <v>1840338</v>
      </c>
      <c r="S117" s="310">
        <v>319800</v>
      </c>
      <c r="T117" s="310">
        <v>2410674</v>
      </c>
      <c r="W117" s="310">
        <v>642056.77</v>
      </c>
      <c r="X117" s="310">
        <v>166105.65</v>
      </c>
    </row>
    <row r="118" spans="1:24" x14ac:dyDescent="0.25">
      <c r="A118" t="s">
        <v>3147</v>
      </c>
      <c r="B118" s="310">
        <v>616897.56000000006</v>
      </c>
      <c r="C118" s="310">
        <v>0</v>
      </c>
      <c r="D118" s="310">
        <v>50897.279999999999</v>
      </c>
      <c r="E118" s="310">
        <v>307677.58</v>
      </c>
      <c r="F118" s="310">
        <v>96845.34</v>
      </c>
      <c r="J118" s="310">
        <v>313.54000000000002</v>
      </c>
      <c r="L118" s="310">
        <v>-1085316.76</v>
      </c>
      <c r="M118" s="310">
        <v>2140701.11</v>
      </c>
      <c r="N118" s="310">
        <v>805.66</v>
      </c>
      <c r="O118" s="310">
        <v>1126754.6000000001</v>
      </c>
      <c r="R118" s="310">
        <v>922140</v>
      </c>
      <c r="S118" s="310">
        <v>5100</v>
      </c>
      <c r="T118" s="310">
        <v>1370321.08</v>
      </c>
      <c r="U118" s="310">
        <v>3000</v>
      </c>
      <c r="W118" s="310">
        <v>562975.55000000005</v>
      </c>
      <c r="X118" s="310">
        <v>101883.76</v>
      </c>
    </row>
    <row r="119" spans="1:24" x14ac:dyDescent="0.25">
      <c r="A119" t="s">
        <v>3148</v>
      </c>
      <c r="B119" s="310">
        <v>1106664.5</v>
      </c>
      <c r="C119" s="310">
        <v>0</v>
      </c>
      <c r="D119" s="310">
        <v>21569.01</v>
      </c>
      <c r="E119" s="310">
        <v>243798.01</v>
      </c>
      <c r="F119" s="310">
        <v>76286.11</v>
      </c>
      <c r="J119" s="310">
        <v>0</v>
      </c>
      <c r="L119" s="310">
        <v>-1668866.46</v>
      </c>
      <c r="M119" s="310">
        <v>2916966.34</v>
      </c>
      <c r="N119" s="310">
        <v>1094.31</v>
      </c>
      <c r="O119" s="310">
        <v>1464265.91</v>
      </c>
      <c r="P119" s="310">
        <v>39500</v>
      </c>
      <c r="R119" s="310">
        <v>1607976</v>
      </c>
      <c r="S119" s="310">
        <v>7400</v>
      </c>
      <c r="T119" s="310">
        <v>2203767</v>
      </c>
      <c r="W119" s="310">
        <v>570961.31999999995</v>
      </c>
      <c r="X119" s="310">
        <v>145290.15</v>
      </c>
    </row>
    <row r="120" spans="1:24" x14ac:dyDescent="0.25">
      <c r="A120" t="s">
        <v>3149</v>
      </c>
      <c r="B120" s="310">
        <v>1197953.1299999999</v>
      </c>
      <c r="C120" s="310">
        <v>0</v>
      </c>
      <c r="D120" s="310">
        <v>19166.84</v>
      </c>
      <c r="E120" s="310">
        <v>2141208.5299999998</v>
      </c>
      <c r="F120" s="310">
        <v>674096.99</v>
      </c>
      <c r="H120" s="310">
        <v>0</v>
      </c>
      <c r="J120" s="310">
        <v>0</v>
      </c>
      <c r="L120" s="310">
        <v>1903732.34</v>
      </c>
      <c r="M120" s="310">
        <v>1273796.02</v>
      </c>
      <c r="N120" s="310">
        <v>1178.0899999999999</v>
      </c>
      <c r="O120" s="310">
        <v>2075372.43</v>
      </c>
      <c r="P120" s="310">
        <v>200474</v>
      </c>
      <c r="R120" s="310">
        <v>1227294</v>
      </c>
      <c r="S120" s="310">
        <v>11800</v>
      </c>
      <c r="T120" s="310">
        <v>1838844</v>
      </c>
      <c r="W120" s="310">
        <v>607301.84</v>
      </c>
      <c r="X120" s="310">
        <v>215075.55</v>
      </c>
    </row>
    <row r="121" spans="1:24" x14ac:dyDescent="0.25">
      <c r="A121" t="s">
        <v>3150</v>
      </c>
      <c r="B121" s="310">
        <v>1332974.6100000001</v>
      </c>
      <c r="C121" s="310">
        <v>0</v>
      </c>
      <c r="D121" s="310">
        <v>45690.87</v>
      </c>
      <c r="E121" s="310">
        <v>967862.19</v>
      </c>
      <c r="F121" s="310">
        <v>165649.43</v>
      </c>
      <c r="J121" s="310">
        <v>0</v>
      </c>
      <c r="L121" s="310">
        <v>428583.26</v>
      </c>
      <c r="M121" s="310">
        <v>1503797.2</v>
      </c>
      <c r="N121" s="310">
        <v>1247.1400000000001</v>
      </c>
      <c r="O121" s="310">
        <v>1829238.08</v>
      </c>
      <c r="P121" s="310">
        <v>283550</v>
      </c>
      <c r="R121" s="310">
        <v>1829664</v>
      </c>
      <c r="S121" s="310">
        <v>22900</v>
      </c>
      <c r="T121" s="310">
        <v>2610198.2400000002</v>
      </c>
      <c r="W121" s="310">
        <v>683995.42</v>
      </c>
      <c r="X121" s="310">
        <v>92608.92</v>
      </c>
    </row>
    <row r="122" spans="1:24" x14ac:dyDescent="0.25">
      <c r="A122" t="s">
        <v>3151</v>
      </c>
      <c r="B122" s="310">
        <v>1133859.08</v>
      </c>
      <c r="C122" s="310">
        <v>0</v>
      </c>
      <c r="D122" s="310">
        <v>34949</v>
      </c>
      <c r="E122" s="310">
        <v>385302.99</v>
      </c>
      <c r="F122" s="310">
        <v>119715.07</v>
      </c>
      <c r="J122" s="310">
        <v>0</v>
      </c>
      <c r="L122" s="310">
        <v>-373042.71</v>
      </c>
      <c r="M122" s="310">
        <v>1567499.51</v>
      </c>
      <c r="N122" s="310">
        <v>885.52</v>
      </c>
      <c r="O122" s="310">
        <v>1353229.51</v>
      </c>
      <c r="P122" s="310">
        <v>344700</v>
      </c>
      <c r="R122" s="310">
        <v>1546200</v>
      </c>
      <c r="S122" s="310">
        <v>6500</v>
      </c>
      <c r="T122" s="310">
        <v>2134390</v>
      </c>
      <c r="W122" s="310">
        <v>566580.71</v>
      </c>
      <c r="X122" s="310">
        <v>71174.98</v>
      </c>
    </row>
    <row r="123" spans="1:24" x14ac:dyDescent="0.25">
      <c r="A123" t="s">
        <v>3152</v>
      </c>
      <c r="B123" s="310">
        <v>926746.63</v>
      </c>
      <c r="C123" s="310">
        <v>0</v>
      </c>
      <c r="D123" s="310">
        <v>31454.11</v>
      </c>
      <c r="E123" s="310">
        <v>450343.36</v>
      </c>
      <c r="F123" s="310">
        <v>110803.44</v>
      </c>
      <c r="J123" s="310">
        <v>0</v>
      </c>
      <c r="L123" s="310">
        <v>-1288211.17</v>
      </c>
      <c r="M123" s="310">
        <v>2486417.9700000002</v>
      </c>
      <c r="N123" s="310">
        <v>774.57</v>
      </c>
      <c r="O123" s="310">
        <v>1117792.2</v>
      </c>
      <c r="P123" s="310">
        <v>309950</v>
      </c>
      <c r="R123" s="310">
        <v>970024</v>
      </c>
      <c r="S123" s="310">
        <v>5000</v>
      </c>
      <c r="T123" s="310">
        <v>1474004</v>
      </c>
      <c r="W123" s="310">
        <v>478936.78</v>
      </c>
      <c r="X123" s="310">
        <v>129459.25</v>
      </c>
    </row>
    <row r="124" spans="1:24" x14ac:dyDescent="0.25">
      <c r="A124" t="s">
        <v>3153</v>
      </c>
      <c r="B124" s="310">
        <v>889947.24</v>
      </c>
      <c r="C124" s="310">
        <v>0</v>
      </c>
      <c r="D124" s="310">
        <v>27372.04</v>
      </c>
      <c r="E124" s="310">
        <v>239690.01</v>
      </c>
      <c r="F124" s="310">
        <v>613662</v>
      </c>
      <c r="J124" s="310">
        <v>0</v>
      </c>
      <c r="L124" s="310">
        <v>-820045.19</v>
      </c>
      <c r="M124" s="310">
        <v>2517902.33</v>
      </c>
      <c r="N124" s="310">
        <v>950.56</v>
      </c>
      <c r="O124" s="310">
        <v>1433048.01</v>
      </c>
      <c r="R124" s="310">
        <v>912680</v>
      </c>
      <c r="S124" s="310">
        <v>5400</v>
      </c>
      <c r="T124" s="310">
        <v>1567403.92</v>
      </c>
      <c r="W124" s="310">
        <v>504299.76</v>
      </c>
      <c r="X124" s="310">
        <v>207560.74</v>
      </c>
    </row>
    <row r="125" spans="1:24" x14ac:dyDescent="0.25">
      <c r="A125" t="s">
        <v>3154</v>
      </c>
      <c r="B125" s="310">
        <v>488054.22</v>
      </c>
      <c r="C125" s="310">
        <v>0</v>
      </c>
      <c r="D125" s="310">
        <v>9761.51</v>
      </c>
      <c r="E125" s="310">
        <v>33379.03</v>
      </c>
      <c r="F125" s="310">
        <v>49250.3</v>
      </c>
      <c r="J125" s="310">
        <v>-1610</v>
      </c>
      <c r="L125" s="310">
        <v>-1707789.28</v>
      </c>
      <c r="M125" s="310">
        <v>2171633.4300000002</v>
      </c>
      <c r="O125" s="310">
        <v>977305.68</v>
      </c>
      <c r="P125" s="310">
        <v>313200</v>
      </c>
      <c r="Q125" s="310">
        <v>722.55</v>
      </c>
      <c r="R125" s="310">
        <v>1119354.8999999999</v>
      </c>
      <c r="T125" s="310">
        <v>1422196.3</v>
      </c>
      <c r="U125" s="310">
        <v>780</v>
      </c>
      <c r="W125" s="310">
        <v>788835.16</v>
      </c>
      <c r="X125" s="310">
        <v>80560.759999999995</v>
      </c>
    </row>
    <row r="126" spans="1:24" x14ac:dyDescent="0.25">
      <c r="A126" t="s">
        <v>3155</v>
      </c>
      <c r="B126" s="310">
        <v>361685.18</v>
      </c>
      <c r="C126" s="310">
        <v>0</v>
      </c>
      <c r="D126" s="310">
        <v>190931.77</v>
      </c>
      <c r="E126" s="310">
        <v>8</v>
      </c>
      <c r="F126" s="310">
        <v>195036.72</v>
      </c>
      <c r="J126" s="310">
        <v>695</v>
      </c>
      <c r="L126" s="310">
        <v>-1599728.05</v>
      </c>
      <c r="M126" s="310">
        <v>1977387.82</v>
      </c>
      <c r="O126" s="310">
        <v>2384307.41</v>
      </c>
      <c r="P126" s="310">
        <v>62000</v>
      </c>
      <c r="Q126" s="310">
        <v>531.91999999999996</v>
      </c>
      <c r="R126" s="310">
        <v>2481338.7000000002</v>
      </c>
      <c r="T126" s="310">
        <v>3128495.7</v>
      </c>
      <c r="W126" s="310">
        <v>1383222.87</v>
      </c>
      <c r="X126" s="310">
        <v>47152.56</v>
      </c>
    </row>
    <row r="127" spans="1:24" x14ac:dyDescent="0.25">
      <c r="A127" t="s">
        <v>3156</v>
      </c>
      <c r="B127" s="310">
        <v>508196.73</v>
      </c>
      <c r="C127" s="310">
        <v>0</v>
      </c>
      <c r="D127" s="310">
        <v>56710.44</v>
      </c>
      <c r="E127" s="310">
        <v>124546.52</v>
      </c>
      <c r="F127" s="310">
        <v>84969.02</v>
      </c>
      <c r="H127" s="310">
        <v>33600</v>
      </c>
      <c r="J127" s="310">
        <v>-212.5</v>
      </c>
      <c r="L127" s="310">
        <v>-1346133.83</v>
      </c>
      <c r="M127" s="310">
        <v>1774116.27</v>
      </c>
      <c r="O127" s="310">
        <v>984953.87</v>
      </c>
      <c r="P127" s="310">
        <v>168050</v>
      </c>
      <c r="Q127" s="310">
        <v>559.37</v>
      </c>
      <c r="R127" s="310">
        <v>1017663.3</v>
      </c>
      <c r="T127" s="310">
        <v>1226083.22</v>
      </c>
      <c r="W127" s="310">
        <v>588329.9</v>
      </c>
      <c r="X127" s="310">
        <v>43760.65</v>
      </c>
    </row>
    <row r="128" spans="1:24" x14ac:dyDescent="0.25">
      <c r="A128" t="s">
        <v>3157</v>
      </c>
      <c r="B128" s="310">
        <v>1275219.54</v>
      </c>
      <c r="C128" s="310">
        <v>0</v>
      </c>
      <c r="D128" s="310">
        <v>270607.34999999998</v>
      </c>
      <c r="E128" s="310">
        <v>91163.3</v>
      </c>
      <c r="F128" s="310">
        <v>83243.539999999994</v>
      </c>
      <c r="J128" s="310">
        <v>6.9</v>
      </c>
      <c r="L128" s="310">
        <v>-607514.43999999994</v>
      </c>
      <c r="M128" s="310">
        <v>1520211.94</v>
      </c>
      <c r="O128" s="310">
        <v>1900350.1</v>
      </c>
      <c r="Q128" s="310">
        <v>993.52</v>
      </c>
      <c r="R128" s="310">
        <v>2036160.9</v>
      </c>
      <c r="T128" s="310">
        <v>2324086.9</v>
      </c>
      <c r="W128" s="310">
        <v>767233.9</v>
      </c>
      <c r="X128" s="310">
        <v>38654.39</v>
      </c>
    </row>
    <row r="129" spans="1:26" x14ac:dyDescent="0.25">
      <c r="A129" t="s">
        <v>3158</v>
      </c>
      <c r="B129" s="310">
        <v>857773.95</v>
      </c>
      <c r="C129" s="310">
        <v>0</v>
      </c>
      <c r="D129" s="310">
        <v>132035.48000000001</v>
      </c>
      <c r="E129" s="310">
        <v>128029.52</v>
      </c>
      <c r="F129" s="310">
        <v>172092.21</v>
      </c>
      <c r="J129" s="310">
        <v>112.8</v>
      </c>
      <c r="L129" s="310">
        <v>-1577363.23</v>
      </c>
      <c r="M129" s="310">
        <v>2436322.09</v>
      </c>
      <c r="O129" s="310">
        <v>2073407.74</v>
      </c>
      <c r="Q129" s="310">
        <v>1097.43</v>
      </c>
      <c r="R129" s="310">
        <v>1506745.8</v>
      </c>
      <c r="S129" s="310">
        <v>21500</v>
      </c>
      <c r="T129" s="310">
        <v>2137954.7999999998</v>
      </c>
      <c r="W129" s="310">
        <v>952680.98</v>
      </c>
      <c r="X129" s="310">
        <v>81255.69</v>
      </c>
    </row>
    <row r="130" spans="1:26" x14ac:dyDescent="0.25">
      <c r="A130" t="s">
        <v>3159</v>
      </c>
      <c r="B130" s="310">
        <v>289084.03000000003</v>
      </c>
      <c r="C130" s="310">
        <v>0</v>
      </c>
      <c r="D130" s="310">
        <v>134993.19</v>
      </c>
      <c r="E130" s="310">
        <v>201079.78</v>
      </c>
      <c r="F130" s="310">
        <v>79554.039999999994</v>
      </c>
      <c r="J130" s="310">
        <v>0</v>
      </c>
      <c r="L130" s="310">
        <v>-1184803.28</v>
      </c>
      <c r="M130" s="310">
        <v>1752442.7</v>
      </c>
      <c r="O130" s="310">
        <v>885326.26</v>
      </c>
      <c r="P130" s="310">
        <v>85100</v>
      </c>
      <c r="Q130" s="310">
        <v>358.44</v>
      </c>
      <c r="R130" s="310">
        <v>588961.5</v>
      </c>
      <c r="T130" s="310">
        <v>767505.26</v>
      </c>
      <c r="W130" s="310">
        <v>536576.91</v>
      </c>
      <c r="X130" s="310">
        <v>118592.41</v>
      </c>
    </row>
    <row r="131" spans="1:26" x14ac:dyDescent="0.25">
      <c r="A131" t="s">
        <v>3160</v>
      </c>
      <c r="B131" s="310">
        <v>470250.83</v>
      </c>
      <c r="C131" s="310">
        <v>0</v>
      </c>
      <c r="D131" s="310">
        <v>107534.35</v>
      </c>
      <c r="E131" s="310">
        <v>214129.13</v>
      </c>
      <c r="F131" s="310">
        <v>58299.87</v>
      </c>
      <c r="J131" s="310">
        <v>7</v>
      </c>
      <c r="L131" s="310">
        <v>-2014133.36</v>
      </c>
      <c r="M131" s="310">
        <v>2586652.75</v>
      </c>
      <c r="O131" s="310">
        <v>1025498.15</v>
      </c>
      <c r="Q131" s="310">
        <v>534.09</v>
      </c>
      <c r="R131" s="310">
        <v>975613.5</v>
      </c>
      <c r="T131" s="310">
        <v>1185990.5</v>
      </c>
      <c r="W131" s="310">
        <v>443221.19</v>
      </c>
      <c r="X131" s="310">
        <v>94746.26</v>
      </c>
    </row>
    <row r="132" spans="1:26" x14ac:dyDescent="0.25">
      <c r="A132" t="s">
        <v>3161</v>
      </c>
      <c r="B132" s="310">
        <v>828973.84</v>
      </c>
      <c r="C132" s="310">
        <v>0</v>
      </c>
      <c r="D132" s="310">
        <v>262697.38</v>
      </c>
      <c r="E132" s="310">
        <v>16922.38</v>
      </c>
      <c r="F132" s="310">
        <v>133836.44</v>
      </c>
      <c r="L132" s="310">
        <v>-1328877.24</v>
      </c>
      <c r="M132" s="310">
        <v>1898238.82</v>
      </c>
      <c r="O132" s="310">
        <v>1729970.99</v>
      </c>
      <c r="P132" s="310">
        <v>212900</v>
      </c>
      <c r="Q132" s="310">
        <v>1143.1300000000001</v>
      </c>
      <c r="R132" s="310">
        <v>1469432.78</v>
      </c>
      <c r="T132" s="310">
        <v>1844197.78</v>
      </c>
      <c r="W132" s="310">
        <v>836571.11</v>
      </c>
      <c r="X132" s="310">
        <v>59609.55</v>
      </c>
    </row>
    <row r="133" spans="1:26" x14ac:dyDescent="0.25">
      <c r="A133" t="s">
        <v>3162</v>
      </c>
      <c r="B133" s="310">
        <v>544837.72</v>
      </c>
      <c r="C133" s="310">
        <v>0</v>
      </c>
      <c r="D133" s="310">
        <v>91370.92</v>
      </c>
      <c r="E133" s="310">
        <v>208626.48</v>
      </c>
      <c r="F133" s="310">
        <v>114066.97</v>
      </c>
      <c r="J133" s="310">
        <v>240</v>
      </c>
      <c r="L133" s="310">
        <v>-1475381.37</v>
      </c>
      <c r="M133" s="310">
        <v>2434424.27</v>
      </c>
      <c r="O133" s="310">
        <v>1203364.31</v>
      </c>
      <c r="Q133" s="310">
        <v>944.79</v>
      </c>
      <c r="R133" s="310">
        <v>1358820</v>
      </c>
      <c r="T133" s="310">
        <v>1723330</v>
      </c>
      <c r="W133" s="310">
        <v>745142.1</v>
      </c>
      <c r="X133" s="310">
        <v>95037.81</v>
      </c>
    </row>
    <row r="134" spans="1:26" x14ac:dyDescent="0.25">
      <c r="A134" t="s">
        <v>3163</v>
      </c>
      <c r="B134" s="310">
        <v>347690.12</v>
      </c>
      <c r="C134" s="310">
        <v>119500</v>
      </c>
      <c r="D134" s="310">
        <v>175314.88</v>
      </c>
      <c r="E134" s="310">
        <v>287413.44</v>
      </c>
      <c r="F134" s="310">
        <v>29519.7</v>
      </c>
      <c r="L134" s="310">
        <v>-1355227.56</v>
      </c>
      <c r="M134" s="310">
        <v>2150215.54</v>
      </c>
      <c r="O134" s="310">
        <v>1650116.28</v>
      </c>
      <c r="P134" s="310">
        <v>208800</v>
      </c>
      <c r="Q134" s="310">
        <v>531.72</v>
      </c>
      <c r="R134" s="310">
        <v>1210420.7</v>
      </c>
      <c r="T134" s="310">
        <v>1794643.7</v>
      </c>
      <c r="W134" s="310">
        <v>1007929.76</v>
      </c>
      <c r="X134" s="310">
        <v>102845.08</v>
      </c>
    </row>
    <row r="135" spans="1:26" x14ac:dyDescent="0.25">
      <c r="A135" t="s">
        <v>3164</v>
      </c>
      <c r="B135" s="310">
        <v>486361.58</v>
      </c>
      <c r="C135" s="310">
        <v>0</v>
      </c>
      <c r="D135" s="310">
        <v>48246.75</v>
      </c>
      <c r="E135" s="310">
        <v>149780.66</v>
      </c>
      <c r="F135" s="310">
        <v>52700.97</v>
      </c>
      <c r="J135" s="310">
        <v>7</v>
      </c>
      <c r="L135" s="310">
        <v>-1239899.69</v>
      </c>
      <c r="M135" s="310">
        <v>1699412.19</v>
      </c>
      <c r="O135" s="310">
        <v>702488.22</v>
      </c>
      <c r="P135" s="310">
        <v>72950</v>
      </c>
      <c r="Q135" s="310">
        <v>447.2</v>
      </c>
      <c r="R135" s="310">
        <v>666360</v>
      </c>
      <c r="T135" s="310">
        <v>828913.5</v>
      </c>
      <c r="W135" s="310">
        <v>234716.77</v>
      </c>
      <c r="X135" s="310">
        <v>101044.69</v>
      </c>
    </row>
    <row r="136" spans="1:26" x14ac:dyDescent="0.25">
      <c r="A136" t="s">
        <v>3165</v>
      </c>
      <c r="B136" s="310">
        <v>1258099.04</v>
      </c>
      <c r="C136" s="310">
        <v>0</v>
      </c>
      <c r="D136" s="310">
        <v>110014.55</v>
      </c>
      <c r="E136" s="310">
        <v>697678.59</v>
      </c>
      <c r="F136" s="310">
        <v>63654.59</v>
      </c>
      <c r="H136" s="310">
        <v>6500</v>
      </c>
      <c r="J136" s="310">
        <v>15177.47</v>
      </c>
      <c r="L136" s="310">
        <v>-1806632.79</v>
      </c>
      <c r="M136" s="310">
        <v>3628521.74</v>
      </c>
      <c r="O136" s="310">
        <v>2187072.2200000002</v>
      </c>
      <c r="Q136" s="310">
        <v>1162.25</v>
      </c>
      <c r="R136" s="310">
        <v>2927585.35</v>
      </c>
      <c r="S136" s="310">
        <v>79500</v>
      </c>
      <c r="T136" s="310">
        <v>3607571.43</v>
      </c>
      <c r="U136" s="310">
        <v>33035</v>
      </c>
      <c r="W136" s="310">
        <v>1075386.5</v>
      </c>
      <c r="X136" s="310">
        <v>193446.54</v>
      </c>
    </row>
    <row r="137" spans="1:26" x14ac:dyDescent="0.25">
      <c r="A137" t="s">
        <v>3166</v>
      </c>
      <c r="B137" s="310">
        <v>451013.49</v>
      </c>
      <c r="C137" s="310">
        <v>0</v>
      </c>
      <c r="D137" s="310">
        <v>62301.38</v>
      </c>
      <c r="E137" s="310">
        <v>1209805.6200000001</v>
      </c>
      <c r="F137" s="310">
        <v>397154.6</v>
      </c>
      <c r="H137" s="310">
        <v>5600</v>
      </c>
      <c r="J137" s="310">
        <v>114050</v>
      </c>
      <c r="L137" s="310">
        <v>1846632.34</v>
      </c>
      <c r="M137" s="310">
        <v>365872.84</v>
      </c>
      <c r="O137" s="310">
        <v>1251461.03</v>
      </c>
      <c r="Q137" s="310">
        <v>358.08</v>
      </c>
      <c r="R137" s="310">
        <v>1192663.6000000001</v>
      </c>
      <c r="S137" s="310">
        <v>24500</v>
      </c>
      <c r="T137" s="310">
        <v>1622451.6</v>
      </c>
      <c r="U137" s="310">
        <v>31955</v>
      </c>
      <c r="W137" s="310">
        <v>741823.52</v>
      </c>
      <c r="X137" s="310">
        <v>284632.68</v>
      </c>
    </row>
    <row r="138" spans="1:26" x14ac:dyDescent="0.25">
      <c r="A138" t="s">
        <v>3167</v>
      </c>
      <c r="B138" s="310">
        <v>408793.16</v>
      </c>
      <c r="C138" s="310">
        <v>0</v>
      </c>
      <c r="D138" s="310">
        <v>180133.06</v>
      </c>
      <c r="E138" s="310">
        <v>83366.14</v>
      </c>
      <c r="F138" s="310">
        <v>71315.100000000006</v>
      </c>
      <c r="H138" s="310">
        <v>3212</v>
      </c>
      <c r="J138" s="310">
        <v>13384</v>
      </c>
      <c r="L138" s="310">
        <v>-1600332.95</v>
      </c>
      <c r="M138" s="310">
        <v>2122751.4700000002</v>
      </c>
      <c r="O138" s="310">
        <v>1265799.96</v>
      </c>
      <c r="Q138" s="310">
        <v>356.98</v>
      </c>
      <c r="R138" s="310">
        <v>1890825.3</v>
      </c>
      <c r="S138" s="310">
        <v>30000</v>
      </c>
      <c r="T138" s="310">
        <v>2367813.2999999998</v>
      </c>
      <c r="U138" s="310">
        <v>2060</v>
      </c>
      <c r="W138" s="310">
        <v>591266.64</v>
      </c>
      <c r="X138" s="310">
        <v>21249.360000000001</v>
      </c>
    </row>
    <row r="139" spans="1:26" x14ac:dyDescent="0.25">
      <c r="A139" t="s">
        <v>3168</v>
      </c>
      <c r="B139" s="310">
        <v>1161272.3500000001</v>
      </c>
      <c r="C139" s="310">
        <v>0</v>
      </c>
      <c r="D139" s="310">
        <v>123241.39</v>
      </c>
      <c r="E139" s="310">
        <v>1881772.53</v>
      </c>
      <c r="F139" s="310">
        <v>171463.36</v>
      </c>
      <c r="H139" s="310">
        <v>5650</v>
      </c>
      <c r="J139" s="310">
        <v>280600</v>
      </c>
      <c r="L139" s="310">
        <v>2297826.87</v>
      </c>
      <c r="M139" s="310">
        <v>765116.2</v>
      </c>
      <c r="O139" s="310">
        <v>1385892.7</v>
      </c>
      <c r="Q139" s="310">
        <v>979.29</v>
      </c>
      <c r="R139" s="310">
        <v>1415675.8</v>
      </c>
      <c r="S139" s="310">
        <v>13500</v>
      </c>
      <c r="T139" s="310">
        <v>1908120.96</v>
      </c>
      <c r="U139" s="310">
        <v>7210</v>
      </c>
      <c r="W139" s="310">
        <v>575088.03</v>
      </c>
      <c r="X139" s="310">
        <v>267072.24</v>
      </c>
      <c r="Z139" s="310">
        <v>70000</v>
      </c>
    </row>
    <row r="140" spans="1:26" x14ac:dyDescent="0.25">
      <c r="A140" t="s">
        <v>3169</v>
      </c>
      <c r="B140" s="310">
        <v>584170.76</v>
      </c>
      <c r="C140" s="310">
        <v>0</v>
      </c>
      <c r="D140" s="310">
        <v>116158.24</v>
      </c>
      <c r="E140" s="310">
        <v>105960.38</v>
      </c>
      <c r="F140" s="310">
        <v>41433.78</v>
      </c>
      <c r="H140" s="310">
        <v>5500</v>
      </c>
      <c r="J140" s="310">
        <v>15160</v>
      </c>
      <c r="L140" s="310">
        <v>-2787600.88</v>
      </c>
      <c r="M140" s="310">
        <v>3234091.19</v>
      </c>
      <c r="O140" s="310">
        <v>1672806.24</v>
      </c>
      <c r="Q140" s="310">
        <v>28869.56</v>
      </c>
      <c r="R140" s="310">
        <v>820102.5</v>
      </c>
      <c r="S140" s="310">
        <v>13500</v>
      </c>
      <c r="T140" s="310">
        <v>1327939.5</v>
      </c>
      <c r="U140" s="310">
        <v>4490</v>
      </c>
      <c r="W140" s="310">
        <v>713714.98</v>
      </c>
      <c r="X140" s="310">
        <v>108560.97</v>
      </c>
    </row>
    <row r="141" spans="1:26" x14ac:dyDescent="0.25">
      <c r="A141" t="s">
        <v>3170</v>
      </c>
      <c r="B141" s="310">
        <v>353797.72</v>
      </c>
      <c r="C141" s="310">
        <v>0</v>
      </c>
      <c r="D141" s="310">
        <v>118131.81</v>
      </c>
      <c r="E141" s="310">
        <v>431843.24</v>
      </c>
      <c r="F141" s="310">
        <v>87101.89</v>
      </c>
      <c r="H141" s="310">
        <v>5500</v>
      </c>
      <c r="J141" s="310">
        <v>0</v>
      </c>
      <c r="L141" s="310">
        <v>-1006063.68</v>
      </c>
      <c r="M141" s="310">
        <v>1809525.85</v>
      </c>
      <c r="O141" s="310">
        <v>1191539.8999999999</v>
      </c>
      <c r="Q141" s="310">
        <v>244.23</v>
      </c>
      <c r="R141" s="310">
        <v>1061415</v>
      </c>
      <c r="S141" s="310">
        <v>13500</v>
      </c>
      <c r="T141" s="310">
        <v>1436383.16</v>
      </c>
      <c r="U141" s="310">
        <v>19798</v>
      </c>
      <c r="W141" s="310">
        <v>540818.93999999994</v>
      </c>
      <c r="X141" s="310">
        <v>87786.54</v>
      </c>
    </row>
    <row r="142" spans="1:26" x14ac:dyDescent="0.25">
      <c r="A142" t="s">
        <v>3171</v>
      </c>
      <c r="B142" s="310">
        <v>937087.85</v>
      </c>
      <c r="C142" s="310">
        <v>0</v>
      </c>
      <c r="D142" s="310">
        <v>130971.14</v>
      </c>
      <c r="E142" s="310">
        <v>944045.19</v>
      </c>
      <c r="F142" s="310">
        <v>96522.63</v>
      </c>
      <c r="H142" s="310">
        <v>5600</v>
      </c>
      <c r="J142" s="310">
        <v>33800</v>
      </c>
      <c r="L142" s="310">
        <v>686574.64</v>
      </c>
      <c r="M142" s="310">
        <v>1034850.95</v>
      </c>
      <c r="O142" s="310">
        <v>1868399.36</v>
      </c>
      <c r="P142" s="310">
        <v>1200</v>
      </c>
      <c r="Q142" s="310">
        <v>760.38</v>
      </c>
      <c r="R142" s="310">
        <v>921590.1</v>
      </c>
      <c r="S142" s="310">
        <v>13500</v>
      </c>
      <c r="T142" s="310">
        <v>1435594.18</v>
      </c>
      <c r="U142" s="310">
        <v>30563</v>
      </c>
      <c r="W142" s="310">
        <v>823199.05</v>
      </c>
      <c r="X142" s="310">
        <v>168292.39</v>
      </c>
    </row>
    <row r="143" spans="1:26" x14ac:dyDescent="0.25">
      <c r="A143" t="s">
        <v>3172</v>
      </c>
      <c r="B143" s="310">
        <v>460095.88</v>
      </c>
      <c r="C143" s="310">
        <v>0</v>
      </c>
      <c r="D143" s="310">
        <v>70888.08</v>
      </c>
      <c r="E143" s="310">
        <v>117610.69</v>
      </c>
      <c r="F143" s="310">
        <v>65691.22</v>
      </c>
      <c r="H143" s="310">
        <v>5400</v>
      </c>
      <c r="J143" s="310">
        <v>55265.09</v>
      </c>
      <c r="L143" s="310">
        <v>-1250068.02</v>
      </c>
      <c r="M143" s="310">
        <v>1778360.15</v>
      </c>
      <c r="O143" s="310">
        <v>1525253.65</v>
      </c>
      <c r="P143" s="310">
        <v>99800</v>
      </c>
      <c r="Q143" s="310">
        <v>506.97</v>
      </c>
      <c r="R143" s="310">
        <v>1362049</v>
      </c>
      <c r="S143" s="310">
        <v>27000</v>
      </c>
      <c r="T143" s="310">
        <v>1901143.98</v>
      </c>
      <c r="U143" s="310">
        <v>16782</v>
      </c>
      <c r="W143" s="310">
        <v>945079.77</v>
      </c>
      <c r="X143" s="310">
        <v>26275.22</v>
      </c>
    </row>
    <row r="144" spans="1:26" x14ac:dyDescent="0.25">
      <c r="A144" t="s">
        <v>3173</v>
      </c>
      <c r="B144" s="310">
        <v>289533.02</v>
      </c>
      <c r="C144" s="310">
        <v>0</v>
      </c>
      <c r="D144" s="310">
        <v>164027.82999999999</v>
      </c>
      <c r="E144" s="310">
        <v>545431.31000000006</v>
      </c>
      <c r="F144" s="310">
        <v>8389.5300000000007</v>
      </c>
      <c r="H144" s="310">
        <v>5560</v>
      </c>
      <c r="J144" s="310">
        <v>44024.25</v>
      </c>
      <c r="L144" s="310">
        <v>-1657100.98</v>
      </c>
      <c r="M144" s="310">
        <v>2463401.71</v>
      </c>
      <c r="O144" s="310">
        <v>1268187.01</v>
      </c>
      <c r="P144" s="310">
        <v>183990.92</v>
      </c>
      <c r="Q144" s="310">
        <v>276.26</v>
      </c>
      <c r="R144" s="310">
        <v>1159036.2</v>
      </c>
      <c r="S144" s="310">
        <v>13500</v>
      </c>
      <c r="T144" s="310">
        <v>1504614.2</v>
      </c>
      <c r="U144" s="310">
        <v>8620</v>
      </c>
      <c r="W144" s="310">
        <v>854834.45</v>
      </c>
      <c r="X144" s="310">
        <v>105425.03</v>
      </c>
    </row>
    <row r="145" spans="1:26" x14ac:dyDescent="0.25">
      <c r="A145" t="s">
        <v>3174</v>
      </c>
      <c r="B145" s="310">
        <v>870600.33</v>
      </c>
      <c r="C145" s="310">
        <v>0</v>
      </c>
      <c r="D145" s="310">
        <v>194855.63</v>
      </c>
      <c r="E145" s="310">
        <v>29880.11</v>
      </c>
      <c r="F145" s="310">
        <v>36232.199999999997</v>
      </c>
      <c r="H145" s="310">
        <v>5500</v>
      </c>
      <c r="J145" s="310">
        <v>15012.12</v>
      </c>
      <c r="L145" s="310">
        <v>-1055377.49</v>
      </c>
      <c r="M145" s="310">
        <v>1748544.54</v>
      </c>
      <c r="O145" s="310">
        <v>2094862.19</v>
      </c>
      <c r="Q145" s="310">
        <v>677.62</v>
      </c>
      <c r="R145" s="310">
        <v>1519780.5</v>
      </c>
      <c r="S145" s="310">
        <v>13500</v>
      </c>
      <c r="T145" s="310">
        <v>1961244.74</v>
      </c>
      <c r="U145" s="310">
        <v>28785</v>
      </c>
      <c r="W145" s="310">
        <v>1182086.8999999999</v>
      </c>
      <c r="X145" s="310">
        <v>38814.57</v>
      </c>
    </row>
    <row r="146" spans="1:26" x14ac:dyDescent="0.25">
      <c r="A146" t="s">
        <v>3175</v>
      </c>
      <c r="B146" s="310">
        <v>783691.44</v>
      </c>
      <c r="C146" s="310">
        <v>2500</v>
      </c>
      <c r="D146" s="310">
        <v>86277.46</v>
      </c>
      <c r="E146" s="310">
        <v>1107578.93</v>
      </c>
      <c r="F146" s="310">
        <v>66234.070000000007</v>
      </c>
      <c r="H146" s="310">
        <v>5400</v>
      </c>
      <c r="J146" s="310">
        <v>0</v>
      </c>
      <c r="L146" s="310">
        <v>1318152.28</v>
      </c>
      <c r="M146" s="310">
        <v>577706.88</v>
      </c>
      <c r="O146" s="310">
        <v>1771438.09</v>
      </c>
      <c r="Q146" s="310">
        <v>633.46</v>
      </c>
      <c r="R146" s="310">
        <v>1854253.8</v>
      </c>
      <c r="S146" s="310">
        <v>13500</v>
      </c>
      <c r="T146" s="310">
        <v>2412439.88</v>
      </c>
      <c r="U146" s="310">
        <v>19035</v>
      </c>
      <c r="W146" s="310">
        <v>914303.79</v>
      </c>
      <c r="X146" s="310">
        <v>119023.94</v>
      </c>
      <c r="Z146" s="310">
        <v>30000</v>
      </c>
    </row>
    <row r="147" spans="1:26" x14ac:dyDescent="0.25">
      <c r="A147" t="s">
        <v>3176</v>
      </c>
      <c r="B147" s="310">
        <v>1036065.55</v>
      </c>
      <c r="C147" s="310">
        <v>0</v>
      </c>
      <c r="D147" s="310">
        <v>262387.25</v>
      </c>
      <c r="E147" s="310">
        <v>66452.600000000006</v>
      </c>
      <c r="F147" s="310">
        <v>93441.09</v>
      </c>
      <c r="H147" s="310">
        <v>16700</v>
      </c>
      <c r="J147" s="310">
        <v>17809.580000000002</v>
      </c>
      <c r="L147" s="310">
        <v>-2458173.9700000002</v>
      </c>
      <c r="M147" s="310">
        <v>3628551.99</v>
      </c>
      <c r="O147" s="310">
        <v>2014281.48</v>
      </c>
      <c r="P147" s="310">
        <v>16500</v>
      </c>
      <c r="Q147" s="310">
        <v>1049.26</v>
      </c>
      <c r="R147" s="310">
        <v>1970688.72</v>
      </c>
      <c r="S147" s="310">
        <v>13500</v>
      </c>
      <c r="T147" s="310">
        <v>2486654.7200000002</v>
      </c>
      <c r="U147" s="310">
        <v>33841</v>
      </c>
      <c r="W147" s="310">
        <v>1199511.4099999999</v>
      </c>
      <c r="X147" s="310">
        <v>42553.440000000002</v>
      </c>
    </row>
    <row r="148" spans="1:26" x14ac:dyDescent="0.25">
      <c r="A148" t="s">
        <v>3177</v>
      </c>
      <c r="B148" s="310">
        <v>1088546.74</v>
      </c>
      <c r="C148" s="310">
        <v>0</v>
      </c>
      <c r="D148" s="310">
        <v>161765.69</v>
      </c>
      <c r="E148" s="310">
        <v>486347.81</v>
      </c>
      <c r="F148" s="310">
        <v>83672.44</v>
      </c>
      <c r="H148" s="310">
        <v>5500</v>
      </c>
      <c r="J148" s="310">
        <v>212500</v>
      </c>
      <c r="L148" s="310">
        <v>-932658.41</v>
      </c>
      <c r="M148" s="310">
        <v>2252597.11</v>
      </c>
      <c r="O148" s="310">
        <v>1581303.58</v>
      </c>
      <c r="Q148" s="310">
        <v>777.38</v>
      </c>
      <c r="R148" s="310">
        <v>1311007.6000000001</v>
      </c>
      <c r="S148" s="310">
        <v>27000</v>
      </c>
      <c r="T148" s="310">
        <v>1737165.6</v>
      </c>
      <c r="U148" s="310">
        <v>3605</v>
      </c>
      <c r="W148" s="310">
        <v>700324.56</v>
      </c>
      <c r="X148" s="310">
        <v>196599.42</v>
      </c>
    </row>
    <row r="149" spans="1:26" x14ac:dyDescent="0.25">
      <c r="A149" t="s">
        <v>3178</v>
      </c>
      <c r="B149" s="310">
        <v>502439.52</v>
      </c>
      <c r="C149" s="310">
        <v>0</v>
      </c>
      <c r="D149" s="310">
        <v>50776.98</v>
      </c>
      <c r="E149" s="310">
        <v>1257957.3</v>
      </c>
      <c r="F149" s="310">
        <v>18439.13</v>
      </c>
      <c r="H149" s="310">
        <v>4500</v>
      </c>
      <c r="J149" s="310">
        <v>125143.53</v>
      </c>
      <c r="L149" s="310">
        <v>1005599.32</v>
      </c>
      <c r="M149" s="310">
        <v>605433.22</v>
      </c>
      <c r="O149" s="310">
        <v>1161274.8899999999</v>
      </c>
      <c r="Q149" s="310">
        <v>303.17</v>
      </c>
      <c r="R149" s="310">
        <v>903231</v>
      </c>
      <c r="T149" s="310">
        <v>1290385</v>
      </c>
      <c r="U149" s="310">
        <v>13300</v>
      </c>
      <c r="W149" s="310">
        <v>532126.19999999995</v>
      </c>
      <c r="X149" s="310">
        <v>110061</v>
      </c>
      <c r="Z149" s="310">
        <v>30000</v>
      </c>
    </row>
    <row r="150" spans="1:26" x14ac:dyDescent="0.25">
      <c r="A150" t="s">
        <v>3179</v>
      </c>
      <c r="B150" s="310">
        <v>473850.43</v>
      </c>
      <c r="C150" s="310">
        <v>0</v>
      </c>
      <c r="D150" s="310">
        <v>116850.8</v>
      </c>
      <c r="E150" s="310">
        <v>1281849.05</v>
      </c>
      <c r="F150" s="310">
        <v>28912.41</v>
      </c>
      <c r="H150" s="310">
        <v>5600</v>
      </c>
      <c r="J150" s="310">
        <v>97297.05</v>
      </c>
      <c r="L150" s="310">
        <v>1167978.1599999999</v>
      </c>
      <c r="M150" s="310">
        <v>698047.3</v>
      </c>
      <c r="O150" s="310">
        <v>936136.37</v>
      </c>
      <c r="P150" s="310">
        <v>6000</v>
      </c>
      <c r="Q150" s="310">
        <v>487.41</v>
      </c>
      <c r="R150" s="310">
        <v>1296823.5</v>
      </c>
      <c r="S150" s="310">
        <v>27000</v>
      </c>
      <c r="T150" s="310">
        <v>1660862.5</v>
      </c>
      <c r="U150" s="310">
        <v>7650</v>
      </c>
      <c r="W150" s="310">
        <v>518251.42</v>
      </c>
      <c r="X150" s="310">
        <v>104013.18</v>
      </c>
      <c r="Z150" s="310">
        <v>43130</v>
      </c>
    </row>
    <row r="151" spans="1:26" x14ac:dyDescent="0.25">
      <c r="A151" t="s">
        <v>3180</v>
      </c>
      <c r="B151" s="310">
        <v>190252.62</v>
      </c>
      <c r="C151" s="310">
        <v>0</v>
      </c>
      <c r="D151" s="310">
        <v>70025.440000000002</v>
      </c>
      <c r="E151" s="310">
        <v>904751.06</v>
      </c>
      <c r="F151" s="310">
        <v>27458.639999999999</v>
      </c>
      <c r="H151" s="310">
        <v>1770</v>
      </c>
      <c r="J151" s="310">
        <v>39590.33</v>
      </c>
      <c r="L151" s="310">
        <v>718899.22</v>
      </c>
      <c r="M151" s="310">
        <v>399608.02</v>
      </c>
      <c r="O151" s="310">
        <v>911841.41</v>
      </c>
      <c r="P151" s="310">
        <v>16000</v>
      </c>
      <c r="Q151" s="310">
        <v>83.89</v>
      </c>
      <c r="R151" s="310">
        <v>1082985.3999999999</v>
      </c>
      <c r="S151" s="310">
        <v>13500</v>
      </c>
      <c r="T151" s="310">
        <v>1427416.4</v>
      </c>
      <c r="U151" s="310">
        <v>4570</v>
      </c>
      <c r="W151" s="310">
        <v>436960.39</v>
      </c>
      <c r="X151" s="310">
        <v>82843.72</v>
      </c>
      <c r="Z151" s="310">
        <v>40000</v>
      </c>
    </row>
    <row r="152" spans="1:26" x14ac:dyDescent="0.25">
      <c r="A152" t="s">
        <v>3181</v>
      </c>
      <c r="B152" s="310">
        <v>394008.14</v>
      </c>
      <c r="C152" s="310">
        <v>0</v>
      </c>
      <c r="D152" s="310">
        <v>106810.47</v>
      </c>
      <c r="E152" s="310">
        <v>313393.19</v>
      </c>
      <c r="F152" s="310">
        <v>136247.22</v>
      </c>
      <c r="H152" s="310">
        <v>5400</v>
      </c>
      <c r="J152" s="310">
        <v>111169.99</v>
      </c>
      <c r="L152" s="310">
        <v>-979418.79</v>
      </c>
      <c r="M152" s="310">
        <v>1677902.08</v>
      </c>
      <c r="O152" s="310">
        <v>1128822.1499999999</v>
      </c>
      <c r="P152" s="310">
        <v>7000</v>
      </c>
      <c r="Q152" s="310">
        <v>209.04</v>
      </c>
      <c r="R152" s="310">
        <v>1019705.4</v>
      </c>
      <c r="S152" s="310">
        <v>13500</v>
      </c>
      <c r="T152" s="310">
        <v>1477482.4</v>
      </c>
      <c r="U152" s="310">
        <v>12466</v>
      </c>
      <c r="W152" s="310">
        <v>438024.69</v>
      </c>
      <c r="X152" s="310">
        <v>75857.759999999995</v>
      </c>
      <c r="Z152" s="310">
        <v>30000</v>
      </c>
    </row>
    <row r="153" spans="1:26" x14ac:dyDescent="0.25">
      <c r="A153" t="s">
        <v>3182</v>
      </c>
      <c r="B153" s="310">
        <v>262323.51</v>
      </c>
      <c r="C153" s="310">
        <v>63344</v>
      </c>
      <c r="D153" s="310">
        <v>190561.48</v>
      </c>
      <c r="E153" s="310">
        <v>858924.86</v>
      </c>
      <c r="F153" s="310">
        <v>72732.539999999994</v>
      </c>
      <c r="H153" s="310">
        <v>5500</v>
      </c>
      <c r="J153" s="310">
        <v>15156.4</v>
      </c>
      <c r="L153" s="310">
        <v>742242.72</v>
      </c>
      <c r="M153" s="310">
        <v>511906.95</v>
      </c>
      <c r="O153" s="310">
        <v>1707282.11</v>
      </c>
      <c r="P153" s="310">
        <v>51000</v>
      </c>
      <c r="Q153" s="310">
        <v>188.06</v>
      </c>
      <c r="R153" s="310">
        <v>2369115</v>
      </c>
      <c r="S153" s="310">
        <v>54000</v>
      </c>
      <c r="T153" s="310">
        <v>3019673</v>
      </c>
      <c r="U153" s="310">
        <v>26290</v>
      </c>
      <c r="W153" s="310">
        <v>759182.25</v>
      </c>
      <c r="X153" s="310">
        <v>103359.6</v>
      </c>
      <c r="Z153" s="310">
        <v>100000</v>
      </c>
    </row>
    <row r="154" spans="1:26" x14ac:dyDescent="0.25">
      <c r="A154" t="s">
        <v>3183</v>
      </c>
      <c r="B154" s="310">
        <v>1048886.8799999999</v>
      </c>
      <c r="C154" s="310">
        <v>0</v>
      </c>
      <c r="D154" s="310">
        <v>138409.94</v>
      </c>
      <c r="E154" s="310">
        <v>812641.62</v>
      </c>
      <c r="F154" s="310">
        <v>168010.35</v>
      </c>
      <c r="H154" s="310">
        <v>5500</v>
      </c>
      <c r="J154" s="310">
        <v>155300</v>
      </c>
      <c r="L154" s="310">
        <v>-1267692.45</v>
      </c>
      <c r="M154" s="310">
        <v>3252587.34</v>
      </c>
      <c r="O154" s="310">
        <v>1612251.94</v>
      </c>
      <c r="Q154" s="310">
        <v>881.29</v>
      </c>
      <c r="R154" s="310">
        <v>1854693.2</v>
      </c>
      <c r="S154" s="310">
        <v>40500</v>
      </c>
      <c r="T154" s="310">
        <v>2473696.2000000002</v>
      </c>
      <c r="U154" s="310">
        <v>6618</v>
      </c>
      <c r="W154" s="310">
        <v>810101.84</v>
      </c>
      <c r="X154" s="310">
        <v>195656.49</v>
      </c>
    </row>
    <row r="155" spans="1:26" x14ac:dyDescent="0.25">
      <c r="A155" t="s">
        <v>3184</v>
      </c>
      <c r="B155" s="310">
        <v>586326.18999999994</v>
      </c>
      <c r="C155" s="310">
        <v>0</v>
      </c>
      <c r="D155" s="310">
        <v>155110.39000000001</v>
      </c>
      <c r="E155" s="310">
        <v>1608965.96</v>
      </c>
      <c r="F155" s="310">
        <v>112959.84</v>
      </c>
      <c r="H155" s="310">
        <v>4500</v>
      </c>
      <c r="J155" s="310">
        <v>20594.97</v>
      </c>
      <c r="L155" s="310">
        <v>-329020.45</v>
      </c>
      <c r="M155" s="310">
        <v>2705484.32</v>
      </c>
      <c r="O155" s="310">
        <v>1278526.94</v>
      </c>
      <c r="Q155" s="310">
        <v>611.96</v>
      </c>
      <c r="R155" s="310">
        <v>963691</v>
      </c>
      <c r="S155" s="310">
        <v>13500</v>
      </c>
      <c r="T155" s="310">
        <v>1355973.08</v>
      </c>
      <c r="U155" s="310">
        <v>14458</v>
      </c>
      <c r="W155" s="310">
        <v>696152.09</v>
      </c>
      <c r="X155" s="310">
        <v>127943.19</v>
      </c>
    </row>
    <row r="156" spans="1:26" x14ac:dyDescent="0.25">
      <c r="A156" t="s">
        <v>3185</v>
      </c>
      <c r="B156" s="310">
        <v>488575.85</v>
      </c>
      <c r="C156" s="310">
        <v>0</v>
      </c>
      <c r="D156" s="310">
        <v>70738.61</v>
      </c>
      <c r="E156" s="310">
        <v>407553.47</v>
      </c>
      <c r="F156" s="310">
        <v>278934.33</v>
      </c>
      <c r="H156" s="310">
        <v>18922.5</v>
      </c>
      <c r="J156" s="310">
        <v>509.16</v>
      </c>
      <c r="L156" s="310">
        <v>-545874.56000000006</v>
      </c>
      <c r="M156" s="310">
        <v>1733406.94</v>
      </c>
      <c r="O156" s="310">
        <v>1417336</v>
      </c>
      <c r="P156" s="310">
        <v>361109.8</v>
      </c>
      <c r="Q156" s="310">
        <v>479.05</v>
      </c>
      <c r="R156" s="310">
        <v>1690560</v>
      </c>
      <c r="S156" s="310">
        <v>9100</v>
      </c>
      <c r="T156" s="310">
        <v>2422357.2599999998</v>
      </c>
      <c r="W156" s="310">
        <v>772639.5</v>
      </c>
      <c r="X156" s="310">
        <v>232464.87</v>
      </c>
      <c r="Z156" s="310">
        <v>12285</v>
      </c>
    </row>
    <row r="157" spans="1:26" x14ac:dyDescent="0.25">
      <c r="A157" t="s">
        <v>3186</v>
      </c>
      <c r="B157" s="310">
        <v>429346.24</v>
      </c>
      <c r="C157" s="310">
        <v>0</v>
      </c>
      <c r="D157" s="310">
        <v>27619.83</v>
      </c>
      <c r="E157" s="310">
        <v>110775.07</v>
      </c>
      <c r="F157" s="310">
        <v>62214.5</v>
      </c>
      <c r="H157" s="310">
        <v>14765</v>
      </c>
      <c r="J157" s="310">
        <v>0</v>
      </c>
      <c r="L157" s="310">
        <v>-1414696.16</v>
      </c>
      <c r="M157" s="310">
        <v>1890457.72</v>
      </c>
      <c r="O157" s="310">
        <v>1019102.21</v>
      </c>
      <c r="P157" s="310">
        <v>419201</v>
      </c>
      <c r="Q157" s="310">
        <v>431.1</v>
      </c>
      <c r="R157" s="310">
        <v>929640</v>
      </c>
      <c r="S157" s="310">
        <v>24000</v>
      </c>
      <c r="T157" s="310">
        <v>1390946</v>
      </c>
      <c r="U157" s="310">
        <v>1100</v>
      </c>
      <c r="W157" s="310">
        <v>731404.26</v>
      </c>
      <c r="X157" s="310">
        <v>102494.97</v>
      </c>
      <c r="Z157" s="310">
        <v>27000</v>
      </c>
    </row>
    <row r="158" spans="1:26" x14ac:dyDescent="0.25">
      <c r="A158" t="s">
        <v>3187</v>
      </c>
      <c r="B158" s="310">
        <v>391343.81</v>
      </c>
      <c r="C158" s="310">
        <v>0</v>
      </c>
      <c r="D158" s="310">
        <v>64473.47</v>
      </c>
      <c r="E158" s="310">
        <v>2088117.76</v>
      </c>
      <c r="F158" s="310">
        <v>130849.73</v>
      </c>
      <c r="H158" s="310">
        <v>15075</v>
      </c>
      <c r="J158" s="310">
        <v>0</v>
      </c>
      <c r="L158" s="310">
        <v>1972503.46</v>
      </c>
      <c r="M158" s="310">
        <v>715300.29</v>
      </c>
      <c r="O158" s="310">
        <v>1560775.12</v>
      </c>
      <c r="P158" s="310">
        <v>140000</v>
      </c>
      <c r="Q158" s="310">
        <v>616.98</v>
      </c>
      <c r="R158" s="310">
        <v>1014340</v>
      </c>
      <c r="S158" s="310">
        <v>13500</v>
      </c>
      <c r="T158" s="310">
        <v>1796530.44</v>
      </c>
      <c r="W158" s="310">
        <v>716019.27</v>
      </c>
      <c r="X158" s="310">
        <v>244776.37</v>
      </c>
    </row>
    <row r="159" spans="1:26" x14ac:dyDescent="0.25">
      <c r="A159" t="s">
        <v>3188</v>
      </c>
      <c r="B159" s="310">
        <v>313858.02</v>
      </c>
      <c r="C159" s="310">
        <v>0</v>
      </c>
      <c r="D159" s="310">
        <v>118636.77</v>
      </c>
      <c r="E159" s="310">
        <v>180386.21</v>
      </c>
      <c r="F159" s="310">
        <v>154095.71</v>
      </c>
      <c r="H159" s="310">
        <v>16762.5</v>
      </c>
      <c r="J159" s="310">
        <v>0</v>
      </c>
      <c r="L159" s="310">
        <v>-772305.19</v>
      </c>
      <c r="M159" s="310">
        <v>1595931.52</v>
      </c>
      <c r="O159" s="310">
        <v>1519435.27</v>
      </c>
      <c r="P159" s="310">
        <v>50000</v>
      </c>
      <c r="Q159" s="310">
        <v>698.06</v>
      </c>
      <c r="R159" s="310">
        <v>872720</v>
      </c>
      <c r="T159" s="310">
        <v>1630612</v>
      </c>
      <c r="U159" s="310">
        <v>1788</v>
      </c>
      <c r="W159" s="310">
        <v>752804.45</v>
      </c>
      <c r="X159" s="310">
        <v>124290</v>
      </c>
      <c r="Z159" s="310">
        <v>6771</v>
      </c>
    </row>
    <row r="160" spans="1:26" x14ac:dyDescent="0.25">
      <c r="A160" t="s">
        <v>3189</v>
      </c>
      <c r="B160" s="310">
        <v>673610.74</v>
      </c>
      <c r="C160" s="310">
        <v>0</v>
      </c>
      <c r="D160" s="310">
        <v>38023.879999999997</v>
      </c>
      <c r="E160" s="310">
        <v>264390.5</v>
      </c>
      <c r="F160" s="310">
        <v>198115.4</v>
      </c>
      <c r="H160" s="310">
        <v>66975.5</v>
      </c>
      <c r="J160" s="310">
        <v>0</v>
      </c>
      <c r="L160" s="310">
        <v>-1501384.16</v>
      </c>
      <c r="M160" s="310">
        <v>2218013.29</v>
      </c>
      <c r="O160" s="310">
        <v>979420.16000000003</v>
      </c>
      <c r="P160" s="310">
        <v>179001</v>
      </c>
      <c r="Q160" s="310">
        <v>524.29</v>
      </c>
      <c r="R160" s="310">
        <v>1241574.8999999999</v>
      </c>
      <c r="S160" s="310">
        <v>1</v>
      </c>
      <c r="T160" s="310">
        <v>1611084.24</v>
      </c>
      <c r="U160" s="310">
        <v>5000</v>
      </c>
      <c r="W160" s="310">
        <v>285118.42</v>
      </c>
      <c r="X160" s="310">
        <v>105798.14</v>
      </c>
      <c r="Y160" s="310">
        <v>2984.66</v>
      </c>
    </row>
    <row r="161" spans="1:25" x14ac:dyDescent="0.25">
      <c r="A161" t="s">
        <v>3190</v>
      </c>
      <c r="B161" s="310">
        <v>733430.18</v>
      </c>
      <c r="C161" s="310">
        <v>0</v>
      </c>
      <c r="D161" s="310">
        <v>64620.51</v>
      </c>
      <c r="E161" s="310">
        <v>115956.64</v>
      </c>
      <c r="F161" s="310">
        <v>292401.71000000002</v>
      </c>
      <c r="J161" s="310">
        <v>1176.6300000000001</v>
      </c>
      <c r="L161" s="310">
        <v>-253835.8</v>
      </c>
      <c r="M161" s="310">
        <v>1904185.77</v>
      </c>
      <c r="O161" s="310">
        <v>1505622.45</v>
      </c>
      <c r="P161" s="310">
        <v>160735</v>
      </c>
      <c r="Q161" s="310">
        <v>334.07</v>
      </c>
      <c r="R161" s="310">
        <v>2134400.9</v>
      </c>
      <c r="S161" s="310">
        <v>1501</v>
      </c>
      <c r="T161" s="310">
        <v>2769278.9</v>
      </c>
      <c r="U161" s="310">
        <v>1570</v>
      </c>
      <c r="W161" s="310">
        <v>373425.72</v>
      </c>
      <c r="X161" s="310">
        <v>1081769.72</v>
      </c>
      <c r="Y161" s="310">
        <v>21666.639999999999</v>
      </c>
    </row>
    <row r="162" spans="1:25" x14ac:dyDescent="0.25">
      <c r="A162" t="s">
        <v>3191</v>
      </c>
      <c r="B162" s="310">
        <v>592593.62</v>
      </c>
      <c r="C162" s="310">
        <v>0</v>
      </c>
      <c r="D162" s="310">
        <v>25555.21</v>
      </c>
      <c r="E162" s="310">
        <v>369337.75</v>
      </c>
      <c r="F162" s="310">
        <v>560653.80000000005</v>
      </c>
      <c r="G162" s="310">
        <v>9800</v>
      </c>
      <c r="J162" s="310">
        <v>107.85</v>
      </c>
      <c r="L162" s="310">
        <v>-782632.1</v>
      </c>
      <c r="M162" s="310">
        <v>2050038.21</v>
      </c>
      <c r="O162" s="310">
        <v>1210509.3799999999</v>
      </c>
      <c r="P162" s="310">
        <v>127405</v>
      </c>
      <c r="Q162" s="310">
        <v>282.2</v>
      </c>
      <c r="R162" s="310">
        <v>1214056</v>
      </c>
      <c r="T162" s="310">
        <v>1724433.28</v>
      </c>
      <c r="U162" s="310">
        <v>8045</v>
      </c>
      <c r="W162" s="310">
        <v>363174.75</v>
      </c>
      <c r="X162" s="310">
        <v>185756.13</v>
      </c>
      <c r="Y162" s="310">
        <v>17</v>
      </c>
    </row>
    <row r="163" spans="1:25" x14ac:dyDescent="0.25">
      <c r="A163" t="s">
        <v>3192</v>
      </c>
      <c r="B163" s="310">
        <v>924295.58</v>
      </c>
      <c r="C163" s="310">
        <v>0</v>
      </c>
      <c r="D163" s="310">
        <v>107466.52</v>
      </c>
      <c r="E163" s="310">
        <v>1507780.73</v>
      </c>
      <c r="F163" s="310">
        <v>295597.17</v>
      </c>
      <c r="G163" s="310">
        <v>32848</v>
      </c>
      <c r="J163" s="310">
        <v>-680</v>
      </c>
      <c r="L163" s="310">
        <v>2160025.0699999998</v>
      </c>
      <c r="M163" s="310">
        <v>345682.71</v>
      </c>
      <c r="O163" s="310">
        <v>1854930.92</v>
      </c>
      <c r="P163" s="310">
        <v>270650</v>
      </c>
      <c r="Q163" s="310">
        <v>765.07</v>
      </c>
      <c r="R163" s="310">
        <v>1827262.5</v>
      </c>
      <c r="T163" s="310">
        <v>2472154.5</v>
      </c>
      <c r="U163" s="310">
        <v>12210</v>
      </c>
      <c r="W163" s="310">
        <v>768623.59</v>
      </c>
      <c r="X163" s="310">
        <v>319788.13</v>
      </c>
      <c r="Y163" s="310">
        <v>83568.05</v>
      </c>
    </row>
    <row r="164" spans="1:25" x14ac:dyDescent="0.25">
      <c r="A164" t="s">
        <v>3193</v>
      </c>
      <c r="B164" s="310">
        <v>501521.1</v>
      </c>
      <c r="C164" s="310">
        <v>0</v>
      </c>
      <c r="D164" s="310">
        <v>65438.7</v>
      </c>
      <c r="E164" s="310">
        <v>785402.04</v>
      </c>
      <c r="F164" s="310">
        <v>207581.75</v>
      </c>
      <c r="G164" s="310">
        <v>14470</v>
      </c>
      <c r="H164" s="310">
        <v>19514.150000000001</v>
      </c>
      <c r="J164" s="310">
        <v>359.04</v>
      </c>
      <c r="L164" s="310">
        <v>1135429.8999999999</v>
      </c>
      <c r="M164" s="310">
        <v>633085.80000000005</v>
      </c>
      <c r="O164" s="310">
        <v>674908.14</v>
      </c>
      <c r="P164" s="310">
        <v>108000</v>
      </c>
      <c r="Q164" s="310">
        <v>621.6</v>
      </c>
      <c r="R164" s="310">
        <v>890730</v>
      </c>
      <c r="S164" s="310">
        <v>24050</v>
      </c>
      <c r="T164" s="310">
        <v>1197023</v>
      </c>
      <c r="U164" s="310">
        <v>3000</v>
      </c>
      <c r="W164" s="310">
        <v>600957.02</v>
      </c>
      <c r="X164" s="310">
        <v>140245.01999999999</v>
      </c>
    </row>
    <row r="165" spans="1:25" x14ac:dyDescent="0.25">
      <c r="A165" t="s">
        <v>3194</v>
      </c>
      <c r="B165" s="310">
        <v>1170261.3799999999</v>
      </c>
      <c r="C165" s="310">
        <v>19000</v>
      </c>
      <c r="D165" s="310">
        <v>32483.81</v>
      </c>
      <c r="E165" s="310">
        <v>76010.100000000006</v>
      </c>
      <c r="F165" s="310">
        <v>250749.32</v>
      </c>
      <c r="G165" s="310">
        <v>3000</v>
      </c>
      <c r="H165" s="310">
        <v>48314.400000000001</v>
      </c>
      <c r="J165" s="310">
        <v>0</v>
      </c>
      <c r="L165" s="310">
        <v>381085.22</v>
      </c>
      <c r="M165" s="310">
        <v>1315994.6399999999</v>
      </c>
      <c r="O165" s="310">
        <v>1027615.64</v>
      </c>
      <c r="P165" s="310">
        <v>63000</v>
      </c>
      <c r="Q165" s="310">
        <v>1731.9</v>
      </c>
      <c r="R165" s="310">
        <v>1605002</v>
      </c>
      <c r="S165" s="310">
        <v>123962</v>
      </c>
      <c r="T165" s="310">
        <v>2068614</v>
      </c>
      <c r="U165" s="310">
        <v>10460</v>
      </c>
      <c r="V165" s="310">
        <v>1924</v>
      </c>
      <c r="W165" s="310">
        <v>907684.38</v>
      </c>
      <c r="X165" s="310">
        <v>32518.81</v>
      </c>
    </row>
    <row r="166" spans="1:25" x14ac:dyDescent="0.25">
      <c r="A166" t="s">
        <v>3195</v>
      </c>
      <c r="B166" s="310">
        <v>625943.84</v>
      </c>
      <c r="C166" s="310">
        <v>0</v>
      </c>
      <c r="D166" s="310">
        <v>50749.279999999999</v>
      </c>
      <c r="E166" s="310">
        <v>97472.22</v>
      </c>
      <c r="F166" s="310">
        <v>611976.5</v>
      </c>
      <c r="G166" s="310">
        <v>9500</v>
      </c>
      <c r="H166" s="310">
        <v>34905.5</v>
      </c>
      <c r="J166" s="310">
        <v>48.96</v>
      </c>
      <c r="L166" s="310">
        <v>-673686.41</v>
      </c>
      <c r="M166" s="310">
        <v>1954472.19</v>
      </c>
      <c r="O166" s="310">
        <v>1107358.22</v>
      </c>
      <c r="P166" s="310">
        <v>224000</v>
      </c>
      <c r="Q166" s="310">
        <v>623.34</v>
      </c>
      <c r="R166" s="310">
        <v>1571220</v>
      </c>
      <c r="S166" s="310">
        <v>30070</v>
      </c>
      <c r="T166" s="310">
        <v>2029922</v>
      </c>
      <c r="U166" s="310">
        <v>3645</v>
      </c>
      <c r="W166" s="310">
        <v>678877.5</v>
      </c>
      <c r="X166" s="310">
        <v>159925.46</v>
      </c>
    </row>
    <row r="167" spans="1:25" x14ac:dyDescent="0.25">
      <c r="A167" t="s">
        <v>3196</v>
      </c>
      <c r="B167" s="310">
        <v>758734.4</v>
      </c>
      <c r="C167" s="310">
        <v>0</v>
      </c>
      <c r="D167" s="310">
        <v>18372.740000000002</v>
      </c>
      <c r="E167" s="310">
        <v>398783.13</v>
      </c>
      <c r="F167" s="310">
        <v>39419.39</v>
      </c>
      <c r="G167" s="310">
        <v>15500</v>
      </c>
      <c r="H167" s="310">
        <v>54057</v>
      </c>
      <c r="J167" s="310">
        <v>726.68</v>
      </c>
      <c r="L167" s="310">
        <v>-556327.41</v>
      </c>
      <c r="M167" s="310">
        <v>1659140.58</v>
      </c>
      <c r="O167" s="310">
        <v>979632.57</v>
      </c>
      <c r="P167" s="310">
        <v>246500</v>
      </c>
      <c r="Q167" s="310">
        <v>674.47</v>
      </c>
      <c r="R167" s="310">
        <v>1276652</v>
      </c>
      <c r="S167" s="310">
        <v>22500</v>
      </c>
      <c r="T167" s="310">
        <v>1617184</v>
      </c>
      <c r="U167" s="310">
        <v>6969</v>
      </c>
      <c r="W167" s="310">
        <v>761015.78</v>
      </c>
      <c r="X167" s="310">
        <v>98577.45</v>
      </c>
    </row>
    <row r="168" spans="1:25" x14ac:dyDescent="0.25">
      <c r="A168" t="s">
        <v>3197</v>
      </c>
      <c r="B168" s="310">
        <v>89431.51</v>
      </c>
      <c r="C168" s="310">
        <v>0</v>
      </c>
      <c r="D168" s="310">
        <v>41171.769999999997</v>
      </c>
      <c r="E168" s="310">
        <v>270823.39</v>
      </c>
      <c r="F168" s="310">
        <v>121752.7</v>
      </c>
      <c r="H168" s="310">
        <v>31843.91</v>
      </c>
      <c r="J168" s="310">
        <v>1298.3699999999999</v>
      </c>
      <c r="L168" s="310">
        <v>-2577150.4500000002</v>
      </c>
      <c r="M168" s="310">
        <v>3430123.36</v>
      </c>
      <c r="O168" s="310">
        <v>1034394.89</v>
      </c>
      <c r="Q168" s="310">
        <v>312.5</v>
      </c>
      <c r="R168" s="310">
        <v>2022450</v>
      </c>
      <c r="S168" s="310">
        <v>36245</v>
      </c>
      <c r="T168" s="310">
        <v>2424551</v>
      </c>
      <c r="W168" s="310">
        <v>884137.11</v>
      </c>
      <c r="X168" s="310">
        <v>147650.1</v>
      </c>
    </row>
    <row r="169" spans="1:25" x14ac:dyDescent="0.25">
      <c r="A169" t="s">
        <v>3198</v>
      </c>
      <c r="B169" s="310">
        <v>319851.90999999997</v>
      </c>
      <c r="C169" s="310">
        <v>0</v>
      </c>
      <c r="D169" s="310">
        <v>67081.600000000006</v>
      </c>
      <c r="E169" s="310">
        <v>425340.95</v>
      </c>
      <c r="F169" s="310">
        <v>105037.73</v>
      </c>
      <c r="J169" s="310">
        <v>1039.06</v>
      </c>
      <c r="L169" s="310">
        <v>-948822.32</v>
      </c>
      <c r="M169" s="310">
        <v>2074034.47</v>
      </c>
      <c r="O169" s="310">
        <v>774901.96</v>
      </c>
      <c r="P169" s="310">
        <v>52500</v>
      </c>
      <c r="Q169" s="310">
        <v>676.9</v>
      </c>
      <c r="R169" s="310">
        <v>954690</v>
      </c>
      <c r="S169" s="310">
        <v>3000</v>
      </c>
      <c r="T169" s="310">
        <v>1401067</v>
      </c>
      <c r="U169" s="310">
        <v>6358</v>
      </c>
      <c r="V169" s="310">
        <v>15370</v>
      </c>
      <c r="W169" s="310">
        <v>546934.64</v>
      </c>
      <c r="X169" s="310">
        <v>24978.240000000002</v>
      </c>
    </row>
    <row r="170" spans="1:25" x14ac:dyDescent="0.25">
      <c r="A170" t="s">
        <v>3199</v>
      </c>
      <c r="B170" s="310">
        <v>394601.21</v>
      </c>
      <c r="C170" s="310">
        <v>0</v>
      </c>
      <c r="D170" s="310">
        <v>51560.99</v>
      </c>
      <c r="E170" s="310">
        <v>155414.67000000001</v>
      </c>
      <c r="F170" s="310">
        <v>598474.30000000005</v>
      </c>
      <c r="J170" s="310">
        <v>373.03</v>
      </c>
      <c r="L170" s="310">
        <v>-645247.35</v>
      </c>
      <c r="M170" s="310">
        <v>2188176.4900000002</v>
      </c>
      <c r="O170" s="310">
        <v>1191761.5</v>
      </c>
      <c r="Q170" s="310">
        <v>903.81</v>
      </c>
      <c r="R170" s="310">
        <v>1339820</v>
      </c>
      <c r="S170" s="310">
        <v>6000</v>
      </c>
      <c r="T170" s="310">
        <v>1956401.86</v>
      </c>
      <c r="W170" s="310">
        <v>799673.27</v>
      </c>
      <c r="X170" s="310">
        <v>125661.18</v>
      </c>
    </row>
    <row r="171" spans="1:25" x14ac:dyDescent="0.25">
      <c r="A171" t="s">
        <v>3200</v>
      </c>
      <c r="B171" s="310">
        <v>115446.32</v>
      </c>
      <c r="C171" s="310">
        <v>-28883.96</v>
      </c>
      <c r="D171" s="310">
        <v>59239.42</v>
      </c>
      <c r="E171" s="310">
        <v>380006.88</v>
      </c>
      <c r="F171" s="310">
        <v>660946.55000000005</v>
      </c>
      <c r="J171" s="310">
        <v>9</v>
      </c>
      <c r="L171" s="310">
        <v>-292667.06</v>
      </c>
      <c r="M171" s="310">
        <v>1890317.34</v>
      </c>
      <c r="O171" s="310">
        <v>721994.56</v>
      </c>
      <c r="Q171" s="310">
        <v>577.98</v>
      </c>
      <c r="R171" s="310">
        <v>1162140</v>
      </c>
      <c r="S171" s="310">
        <v>10000</v>
      </c>
      <c r="T171" s="310">
        <v>1547384</v>
      </c>
      <c r="U171" s="310">
        <v>2930</v>
      </c>
      <c r="W171" s="310">
        <v>694943.12</v>
      </c>
      <c r="X171" s="310">
        <v>60359.49</v>
      </c>
    </row>
    <row r="172" spans="1:25" x14ac:dyDescent="0.25">
      <c r="A172" t="s">
        <v>3201</v>
      </c>
      <c r="B172" s="310">
        <v>695062.38</v>
      </c>
      <c r="C172" s="310">
        <v>0</v>
      </c>
      <c r="D172" s="310">
        <v>63422.57</v>
      </c>
      <c r="E172" s="310">
        <v>414621.86</v>
      </c>
      <c r="F172" s="310">
        <v>62307.38</v>
      </c>
      <c r="J172" s="310">
        <v>884.95</v>
      </c>
      <c r="L172" s="310">
        <v>-1203640.3899999999</v>
      </c>
      <c r="M172" s="310">
        <v>2400624.13</v>
      </c>
      <c r="O172" s="310">
        <v>1006229.11</v>
      </c>
      <c r="P172" s="310">
        <v>270480</v>
      </c>
      <c r="Q172" s="310">
        <v>878.89</v>
      </c>
      <c r="R172" s="310">
        <v>1842430</v>
      </c>
      <c r="S172" s="310">
        <v>12000</v>
      </c>
      <c r="T172" s="310">
        <v>2243749</v>
      </c>
      <c r="U172" s="310">
        <v>6558</v>
      </c>
      <c r="V172" s="310">
        <v>12425</v>
      </c>
      <c r="W172" s="310">
        <v>682174.83</v>
      </c>
      <c r="X172" s="310">
        <v>149565.67000000001</v>
      </c>
    </row>
    <row r="173" spans="1:25" x14ac:dyDescent="0.25">
      <c r="A173" t="s">
        <v>3202</v>
      </c>
      <c r="B173" s="310">
        <v>936272.75</v>
      </c>
      <c r="C173" s="310">
        <v>-10622.15</v>
      </c>
      <c r="D173" s="310">
        <v>97564.33</v>
      </c>
      <c r="E173" s="310">
        <v>90229</v>
      </c>
      <c r="F173" s="310">
        <v>379356.87</v>
      </c>
      <c r="J173" s="310">
        <v>23411.47</v>
      </c>
      <c r="L173" s="310">
        <v>-93405.72</v>
      </c>
      <c r="M173" s="310">
        <v>1658240.02</v>
      </c>
      <c r="O173" s="310">
        <v>1474054.7</v>
      </c>
      <c r="P173" s="310">
        <v>61450</v>
      </c>
      <c r="Q173" s="310">
        <v>1394.73</v>
      </c>
      <c r="R173" s="310">
        <v>1344080</v>
      </c>
      <c r="S173" s="310">
        <v>7500</v>
      </c>
      <c r="T173" s="310">
        <v>1971000</v>
      </c>
      <c r="U173" s="310">
        <v>3210</v>
      </c>
      <c r="V173" s="310">
        <v>14573</v>
      </c>
      <c r="W173" s="310">
        <v>868159.12</v>
      </c>
      <c r="X173" s="310">
        <v>126982.28</v>
      </c>
    </row>
    <row r="174" spans="1:25" x14ac:dyDescent="0.25">
      <c r="A174" t="s">
        <v>3203</v>
      </c>
      <c r="B174" s="310">
        <v>477951.02</v>
      </c>
      <c r="C174" s="310">
        <v>0</v>
      </c>
      <c r="D174" s="310">
        <v>20494.29</v>
      </c>
      <c r="E174" s="310">
        <v>390227.65</v>
      </c>
      <c r="F174" s="310">
        <v>74017.929999999993</v>
      </c>
      <c r="J174" s="310">
        <v>421.81</v>
      </c>
      <c r="L174" s="310">
        <v>-1244954.96</v>
      </c>
      <c r="M174" s="310">
        <v>2400624.13</v>
      </c>
      <c r="O174" s="310">
        <v>1601959.75</v>
      </c>
      <c r="Q174" s="310">
        <v>893.31</v>
      </c>
      <c r="R174" s="310">
        <v>1352280</v>
      </c>
      <c r="S174" s="310">
        <v>14100</v>
      </c>
      <c r="T174" s="310">
        <v>2045609.33</v>
      </c>
      <c r="U174" s="310">
        <v>3548</v>
      </c>
      <c r="V174" s="310">
        <v>10940</v>
      </c>
      <c r="W174" s="310">
        <v>1019808.81</v>
      </c>
      <c r="X174" s="310">
        <v>82727.009999999995</v>
      </c>
    </row>
    <row r="175" spans="1:25" x14ac:dyDescent="0.25">
      <c r="A175" t="s">
        <v>3204</v>
      </c>
      <c r="B175" s="310">
        <v>1444407.13</v>
      </c>
      <c r="C175" s="310">
        <v>0</v>
      </c>
      <c r="D175" s="310">
        <v>238141.23</v>
      </c>
      <c r="E175" s="310">
        <v>112207.87</v>
      </c>
      <c r="F175" s="310">
        <v>152479.72</v>
      </c>
      <c r="J175" s="310">
        <v>712.89</v>
      </c>
      <c r="L175" s="310">
        <v>-809123.31</v>
      </c>
      <c r="M175" s="310">
        <v>1908740.29</v>
      </c>
      <c r="N175" s="310">
        <v>1246.73</v>
      </c>
      <c r="O175" s="310">
        <v>1613685.83</v>
      </c>
      <c r="P175" s="310">
        <v>336060</v>
      </c>
      <c r="R175" s="310">
        <v>1424531</v>
      </c>
      <c r="S175" s="310">
        <v>232105.5</v>
      </c>
      <c r="T175" s="310">
        <v>2071689</v>
      </c>
      <c r="U175" s="310">
        <v>14903</v>
      </c>
      <c r="V175" s="310">
        <v>450</v>
      </c>
      <c r="W175" s="310">
        <v>624138.86</v>
      </c>
      <c r="X175" s="310">
        <v>49542.12</v>
      </c>
    </row>
    <row r="176" spans="1:25" x14ac:dyDescent="0.25">
      <c r="A176" t="s">
        <v>3205</v>
      </c>
      <c r="B176" s="310">
        <v>1378870.24</v>
      </c>
      <c r="C176" s="310">
        <v>0</v>
      </c>
      <c r="D176" s="310">
        <v>112700.75</v>
      </c>
      <c r="E176" s="310">
        <v>320140.73</v>
      </c>
      <c r="F176" s="310">
        <v>121974.29</v>
      </c>
      <c r="J176" s="310">
        <v>700.73</v>
      </c>
      <c r="L176" s="310">
        <v>-591939.9</v>
      </c>
      <c r="M176" s="310">
        <v>2036218.61</v>
      </c>
      <c r="N176" s="310">
        <v>62.77</v>
      </c>
      <c r="O176" s="310">
        <v>1912192.69</v>
      </c>
      <c r="P176" s="310">
        <v>80000</v>
      </c>
      <c r="Q176" s="310">
        <v>996.29</v>
      </c>
      <c r="R176" s="310">
        <v>1183223.31</v>
      </c>
      <c r="S176" s="310">
        <v>5991</v>
      </c>
      <c r="T176" s="310">
        <v>1858916.31</v>
      </c>
      <c r="U176" s="310">
        <v>10140</v>
      </c>
      <c r="W176" s="310">
        <v>656087.03</v>
      </c>
      <c r="X176" s="310">
        <v>168616.15</v>
      </c>
    </row>
    <row r="177" spans="1:24" x14ac:dyDescent="0.25">
      <c r="A177" t="s">
        <v>3206</v>
      </c>
      <c r="B177" s="310">
        <v>1026063.67</v>
      </c>
      <c r="C177" s="310">
        <v>0</v>
      </c>
      <c r="D177" s="310">
        <v>179065.71</v>
      </c>
      <c r="E177" s="310">
        <v>10</v>
      </c>
      <c r="F177" s="310">
        <v>148334.53</v>
      </c>
      <c r="J177" s="310">
        <v>161.38</v>
      </c>
      <c r="L177" s="310">
        <v>-1653436.38</v>
      </c>
      <c r="M177" s="310">
        <v>2581996.2400000002</v>
      </c>
      <c r="N177" s="310">
        <v>893.35</v>
      </c>
      <c r="O177" s="310">
        <v>1165496.1100000001</v>
      </c>
      <c r="P177" s="310">
        <v>90276</v>
      </c>
      <c r="R177" s="310">
        <v>884760</v>
      </c>
      <c r="S177" s="310">
        <v>214942.5</v>
      </c>
      <c r="T177" s="310">
        <v>1441595</v>
      </c>
      <c r="W177" s="310">
        <v>432928.95</v>
      </c>
      <c r="X177" s="310">
        <v>57091.34</v>
      </c>
    </row>
    <row r="178" spans="1:24" x14ac:dyDescent="0.25">
      <c r="A178" t="s">
        <v>3207</v>
      </c>
      <c r="B178" s="310">
        <v>1058448.23</v>
      </c>
      <c r="C178" s="310">
        <v>8400</v>
      </c>
      <c r="D178" s="310">
        <v>240792.71</v>
      </c>
      <c r="E178" s="310">
        <v>62312.4</v>
      </c>
      <c r="F178" s="310">
        <v>464937.44</v>
      </c>
      <c r="J178" s="310">
        <v>123.37</v>
      </c>
      <c r="L178" s="310">
        <v>287294.28999999998</v>
      </c>
      <c r="M178" s="310">
        <v>1442473.15</v>
      </c>
      <c r="N178" s="310">
        <v>1057.0999999999999</v>
      </c>
      <c r="O178" s="310">
        <v>1744718.35</v>
      </c>
      <c r="P178" s="310">
        <v>60313</v>
      </c>
      <c r="R178" s="310">
        <v>1067300</v>
      </c>
      <c r="S178" s="310">
        <v>6300</v>
      </c>
      <c r="T178" s="310">
        <v>1604542</v>
      </c>
      <c r="U178" s="310">
        <v>14673</v>
      </c>
      <c r="W178" s="310">
        <v>600700.69999999995</v>
      </c>
      <c r="X178" s="310">
        <v>554772.78</v>
      </c>
    </row>
    <row r="179" spans="1:24" x14ac:dyDescent="0.25">
      <c r="A179" t="s">
        <v>3208</v>
      </c>
      <c r="B179" s="310">
        <v>957515.78</v>
      </c>
      <c r="C179" s="310">
        <v>0</v>
      </c>
      <c r="D179" s="310">
        <v>40047.94</v>
      </c>
      <c r="E179" s="310">
        <v>126028.73</v>
      </c>
      <c r="F179" s="310">
        <v>108602.36</v>
      </c>
      <c r="J179" s="310">
        <v>0</v>
      </c>
      <c r="L179" s="310">
        <v>-623138</v>
      </c>
      <c r="M179" s="310">
        <v>1708773.29</v>
      </c>
      <c r="N179" s="310">
        <v>915.75</v>
      </c>
      <c r="O179" s="310">
        <v>1037164.64</v>
      </c>
      <c r="P179" s="310">
        <v>65400</v>
      </c>
      <c r="R179" s="310">
        <v>751660</v>
      </c>
      <c r="S179" s="310">
        <v>2000</v>
      </c>
      <c r="T179" s="310">
        <v>1050302</v>
      </c>
      <c r="U179" s="310">
        <v>6295</v>
      </c>
      <c r="W179" s="310">
        <v>534411.37</v>
      </c>
      <c r="X179" s="310">
        <v>119572.5</v>
      </c>
    </row>
    <row r="180" spans="1:24" x14ac:dyDescent="0.25">
      <c r="A180" t="s">
        <v>3209</v>
      </c>
      <c r="B180" s="310">
        <v>935402.31</v>
      </c>
      <c r="C180" s="310">
        <v>0</v>
      </c>
      <c r="D180" s="310">
        <v>138637.69</v>
      </c>
      <c r="E180" s="310">
        <v>17092.02</v>
      </c>
      <c r="F180" s="310">
        <v>13495.76</v>
      </c>
      <c r="J180" s="310">
        <v>0</v>
      </c>
      <c r="L180" s="310">
        <v>-965140.15</v>
      </c>
      <c r="M180" s="310">
        <v>1572242.02</v>
      </c>
      <c r="N180" s="310">
        <v>1591.04</v>
      </c>
      <c r="O180" s="310">
        <v>1247164.92</v>
      </c>
      <c r="P180" s="310">
        <v>146335</v>
      </c>
      <c r="R180" s="310">
        <v>1052430</v>
      </c>
      <c r="S180" s="310">
        <v>300</v>
      </c>
      <c r="T180" s="310">
        <v>1533985</v>
      </c>
      <c r="U180" s="310">
        <v>4285</v>
      </c>
      <c r="W180" s="310">
        <v>383710.45</v>
      </c>
      <c r="X180" s="310">
        <v>28314.6</v>
      </c>
    </row>
    <row r="181" spans="1:24" x14ac:dyDescent="0.25">
      <c r="A181" t="s">
        <v>3210</v>
      </c>
      <c r="B181" s="310">
        <v>946464.51</v>
      </c>
      <c r="C181" s="310">
        <v>0</v>
      </c>
      <c r="D181" s="310">
        <v>231553.71</v>
      </c>
      <c r="E181" s="310">
        <v>84328.49</v>
      </c>
      <c r="F181" s="310">
        <v>437267.29</v>
      </c>
      <c r="J181" s="310">
        <v>46.73</v>
      </c>
      <c r="L181" s="310">
        <v>353232.43</v>
      </c>
      <c r="M181" s="310">
        <v>1286359.3700000001</v>
      </c>
      <c r="N181" s="310">
        <v>903.2</v>
      </c>
      <c r="O181" s="310">
        <v>1637669.63</v>
      </c>
      <c r="P181" s="310">
        <v>195000</v>
      </c>
      <c r="Q181" s="310">
        <v>68.56</v>
      </c>
      <c r="R181" s="310">
        <v>1197610</v>
      </c>
      <c r="S181" s="310">
        <v>3800</v>
      </c>
      <c r="T181" s="310">
        <v>1668320</v>
      </c>
      <c r="U181" s="310">
        <v>4565</v>
      </c>
      <c r="V181" s="310">
        <v>200</v>
      </c>
      <c r="W181" s="310">
        <v>943117.18</v>
      </c>
      <c r="X181" s="310">
        <v>358873.74</v>
      </c>
    </row>
    <row r="182" spans="1:24" x14ac:dyDescent="0.25">
      <c r="A182" t="s">
        <v>3211</v>
      </c>
      <c r="B182" s="310">
        <v>452483.56</v>
      </c>
      <c r="C182" s="310">
        <v>21454.880000000001</v>
      </c>
      <c r="D182" s="310">
        <v>64987.59</v>
      </c>
      <c r="E182" s="310">
        <v>210234.89</v>
      </c>
      <c r="F182" s="310">
        <v>100963.9</v>
      </c>
      <c r="G182" s="310">
        <v>31486.47</v>
      </c>
      <c r="H182" s="310">
        <v>59.43</v>
      </c>
      <c r="I182" s="310">
        <v>1107</v>
      </c>
      <c r="L182" s="310">
        <v>-842146.48</v>
      </c>
      <c r="M182" s="310">
        <v>1621669.25</v>
      </c>
      <c r="O182" s="310">
        <v>649086.47</v>
      </c>
      <c r="P182" s="310">
        <v>133110</v>
      </c>
      <c r="Q182" s="310">
        <v>644.9</v>
      </c>
      <c r="R182" s="310">
        <v>550302</v>
      </c>
      <c r="S182" s="310">
        <v>217220.89</v>
      </c>
      <c r="T182" s="310">
        <v>1020839</v>
      </c>
      <c r="W182" s="310">
        <v>426114.01</v>
      </c>
      <c r="X182" s="310">
        <v>65462.1</v>
      </c>
    </row>
    <row r="183" spans="1:24" x14ac:dyDescent="0.25">
      <c r="A183" t="s">
        <v>3212</v>
      </c>
      <c r="B183" s="310">
        <v>28442.38</v>
      </c>
      <c r="C183" s="310">
        <v>51600</v>
      </c>
      <c r="D183" s="310">
        <v>77999.39</v>
      </c>
      <c r="E183" s="310">
        <v>205029.9</v>
      </c>
      <c r="F183" s="310">
        <v>737595.89</v>
      </c>
      <c r="G183" s="310">
        <v>39685</v>
      </c>
      <c r="L183" s="310">
        <v>-958470.21</v>
      </c>
      <c r="M183" s="310">
        <v>2143817.25</v>
      </c>
      <c r="O183" s="310">
        <v>958374.17</v>
      </c>
      <c r="P183" s="310">
        <v>144530</v>
      </c>
      <c r="Q183" s="310">
        <v>147.19999999999999</v>
      </c>
      <c r="R183" s="310">
        <v>1123930</v>
      </c>
      <c r="S183" s="310">
        <v>127750</v>
      </c>
      <c r="T183" s="310">
        <v>1687283</v>
      </c>
      <c r="U183" s="310">
        <v>4800</v>
      </c>
      <c r="W183" s="310">
        <v>593708.86</v>
      </c>
      <c r="X183" s="310">
        <v>193303.99</v>
      </c>
    </row>
    <row r="184" spans="1:24" x14ac:dyDescent="0.25">
      <c r="A184" t="s">
        <v>3213</v>
      </c>
      <c r="B184" s="310">
        <v>458294.38</v>
      </c>
      <c r="C184" s="310">
        <v>798</v>
      </c>
      <c r="D184" s="310">
        <v>43572.06</v>
      </c>
      <c r="E184" s="310">
        <v>2126321.36</v>
      </c>
      <c r="F184" s="310">
        <v>221877.04</v>
      </c>
      <c r="G184" s="310">
        <v>0</v>
      </c>
      <c r="L184" s="310">
        <v>2499694.38</v>
      </c>
      <c r="M184" s="310">
        <v>309335.96999999997</v>
      </c>
      <c r="O184" s="310">
        <v>698485.31</v>
      </c>
      <c r="P184" s="310">
        <v>94640</v>
      </c>
      <c r="Q184" s="310">
        <v>548.46</v>
      </c>
      <c r="R184" s="310">
        <v>802600</v>
      </c>
      <c r="S184" s="310">
        <v>149037.6</v>
      </c>
      <c r="T184" s="310">
        <v>1160156</v>
      </c>
      <c r="W184" s="310">
        <v>409893.69</v>
      </c>
      <c r="X184" s="310">
        <v>133429.19</v>
      </c>
    </row>
    <row r="185" spans="1:24" x14ac:dyDescent="0.25">
      <c r="A185" t="s">
        <v>3214</v>
      </c>
      <c r="B185" s="310">
        <v>215085.22</v>
      </c>
      <c r="C185" s="310">
        <v>34883.74</v>
      </c>
      <c r="D185" s="310">
        <v>38300.1</v>
      </c>
      <c r="E185" s="310">
        <v>89844.84</v>
      </c>
      <c r="F185" s="310">
        <v>722928.06</v>
      </c>
      <c r="G185" s="310">
        <v>18531</v>
      </c>
      <c r="H185" s="310">
        <v>65094</v>
      </c>
      <c r="J185" s="310">
        <v>2650</v>
      </c>
      <c r="L185" s="310">
        <v>-1304155.3899999999</v>
      </c>
      <c r="M185" s="310">
        <v>1558084.6</v>
      </c>
      <c r="O185" s="310">
        <v>606797.93999999994</v>
      </c>
      <c r="P185" s="310">
        <v>99590</v>
      </c>
      <c r="Q185" s="310">
        <v>261.76</v>
      </c>
      <c r="R185" s="310">
        <v>532548</v>
      </c>
      <c r="S185" s="310">
        <v>838670.81</v>
      </c>
      <c r="T185" s="310">
        <v>868216</v>
      </c>
      <c r="W185" s="310">
        <v>370864.73</v>
      </c>
      <c r="X185" s="310">
        <v>77950.03</v>
      </c>
    </row>
    <row r="186" spans="1:24" x14ac:dyDescent="0.25">
      <c r="A186" t="s">
        <v>3215</v>
      </c>
      <c r="B186" s="310">
        <v>357454.67</v>
      </c>
      <c r="C186" s="310">
        <v>0</v>
      </c>
      <c r="D186" s="310">
        <v>48754.62</v>
      </c>
      <c r="E186" s="310">
        <v>347887.02</v>
      </c>
      <c r="F186" s="310">
        <v>102591.38</v>
      </c>
      <c r="G186" s="310">
        <v>0</v>
      </c>
      <c r="J186" s="310">
        <v>918</v>
      </c>
      <c r="L186" s="310">
        <v>-1127068.18</v>
      </c>
      <c r="M186" s="310">
        <v>1939631.19</v>
      </c>
      <c r="O186" s="310">
        <v>970482.73</v>
      </c>
      <c r="P186" s="310">
        <v>149240</v>
      </c>
      <c r="Q186" s="310">
        <v>401.52</v>
      </c>
      <c r="R186" s="310">
        <v>1175850</v>
      </c>
      <c r="S186" s="310">
        <v>182664.34</v>
      </c>
      <c r="T186" s="310">
        <v>1684643</v>
      </c>
      <c r="W186" s="310">
        <v>659788.05000000005</v>
      </c>
      <c r="X186" s="310">
        <v>91000.86</v>
      </c>
    </row>
    <row r="187" spans="1:24" x14ac:dyDescent="0.25">
      <c r="A187" t="s">
        <v>3216</v>
      </c>
      <c r="B187" s="310">
        <v>584975.48</v>
      </c>
      <c r="C187" s="310">
        <v>70064.350000000006</v>
      </c>
      <c r="D187" s="310">
        <v>74126.720000000001</v>
      </c>
      <c r="E187" s="310">
        <v>103276.68</v>
      </c>
      <c r="F187" s="310">
        <v>112927.72</v>
      </c>
      <c r="G187" s="310">
        <v>32830</v>
      </c>
      <c r="L187" s="310">
        <v>-1524067.47</v>
      </c>
      <c r="M187" s="310">
        <v>2258666.42</v>
      </c>
      <c r="O187" s="310">
        <v>1232264.1499999999</v>
      </c>
      <c r="P187" s="310">
        <v>157260</v>
      </c>
      <c r="Q187" s="310">
        <v>611.98</v>
      </c>
      <c r="R187" s="310">
        <v>1799772</v>
      </c>
      <c r="S187" s="310">
        <v>310538.32</v>
      </c>
      <c r="T187" s="310">
        <v>2643623</v>
      </c>
      <c r="W187" s="310">
        <v>617981.07999999996</v>
      </c>
      <c r="X187" s="310">
        <v>60900.37</v>
      </c>
    </row>
    <row r="188" spans="1:24" x14ac:dyDescent="0.25">
      <c r="A188" t="s">
        <v>3217</v>
      </c>
      <c r="B188" s="310">
        <v>170788.32</v>
      </c>
      <c r="C188" s="310">
        <v>43050.46</v>
      </c>
      <c r="D188" s="310">
        <v>74559.179999999993</v>
      </c>
      <c r="E188" s="310">
        <v>-49685.16</v>
      </c>
      <c r="F188" s="310">
        <v>411719.2</v>
      </c>
      <c r="G188" s="310">
        <v>33722</v>
      </c>
      <c r="H188" s="310">
        <v>15052.5</v>
      </c>
      <c r="L188" s="310">
        <v>-2693394.2</v>
      </c>
      <c r="M188" s="310">
        <v>3335566.08</v>
      </c>
      <c r="O188" s="310">
        <v>496516.85</v>
      </c>
      <c r="P188" s="310">
        <v>70000</v>
      </c>
      <c r="Q188" s="310">
        <v>246.74</v>
      </c>
      <c r="R188" s="310">
        <v>704600</v>
      </c>
      <c r="S188" s="310">
        <v>73459.520000000004</v>
      </c>
      <c r="T188" s="310">
        <v>995677</v>
      </c>
      <c r="W188" s="310">
        <v>258137.18</v>
      </c>
      <c r="X188" s="310">
        <v>131523.31</v>
      </c>
    </row>
    <row r="189" spans="1:24" x14ac:dyDescent="0.25">
      <c r="A189" t="s">
        <v>3218</v>
      </c>
      <c r="B189" s="310">
        <v>420403.43</v>
      </c>
      <c r="C189" s="310">
        <v>0</v>
      </c>
      <c r="D189" s="310">
        <v>24654.01</v>
      </c>
      <c r="E189" s="310">
        <v>151988.5</v>
      </c>
      <c r="F189" s="310">
        <v>55719.43</v>
      </c>
      <c r="G189" s="310">
        <v>12970.77</v>
      </c>
      <c r="H189" s="310">
        <v>4014.05</v>
      </c>
      <c r="J189" s="310">
        <v>1351</v>
      </c>
      <c r="L189" s="310">
        <v>-1368300.04</v>
      </c>
      <c r="M189" s="310">
        <v>1980732.96</v>
      </c>
      <c r="O189" s="310">
        <v>800461.03</v>
      </c>
      <c r="P189" s="310">
        <v>72385</v>
      </c>
      <c r="Q189" s="310">
        <v>683.06</v>
      </c>
      <c r="R189" s="310">
        <v>1028504</v>
      </c>
      <c r="S189" s="310">
        <v>178928.81</v>
      </c>
      <c r="T189" s="310">
        <v>1585748</v>
      </c>
      <c r="W189" s="310">
        <v>411599.76</v>
      </c>
      <c r="X189" s="310">
        <v>61617.51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J189"/>
  <sheetViews>
    <sheetView zoomScale="91" zoomScaleNormal="91" workbookViewId="0">
      <selection activeCell="A22" sqref="A22"/>
    </sheetView>
  </sheetViews>
  <sheetFormatPr defaultColWidth="9" defaultRowHeight="13.8" x14ac:dyDescent="0.25"/>
  <cols>
    <col min="1" max="1" width="6" style="1" customWidth="1"/>
    <col min="2" max="2" width="18.09765625" style="1" bestFit="1" customWidth="1"/>
    <col min="3" max="3" width="7.69921875" style="66" bestFit="1" customWidth="1"/>
    <col min="4" max="4" width="25.09765625" style="67" customWidth="1"/>
    <col min="5" max="5" width="24.3984375" customWidth="1"/>
    <col min="6" max="6" width="31.5" style="317" bestFit="1" customWidth="1"/>
    <col min="7" max="7" width="8.796875" style="317"/>
    <col min="8" max="8" width="22.296875" style="317" bestFit="1" customWidth="1"/>
    <col min="9" max="10" width="8.796875"/>
    <col min="11" max="11" width="16.3984375" style="340" bestFit="1" customWidth="1"/>
    <col min="12" max="13" width="8.796875" style="340"/>
    <col min="14" max="14" width="20" style="340" bestFit="1" customWidth="1"/>
    <col min="15" max="17" width="8.796875"/>
    <col min="18" max="18" width="25.796875" style="313" bestFit="1" customWidth="1"/>
    <col min="19" max="23" width="8.796875" style="313"/>
    <col min="24" max="24" width="19" style="333" bestFit="1" customWidth="1"/>
    <col min="25" max="30" width="8.796875" style="333"/>
    <col min="31" max="31" width="20.09765625" style="75" customWidth="1"/>
    <col min="32" max="32" width="15.5" style="30" bestFit="1" customWidth="1"/>
    <col min="33" max="33" width="14.09765625" style="25" bestFit="1" customWidth="1"/>
    <col min="34" max="34" width="15.09765625" style="34" bestFit="1" customWidth="1"/>
    <col min="35" max="35" width="15.09765625" style="35" bestFit="1" customWidth="1"/>
    <col min="36" max="36" width="16.69921875" style="26" bestFit="1" customWidth="1"/>
    <col min="37" max="16384" width="9" style="1"/>
  </cols>
  <sheetData>
    <row r="1" spans="3:36" x14ac:dyDescent="0.25">
      <c r="E1" t="s">
        <v>2458</v>
      </c>
      <c r="F1" s="317" t="s">
        <v>2459</v>
      </c>
      <c r="G1" s="317" t="s">
        <v>2460</v>
      </c>
      <c r="H1" s="317" t="s">
        <v>2461</v>
      </c>
      <c r="I1" t="s">
        <v>2463</v>
      </c>
      <c r="J1" t="s">
        <v>2464</v>
      </c>
      <c r="K1" s="340" t="s">
        <v>2466</v>
      </c>
      <c r="L1" s="340" t="s">
        <v>2467</v>
      </c>
      <c r="M1" s="340" t="s">
        <v>2470</v>
      </c>
      <c r="N1" s="340" t="s">
        <v>2471</v>
      </c>
      <c r="O1" t="s">
        <v>2473</v>
      </c>
      <c r="P1" t="s">
        <v>2474</v>
      </c>
      <c r="Q1" t="s">
        <v>2475</v>
      </c>
      <c r="R1" s="313" t="s">
        <v>2477</v>
      </c>
      <c r="S1" s="313" t="s">
        <v>2478</v>
      </c>
      <c r="T1" s="313" t="s">
        <v>2479</v>
      </c>
      <c r="U1" s="313" t="s">
        <v>2480</v>
      </c>
      <c r="V1" s="313" t="s">
        <v>2481</v>
      </c>
      <c r="W1" s="313" t="s">
        <v>2483</v>
      </c>
      <c r="X1" s="333" t="s">
        <v>2484</v>
      </c>
      <c r="Y1" s="333" t="s">
        <v>2485</v>
      </c>
      <c r="Z1" s="333" t="s">
        <v>2486</v>
      </c>
      <c r="AA1" s="333" t="s">
        <v>2487</v>
      </c>
      <c r="AB1" s="333" t="s">
        <v>2488</v>
      </c>
      <c r="AC1" s="333" t="s">
        <v>2618</v>
      </c>
      <c r="AD1" s="333" t="s">
        <v>2490</v>
      </c>
      <c r="AE1" s="74" t="s">
        <v>6</v>
      </c>
      <c r="AF1" s="30" t="s">
        <v>7</v>
      </c>
      <c r="AG1" s="32" t="s">
        <v>8</v>
      </c>
      <c r="AH1" s="33" t="s">
        <v>9</v>
      </c>
      <c r="AI1" s="23" t="s">
        <v>10</v>
      </c>
      <c r="AJ1" s="26" t="s">
        <v>11</v>
      </c>
    </row>
    <row r="2" spans="3:36" x14ac:dyDescent="0.25">
      <c r="E2" t="s">
        <v>2491</v>
      </c>
      <c r="F2" s="317" t="s">
        <v>2492</v>
      </c>
      <c r="G2" s="317" t="s">
        <v>2493</v>
      </c>
      <c r="H2" s="317" t="s">
        <v>2494</v>
      </c>
      <c r="I2" t="s">
        <v>2496</v>
      </c>
      <c r="J2" t="s">
        <v>2497</v>
      </c>
      <c r="K2" s="340" t="s">
        <v>2499</v>
      </c>
      <c r="L2" s="340" t="s">
        <v>2500</v>
      </c>
      <c r="M2" s="340" t="s">
        <v>2503</v>
      </c>
      <c r="N2" s="340" t="s">
        <v>2504</v>
      </c>
      <c r="O2" t="s">
        <v>2506</v>
      </c>
      <c r="P2" t="s">
        <v>2507</v>
      </c>
      <c r="Q2" t="s">
        <v>2508</v>
      </c>
      <c r="R2" s="313" t="s">
        <v>2510</v>
      </c>
      <c r="S2" s="313" t="s">
        <v>2511</v>
      </c>
      <c r="T2" s="313" t="s">
        <v>2512</v>
      </c>
      <c r="U2" s="313" t="s">
        <v>2513</v>
      </c>
      <c r="V2" s="313" t="s">
        <v>2514</v>
      </c>
      <c r="W2" s="313" t="s">
        <v>2516</v>
      </c>
      <c r="X2" s="333" t="s">
        <v>2517</v>
      </c>
      <c r="Y2" s="333" t="s">
        <v>2518</v>
      </c>
      <c r="Z2" s="333" t="s">
        <v>2519</v>
      </c>
      <c r="AA2" s="333" t="s">
        <v>2520</v>
      </c>
      <c r="AB2" s="333" t="s">
        <v>2521</v>
      </c>
      <c r="AC2" s="333" t="s">
        <v>2624</v>
      </c>
      <c r="AD2" s="333" t="s">
        <v>2523</v>
      </c>
      <c r="AE2" s="74"/>
      <c r="AG2" s="32"/>
      <c r="AH2" s="33"/>
      <c r="AI2" s="23"/>
    </row>
    <row r="3" spans="3:36" x14ac:dyDescent="0.25">
      <c r="E3" t="s">
        <v>2524</v>
      </c>
      <c r="F3" s="318">
        <v>96021549.209999993</v>
      </c>
      <c r="G3" s="318">
        <v>1461970.17</v>
      </c>
      <c r="H3" s="318">
        <v>16580128.958000001</v>
      </c>
      <c r="I3" s="310">
        <v>87570087.489999995</v>
      </c>
      <c r="J3" s="310">
        <v>31067698.510000002</v>
      </c>
      <c r="K3" s="341">
        <v>285465.90000000002</v>
      </c>
      <c r="L3" s="341">
        <v>586745.64</v>
      </c>
      <c r="M3" s="341">
        <v>165007</v>
      </c>
      <c r="N3" s="341">
        <v>1636031.44</v>
      </c>
      <c r="O3" s="310">
        <v>-2750754.26</v>
      </c>
      <c r="P3" s="310">
        <v>-113556672.81999999</v>
      </c>
      <c r="Q3" s="310">
        <v>329287253.19999999</v>
      </c>
      <c r="R3" s="314">
        <v>22616.81</v>
      </c>
      <c r="S3" s="314">
        <v>201441370.03</v>
      </c>
      <c r="T3" s="314">
        <v>15625101.689999999</v>
      </c>
      <c r="U3" s="314">
        <v>117950.78</v>
      </c>
      <c r="V3" s="314">
        <v>236569698.22999999</v>
      </c>
      <c r="W3" s="314">
        <v>36753903.140000001</v>
      </c>
      <c r="X3" s="334">
        <v>337864694.06999999</v>
      </c>
      <c r="Y3" s="334">
        <v>1201935</v>
      </c>
      <c r="Z3" s="334">
        <v>421272.4</v>
      </c>
      <c r="AA3" s="334">
        <v>112626777.102</v>
      </c>
      <c r="AB3" s="334">
        <v>20852819.66</v>
      </c>
      <c r="AC3" s="334">
        <v>108236.35</v>
      </c>
      <c r="AD3" s="334">
        <v>406547.86</v>
      </c>
      <c r="AE3" s="76">
        <f t="shared" ref="AE3:AJ3" si="0">SUM(AE4:AE189)</f>
        <v>111510006.60799997</v>
      </c>
      <c r="AF3" s="31">
        <f t="shared" si="0"/>
        <v>2673239.2999999998</v>
      </c>
      <c r="AG3" s="21">
        <f t="shared" si="0"/>
        <v>108836767.308</v>
      </c>
      <c r="AH3" s="15">
        <f t="shared" si="0"/>
        <v>503037862.73200035</v>
      </c>
      <c r="AI3" s="16">
        <f t="shared" si="0"/>
        <v>439499026.73200023</v>
      </c>
      <c r="AJ3" s="26">
        <f t="shared" si="0"/>
        <v>63538836.000000007</v>
      </c>
    </row>
    <row r="4" spans="3:36" x14ac:dyDescent="0.25">
      <c r="E4" t="s">
        <v>3039</v>
      </c>
      <c r="F4" s="318">
        <v>301776.18</v>
      </c>
      <c r="I4" s="310">
        <v>2675935.69</v>
      </c>
      <c r="J4" s="310">
        <v>212802.19</v>
      </c>
      <c r="N4" s="341">
        <v>318</v>
      </c>
      <c r="P4" s="310">
        <v>1508406.01</v>
      </c>
      <c r="Q4" s="310">
        <v>1532600</v>
      </c>
      <c r="U4" s="314">
        <v>20.82</v>
      </c>
      <c r="V4" s="314">
        <v>1011402</v>
      </c>
      <c r="W4" s="314">
        <v>2363731.41</v>
      </c>
      <c r="X4" s="334">
        <v>2870683</v>
      </c>
      <c r="Z4" s="334">
        <v>1926.4</v>
      </c>
      <c r="AA4" s="334">
        <v>209549.01</v>
      </c>
      <c r="AB4" s="334">
        <v>143805.76999999999</v>
      </c>
      <c r="AE4" s="76">
        <f t="shared" ref="AE4:AE22" si="1">SUM(F4:H4)</f>
        <v>301776.18</v>
      </c>
      <c r="AF4" s="31">
        <f t="shared" ref="AF4:AF22" si="2">SUM(K4:N4)</f>
        <v>318</v>
      </c>
      <c r="AG4" s="21">
        <f>AE4-AF4</f>
        <v>301458.18</v>
      </c>
      <c r="AH4" s="15">
        <f t="shared" ref="AH4:AH21" si="3">SUM(S4:Z4)</f>
        <v>6247763.6300000008</v>
      </c>
      <c r="AI4" s="16">
        <f t="shared" ref="AI4:AI21" si="4">SUM(AA4:AD4)</f>
        <v>353354.78</v>
      </c>
      <c r="AJ4" s="26">
        <f>AH4-AI4</f>
        <v>5894408.8500000006</v>
      </c>
    </row>
    <row r="5" spans="3:36" x14ac:dyDescent="0.25">
      <c r="E5" t="s">
        <v>3040</v>
      </c>
      <c r="F5" s="318">
        <v>22920.9</v>
      </c>
      <c r="H5" s="318">
        <v>14135</v>
      </c>
      <c r="I5" s="310">
        <v>1757502</v>
      </c>
      <c r="J5" s="310">
        <v>10936.77</v>
      </c>
      <c r="K5" s="341">
        <v>0</v>
      </c>
      <c r="L5" s="341">
        <v>0</v>
      </c>
      <c r="P5" s="310">
        <v>-443741.58</v>
      </c>
      <c r="Q5" s="310">
        <v>2300000</v>
      </c>
      <c r="R5" s="314">
        <v>22.04</v>
      </c>
      <c r="V5" s="314">
        <v>900122.5</v>
      </c>
      <c r="W5" s="314">
        <v>1711750.34</v>
      </c>
      <c r="X5" s="334">
        <v>2424596</v>
      </c>
      <c r="Y5" s="334">
        <v>5192</v>
      </c>
      <c r="AA5" s="334">
        <v>162179.84</v>
      </c>
      <c r="AB5" s="334">
        <v>70690.789999999994</v>
      </c>
      <c r="AE5" s="76">
        <f t="shared" si="1"/>
        <v>37055.9</v>
      </c>
      <c r="AF5" s="31">
        <f t="shared" si="2"/>
        <v>0</v>
      </c>
      <c r="AG5" s="21">
        <f t="shared" ref="AG5:AG21" si="5">AE5-AF5</f>
        <v>37055.9</v>
      </c>
      <c r="AH5" s="15">
        <f t="shared" si="3"/>
        <v>5041660.84</v>
      </c>
      <c r="AI5" s="16">
        <f t="shared" si="4"/>
        <v>232870.63</v>
      </c>
      <c r="AJ5" s="26">
        <f t="shared" ref="AJ5:AJ21" si="6">AH5-AI5</f>
        <v>4808790.21</v>
      </c>
    </row>
    <row r="6" spans="3:36" x14ac:dyDescent="0.25">
      <c r="E6" t="s">
        <v>3041</v>
      </c>
      <c r="F6" s="318">
        <v>44258.26</v>
      </c>
      <c r="I6" s="310">
        <v>-28448.99</v>
      </c>
      <c r="J6" s="310">
        <v>3</v>
      </c>
      <c r="P6" s="310">
        <v>-1117097.22</v>
      </c>
      <c r="Q6" s="310">
        <v>1150000</v>
      </c>
      <c r="R6" s="314">
        <v>75.02</v>
      </c>
      <c r="V6" s="314">
        <v>1332802</v>
      </c>
      <c r="W6" s="314">
        <v>741919.78</v>
      </c>
      <c r="X6" s="334">
        <v>1885444</v>
      </c>
      <c r="AA6" s="334">
        <v>177993.32</v>
      </c>
      <c r="AB6" s="334">
        <v>28449.99</v>
      </c>
      <c r="AE6" s="76">
        <f t="shared" si="1"/>
        <v>44258.26</v>
      </c>
      <c r="AF6" s="31">
        <f t="shared" si="2"/>
        <v>0</v>
      </c>
      <c r="AG6" s="21">
        <f t="shared" si="5"/>
        <v>44258.26</v>
      </c>
      <c r="AH6" s="15">
        <f t="shared" si="3"/>
        <v>3960165.7800000003</v>
      </c>
      <c r="AI6" s="16">
        <f t="shared" si="4"/>
        <v>206443.31</v>
      </c>
      <c r="AJ6" s="26">
        <f t="shared" si="6"/>
        <v>3753722.47</v>
      </c>
    </row>
    <row r="7" spans="3:36" x14ac:dyDescent="0.25">
      <c r="E7" t="s">
        <v>3042</v>
      </c>
      <c r="F7" s="318">
        <v>78833.61</v>
      </c>
      <c r="H7" s="318">
        <v>50602</v>
      </c>
      <c r="I7" s="310">
        <v>2</v>
      </c>
      <c r="J7" s="310">
        <v>34</v>
      </c>
      <c r="P7" s="310">
        <v>-1153829.6000000001</v>
      </c>
      <c r="Q7" s="310">
        <v>1250300</v>
      </c>
      <c r="U7" s="314">
        <v>34.57</v>
      </c>
      <c r="V7" s="314">
        <v>1139892.5</v>
      </c>
      <c r="W7" s="314">
        <v>616965.57999999996</v>
      </c>
      <c r="X7" s="334">
        <v>1571322.5</v>
      </c>
      <c r="AA7" s="334">
        <v>152568.94</v>
      </c>
      <c r="AE7" s="76">
        <f t="shared" si="1"/>
        <v>129435.61</v>
      </c>
      <c r="AF7" s="31">
        <f t="shared" si="2"/>
        <v>0</v>
      </c>
      <c r="AG7" s="21">
        <f t="shared" si="5"/>
        <v>129435.61</v>
      </c>
      <c r="AH7" s="15">
        <f t="shared" si="3"/>
        <v>3328215.15</v>
      </c>
      <c r="AI7" s="16">
        <f t="shared" si="4"/>
        <v>152568.94</v>
      </c>
      <c r="AJ7" s="26">
        <f t="shared" si="6"/>
        <v>3175646.21</v>
      </c>
    </row>
    <row r="8" spans="3:36" x14ac:dyDescent="0.25">
      <c r="E8" t="s">
        <v>3043</v>
      </c>
      <c r="F8" s="318">
        <v>43810.21</v>
      </c>
      <c r="H8" s="318">
        <v>0</v>
      </c>
      <c r="I8" s="310">
        <v>2253636.23</v>
      </c>
      <c r="J8" s="310">
        <v>196511.44</v>
      </c>
      <c r="P8" s="310">
        <v>720615.54</v>
      </c>
      <c r="Q8" s="310">
        <v>1850000</v>
      </c>
      <c r="R8" s="314">
        <v>31.79</v>
      </c>
      <c r="V8" s="314">
        <v>2478396.62</v>
      </c>
      <c r="W8" s="314">
        <v>700615.67</v>
      </c>
      <c r="X8" s="334">
        <v>2923398.9</v>
      </c>
      <c r="AA8" s="334">
        <v>230954.53</v>
      </c>
      <c r="AB8" s="334">
        <v>101348.31</v>
      </c>
      <c r="AE8" s="76">
        <f t="shared" si="1"/>
        <v>43810.21</v>
      </c>
      <c r="AF8" s="31">
        <f t="shared" si="2"/>
        <v>0</v>
      </c>
      <c r="AG8" s="21">
        <f t="shared" si="5"/>
        <v>43810.21</v>
      </c>
      <c r="AH8" s="15">
        <f t="shared" si="3"/>
        <v>6102411.1899999995</v>
      </c>
      <c r="AI8" s="16">
        <f t="shared" si="4"/>
        <v>332302.83999999997</v>
      </c>
      <c r="AJ8" s="26">
        <f t="shared" si="6"/>
        <v>5770108.3499999996</v>
      </c>
    </row>
    <row r="9" spans="3:36" x14ac:dyDescent="0.25">
      <c r="E9" t="s">
        <v>3044</v>
      </c>
      <c r="F9" s="318">
        <v>125659.76</v>
      </c>
      <c r="H9" s="318">
        <v>50269</v>
      </c>
      <c r="I9" s="310">
        <v>64828.83</v>
      </c>
      <c r="J9" s="310">
        <v>52</v>
      </c>
      <c r="P9" s="310">
        <v>-937248.92</v>
      </c>
      <c r="Q9" s="310">
        <v>1236758.5</v>
      </c>
      <c r="R9" s="314">
        <v>355.41</v>
      </c>
      <c r="V9" s="314">
        <v>1887440.8</v>
      </c>
      <c r="W9" s="314">
        <v>2018699.11</v>
      </c>
      <c r="X9" s="334">
        <v>3623216.8</v>
      </c>
      <c r="AA9" s="334">
        <v>269913.51</v>
      </c>
      <c r="AB9" s="334">
        <v>72065</v>
      </c>
      <c r="AE9" s="76">
        <f t="shared" si="1"/>
        <v>175928.76</v>
      </c>
      <c r="AF9" s="31">
        <f t="shared" si="2"/>
        <v>0</v>
      </c>
      <c r="AG9" s="21">
        <f t="shared" si="5"/>
        <v>175928.76</v>
      </c>
      <c r="AH9" s="15">
        <f t="shared" si="3"/>
        <v>7529356.71</v>
      </c>
      <c r="AI9" s="16">
        <f t="shared" si="4"/>
        <v>341978.51</v>
      </c>
      <c r="AJ9" s="26">
        <f t="shared" si="6"/>
        <v>7187378.2000000002</v>
      </c>
    </row>
    <row r="10" spans="3:36" x14ac:dyDescent="0.25">
      <c r="E10" t="s">
        <v>3045</v>
      </c>
      <c r="F10" s="318">
        <v>37213.99</v>
      </c>
      <c r="H10" s="318">
        <v>1655</v>
      </c>
      <c r="I10" s="310">
        <v>1688035.74</v>
      </c>
      <c r="J10" s="310">
        <v>9</v>
      </c>
      <c r="K10" s="341">
        <v>0</v>
      </c>
      <c r="P10" s="310">
        <v>535421.69999999995</v>
      </c>
      <c r="Q10" s="310">
        <v>1223648</v>
      </c>
      <c r="R10" s="314">
        <v>12.34</v>
      </c>
      <c r="V10" s="314">
        <v>1044411.5</v>
      </c>
      <c r="W10" s="314">
        <v>2132334.11</v>
      </c>
      <c r="X10" s="334">
        <v>2940392.5</v>
      </c>
      <c r="Z10" s="334">
        <v>3720</v>
      </c>
      <c r="AA10" s="334">
        <v>198418.11</v>
      </c>
      <c r="AB10" s="334">
        <v>66383.31</v>
      </c>
      <c r="AE10" s="76">
        <f t="shared" si="1"/>
        <v>38868.99</v>
      </c>
      <c r="AF10" s="31">
        <f t="shared" si="2"/>
        <v>0</v>
      </c>
      <c r="AG10" s="21">
        <f t="shared" si="5"/>
        <v>38868.99</v>
      </c>
      <c r="AH10" s="15">
        <f t="shared" si="3"/>
        <v>6120858.1099999994</v>
      </c>
      <c r="AI10" s="16">
        <f t="shared" si="4"/>
        <v>264801.42</v>
      </c>
      <c r="AJ10" s="26">
        <f t="shared" si="6"/>
        <v>5856056.6899999995</v>
      </c>
    </row>
    <row r="11" spans="3:36" x14ac:dyDescent="0.25">
      <c r="E11" t="s">
        <v>3046</v>
      </c>
      <c r="F11" s="318">
        <v>358779.17</v>
      </c>
      <c r="I11" s="310">
        <v>513369.48</v>
      </c>
      <c r="J11" s="310">
        <v>30</v>
      </c>
      <c r="P11" s="310">
        <v>-1213392.3700000001</v>
      </c>
      <c r="Q11" s="310">
        <v>1790913.12</v>
      </c>
      <c r="R11" s="314">
        <v>21.28</v>
      </c>
      <c r="V11" s="314">
        <v>1663172.5</v>
      </c>
      <c r="W11" s="314">
        <v>4603624.93</v>
      </c>
      <c r="X11" s="334">
        <v>5645167.5</v>
      </c>
      <c r="Y11" s="334">
        <v>2000</v>
      </c>
      <c r="AA11" s="334">
        <v>260989.93</v>
      </c>
      <c r="AB11" s="334">
        <v>64003.38</v>
      </c>
      <c r="AE11" s="76">
        <f t="shared" si="1"/>
        <v>358779.17</v>
      </c>
      <c r="AF11" s="31">
        <f t="shared" si="2"/>
        <v>0</v>
      </c>
      <c r="AG11" s="21">
        <f t="shared" si="5"/>
        <v>358779.17</v>
      </c>
      <c r="AH11" s="15">
        <f t="shared" si="3"/>
        <v>11913964.93</v>
      </c>
      <c r="AI11" s="16">
        <f t="shared" si="4"/>
        <v>324993.31</v>
      </c>
      <c r="AJ11" s="26">
        <f t="shared" si="6"/>
        <v>11588971.619999999</v>
      </c>
    </row>
    <row r="12" spans="3:36" x14ac:dyDescent="0.25">
      <c r="E12" t="s">
        <v>3047</v>
      </c>
      <c r="F12" s="318">
        <v>35092.44</v>
      </c>
      <c r="I12" s="310">
        <v>48817.31</v>
      </c>
      <c r="J12" s="310">
        <v>64</v>
      </c>
      <c r="P12" s="310">
        <v>-1215234.22</v>
      </c>
      <c r="Q12" s="310">
        <v>1325520</v>
      </c>
      <c r="R12" s="314">
        <v>36.19</v>
      </c>
      <c r="U12" s="314">
        <v>15.09</v>
      </c>
      <c r="V12" s="314">
        <v>1228593.5</v>
      </c>
      <c r="W12" s="314">
        <v>399465.94</v>
      </c>
      <c r="X12" s="334">
        <v>1462583.5</v>
      </c>
      <c r="Y12" s="334">
        <v>18000</v>
      </c>
      <c r="AA12" s="334">
        <v>125025.94</v>
      </c>
      <c r="AB12" s="334">
        <v>48813.31</v>
      </c>
      <c r="AE12" s="76">
        <f t="shared" si="1"/>
        <v>35092.44</v>
      </c>
      <c r="AF12" s="31">
        <f t="shared" si="2"/>
        <v>0</v>
      </c>
      <c r="AG12" s="21">
        <f t="shared" si="5"/>
        <v>35092.44</v>
      </c>
      <c r="AH12" s="15">
        <f t="shared" si="3"/>
        <v>3108658.0300000003</v>
      </c>
      <c r="AI12" s="16">
        <f t="shared" si="4"/>
        <v>173839.25</v>
      </c>
      <c r="AJ12" s="26">
        <f t="shared" si="6"/>
        <v>2934818.7800000003</v>
      </c>
    </row>
    <row r="13" spans="3:36" x14ac:dyDescent="0.25">
      <c r="E13" t="s">
        <v>3048</v>
      </c>
      <c r="F13" s="318">
        <v>113727.31</v>
      </c>
      <c r="H13" s="318">
        <v>1100</v>
      </c>
      <c r="I13" s="310">
        <v>901638.55</v>
      </c>
      <c r="J13" s="310">
        <v>2099.71</v>
      </c>
      <c r="P13" s="310">
        <v>-413248.07</v>
      </c>
      <c r="Q13" s="310">
        <v>1385124.66</v>
      </c>
      <c r="V13" s="314">
        <v>2111805.7000000002</v>
      </c>
      <c r="W13" s="314">
        <v>986054.25</v>
      </c>
      <c r="X13" s="334">
        <v>2854430.7</v>
      </c>
      <c r="AA13" s="334">
        <v>137354.25</v>
      </c>
      <c r="AB13" s="334">
        <v>59386.02</v>
      </c>
      <c r="AE13" s="76">
        <f t="shared" si="1"/>
        <v>114827.31</v>
      </c>
      <c r="AF13" s="31">
        <f t="shared" si="2"/>
        <v>0</v>
      </c>
      <c r="AG13" s="21">
        <f t="shared" si="5"/>
        <v>114827.31</v>
      </c>
      <c r="AH13" s="15">
        <f t="shared" si="3"/>
        <v>5952290.6500000004</v>
      </c>
      <c r="AI13" s="16">
        <f t="shared" si="4"/>
        <v>196740.27</v>
      </c>
      <c r="AJ13" s="26">
        <f t="shared" si="6"/>
        <v>5755550.3800000008</v>
      </c>
    </row>
    <row r="14" spans="3:36" s="38" customFormat="1" x14ac:dyDescent="0.25">
      <c r="C14" s="68"/>
      <c r="D14" s="45"/>
      <c r="E14" t="s">
        <v>3049</v>
      </c>
      <c r="F14" s="318">
        <v>100313.71</v>
      </c>
      <c r="G14" s="317"/>
      <c r="H14" s="318">
        <v>11896</v>
      </c>
      <c r="I14" s="310">
        <v>2</v>
      </c>
      <c r="J14" s="310">
        <v>28</v>
      </c>
      <c r="K14" s="340"/>
      <c r="L14" s="340"/>
      <c r="M14" s="340"/>
      <c r="N14" s="340"/>
      <c r="O14"/>
      <c r="P14" s="310">
        <v>-1158998.3500000001</v>
      </c>
      <c r="Q14" s="310">
        <v>1199644.94</v>
      </c>
      <c r="R14" s="314">
        <v>7.12</v>
      </c>
      <c r="S14" s="313"/>
      <c r="T14" s="313"/>
      <c r="U14" s="313"/>
      <c r="V14" s="314">
        <v>1018760.8</v>
      </c>
      <c r="W14" s="314">
        <v>1049301.17</v>
      </c>
      <c r="X14" s="334">
        <v>1840807.8</v>
      </c>
      <c r="Y14" s="333"/>
      <c r="Z14" s="333"/>
      <c r="AA14" s="334">
        <v>155668.17000000001</v>
      </c>
      <c r="AB14" s="333"/>
      <c r="AC14" s="333"/>
      <c r="AD14" s="333"/>
      <c r="AE14" s="76">
        <f t="shared" si="1"/>
        <v>112209.71</v>
      </c>
      <c r="AF14" s="31">
        <f t="shared" si="2"/>
        <v>0</v>
      </c>
      <c r="AG14" s="21">
        <f t="shared" si="5"/>
        <v>112209.71</v>
      </c>
      <c r="AH14" s="15">
        <f t="shared" si="3"/>
        <v>3908869.77</v>
      </c>
      <c r="AI14" s="16">
        <f t="shared" si="4"/>
        <v>155668.17000000001</v>
      </c>
      <c r="AJ14" s="26">
        <f t="shared" si="6"/>
        <v>3753201.6</v>
      </c>
    </row>
    <row r="15" spans="3:36" x14ac:dyDescent="0.25">
      <c r="E15" t="s">
        <v>3050</v>
      </c>
      <c r="F15" s="318">
        <v>21857.66</v>
      </c>
      <c r="H15" s="318">
        <v>60423</v>
      </c>
      <c r="J15" s="310">
        <v>2593.7600000000002</v>
      </c>
      <c r="P15" s="310">
        <v>-991197.77</v>
      </c>
      <c r="Q15" s="310">
        <v>1067330</v>
      </c>
      <c r="R15" s="314">
        <v>11.65</v>
      </c>
      <c r="V15" s="314">
        <v>1055567.25</v>
      </c>
      <c r="W15" s="314">
        <v>631317.88</v>
      </c>
      <c r="X15" s="334">
        <v>1503571.05</v>
      </c>
      <c r="Y15" s="334">
        <v>22155</v>
      </c>
      <c r="AA15" s="334">
        <v>147614.07999999999</v>
      </c>
      <c r="AB15" s="334">
        <v>4814.46</v>
      </c>
      <c r="AE15" s="76">
        <f t="shared" si="1"/>
        <v>82280.66</v>
      </c>
      <c r="AF15" s="31">
        <f t="shared" si="2"/>
        <v>0</v>
      </c>
      <c r="AG15" s="21">
        <f t="shared" si="5"/>
        <v>82280.66</v>
      </c>
      <c r="AH15" s="15">
        <f t="shared" si="3"/>
        <v>3212611.1799999997</v>
      </c>
      <c r="AI15" s="16">
        <f t="shared" si="4"/>
        <v>152428.53999999998</v>
      </c>
      <c r="AJ15" s="26">
        <f t="shared" si="6"/>
        <v>3060182.6399999997</v>
      </c>
    </row>
    <row r="16" spans="3:36" x14ac:dyDescent="0.25">
      <c r="F16" s="318"/>
      <c r="H16" s="318"/>
      <c r="J16" s="310"/>
      <c r="P16" s="310"/>
      <c r="Q16" s="310"/>
      <c r="R16" s="314"/>
      <c r="V16" s="314"/>
      <c r="W16" s="314"/>
      <c r="X16" s="334"/>
      <c r="Y16" s="334"/>
      <c r="AA16" s="334"/>
      <c r="AB16" s="334"/>
      <c r="AE16" s="76">
        <f t="shared" si="1"/>
        <v>0</v>
      </c>
      <c r="AF16" s="31">
        <f t="shared" si="2"/>
        <v>0</v>
      </c>
      <c r="AG16" s="21">
        <f t="shared" si="5"/>
        <v>0</v>
      </c>
      <c r="AH16" s="15">
        <f t="shared" si="3"/>
        <v>0</v>
      </c>
      <c r="AI16" s="16">
        <f t="shared" si="4"/>
        <v>0</v>
      </c>
      <c r="AJ16" s="26">
        <f t="shared" si="6"/>
        <v>0</v>
      </c>
    </row>
    <row r="17" spans="1:36" x14ac:dyDescent="0.25">
      <c r="F17" s="318"/>
      <c r="H17" s="318"/>
      <c r="J17" s="310"/>
      <c r="P17" s="310"/>
      <c r="Q17" s="310"/>
      <c r="R17" s="314"/>
      <c r="V17" s="314"/>
      <c r="W17" s="314"/>
      <c r="X17" s="334"/>
      <c r="Y17" s="334"/>
      <c r="AA17" s="334"/>
      <c r="AB17" s="334"/>
      <c r="AE17" s="76">
        <f t="shared" si="1"/>
        <v>0</v>
      </c>
      <c r="AF17" s="31">
        <f t="shared" si="2"/>
        <v>0</v>
      </c>
      <c r="AG17" s="21">
        <f t="shared" si="5"/>
        <v>0</v>
      </c>
      <c r="AH17" s="15">
        <f t="shared" si="3"/>
        <v>0</v>
      </c>
      <c r="AI17" s="16">
        <f t="shared" si="4"/>
        <v>0</v>
      </c>
      <c r="AJ17" s="26">
        <f t="shared" si="6"/>
        <v>0</v>
      </c>
    </row>
    <row r="18" spans="1:36" x14ac:dyDescent="0.25">
      <c r="F18" s="318"/>
      <c r="H18" s="318"/>
      <c r="J18" s="310"/>
      <c r="P18" s="310"/>
      <c r="Q18" s="310"/>
      <c r="R18" s="314"/>
      <c r="V18" s="314"/>
      <c r="W18" s="314"/>
      <c r="X18" s="334"/>
      <c r="Y18" s="334"/>
      <c r="AA18" s="334"/>
      <c r="AB18" s="334"/>
      <c r="AE18" s="76">
        <f t="shared" si="1"/>
        <v>0</v>
      </c>
      <c r="AF18" s="31">
        <f t="shared" si="2"/>
        <v>0</v>
      </c>
      <c r="AG18" s="21">
        <f t="shared" si="5"/>
        <v>0</v>
      </c>
      <c r="AH18" s="15">
        <f t="shared" si="3"/>
        <v>0</v>
      </c>
      <c r="AI18" s="16">
        <f t="shared" si="4"/>
        <v>0</v>
      </c>
      <c r="AJ18" s="26">
        <f t="shared" si="6"/>
        <v>0</v>
      </c>
    </row>
    <row r="19" spans="1:36" x14ac:dyDescent="0.25">
      <c r="F19" s="318"/>
      <c r="H19" s="318"/>
      <c r="J19" s="310"/>
      <c r="P19" s="310"/>
      <c r="Q19" s="310"/>
      <c r="R19" s="314"/>
      <c r="V19" s="314"/>
      <c r="W19" s="314"/>
      <c r="X19" s="334"/>
      <c r="Y19" s="334"/>
      <c r="AA19" s="334"/>
      <c r="AB19" s="334"/>
      <c r="AE19" s="76">
        <f t="shared" si="1"/>
        <v>0</v>
      </c>
      <c r="AF19" s="31">
        <f t="shared" si="2"/>
        <v>0</v>
      </c>
      <c r="AG19" s="21">
        <f t="shared" si="5"/>
        <v>0</v>
      </c>
      <c r="AH19" s="15">
        <f t="shared" si="3"/>
        <v>0</v>
      </c>
      <c r="AI19" s="16">
        <f t="shared" si="4"/>
        <v>0</v>
      </c>
      <c r="AJ19" s="26">
        <f t="shared" si="6"/>
        <v>0</v>
      </c>
    </row>
    <row r="20" spans="1:36" x14ac:dyDescent="0.25">
      <c r="F20" s="318"/>
      <c r="H20" s="318"/>
      <c r="J20" s="310"/>
      <c r="P20" s="310"/>
      <c r="Q20" s="310"/>
      <c r="R20" s="314"/>
      <c r="V20" s="314"/>
      <c r="W20" s="314"/>
      <c r="X20" s="334"/>
      <c r="Y20" s="334"/>
      <c r="AA20" s="334"/>
      <c r="AB20" s="334"/>
      <c r="AE20" s="76">
        <f t="shared" si="1"/>
        <v>0</v>
      </c>
      <c r="AF20" s="31">
        <f t="shared" si="2"/>
        <v>0</v>
      </c>
      <c r="AG20" s="21">
        <f t="shared" si="5"/>
        <v>0</v>
      </c>
      <c r="AH20" s="15">
        <f t="shared" si="3"/>
        <v>0</v>
      </c>
      <c r="AI20" s="16">
        <f t="shared" si="4"/>
        <v>0</v>
      </c>
      <c r="AJ20" s="26">
        <f t="shared" si="6"/>
        <v>0</v>
      </c>
    </row>
    <row r="21" spans="1:36" x14ac:dyDescent="0.25">
      <c r="F21" s="318"/>
      <c r="H21" s="318"/>
      <c r="J21" s="310"/>
      <c r="P21" s="310"/>
      <c r="Q21" s="310"/>
      <c r="R21" s="314"/>
      <c r="V21" s="314"/>
      <c r="W21" s="314"/>
      <c r="X21" s="334"/>
      <c r="Y21" s="334"/>
      <c r="AA21" s="334"/>
      <c r="AB21" s="334"/>
      <c r="AE21" s="76">
        <f t="shared" si="1"/>
        <v>0</v>
      </c>
      <c r="AF21" s="31">
        <f t="shared" si="2"/>
        <v>0</v>
      </c>
      <c r="AG21" s="21">
        <f t="shared" si="5"/>
        <v>0</v>
      </c>
      <c r="AH21" s="15">
        <f t="shared" si="3"/>
        <v>0</v>
      </c>
      <c r="AI21" s="16">
        <f t="shared" si="4"/>
        <v>0</v>
      </c>
      <c r="AJ21" s="26">
        <f t="shared" si="6"/>
        <v>0</v>
      </c>
    </row>
    <row r="22" spans="1:36" x14ac:dyDescent="0.25">
      <c r="A22" s="1" t="s">
        <v>460</v>
      </c>
      <c r="B22" s="1" t="s">
        <v>462</v>
      </c>
      <c r="C22" s="66">
        <v>4536</v>
      </c>
      <c r="D22" s="67" t="s">
        <v>1096</v>
      </c>
      <c r="E22" t="s">
        <v>3051</v>
      </c>
      <c r="F22" s="318">
        <v>451835.9</v>
      </c>
      <c r="G22" s="318">
        <v>33008.550000000003</v>
      </c>
      <c r="H22" s="318">
        <v>374169.43</v>
      </c>
      <c r="I22" s="310">
        <v>210058.8</v>
      </c>
      <c r="J22" s="310">
        <v>217860.34</v>
      </c>
      <c r="N22" s="341">
        <v>98.81</v>
      </c>
      <c r="P22" s="310">
        <v>1318480.1100000001</v>
      </c>
      <c r="S22" s="314">
        <v>792698.18</v>
      </c>
      <c r="T22" s="314">
        <v>84964</v>
      </c>
      <c r="U22" s="314">
        <v>774.42</v>
      </c>
      <c r="V22" s="314">
        <v>2137270</v>
      </c>
      <c r="X22" s="334">
        <v>2489671</v>
      </c>
      <c r="Y22" s="334">
        <v>17320</v>
      </c>
      <c r="Z22" s="334">
        <v>4005</v>
      </c>
      <c r="AA22" s="334">
        <v>423021.66</v>
      </c>
      <c r="AB22" s="334">
        <v>113334.84</v>
      </c>
      <c r="AE22" s="360">
        <f t="shared" si="1"/>
        <v>859013.88</v>
      </c>
      <c r="AF22" s="31">
        <f t="shared" si="2"/>
        <v>98.81</v>
      </c>
      <c r="AG22" s="357">
        <f>AE22-AF22</f>
        <v>858915.07</v>
      </c>
      <c r="AH22" s="361">
        <f>SUM(X22:AD22)</f>
        <v>3047352.5</v>
      </c>
      <c r="AI22" s="359">
        <f>SUM(X22:AD22)</f>
        <v>3047352.5</v>
      </c>
      <c r="AJ22" s="26">
        <f>AH22-AI22</f>
        <v>0</v>
      </c>
    </row>
    <row r="23" spans="1:36" x14ac:dyDescent="0.25">
      <c r="A23" s="1" t="s">
        <v>460</v>
      </c>
      <c r="B23" s="1" t="s">
        <v>462</v>
      </c>
      <c r="C23" s="66">
        <v>3980</v>
      </c>
      <c r="D23" s="67" t="s">
        <v>1097</v>
      </c>
      <c r="E23" t="s">
        <v>3052</v>
      </c>
      <c r="F23" s="318">
        <v>213812.74</v>
      </c>
      <c r="G23" s="318">
        <v>0</v>
      </c>
      <c r="H23" s="318">
        <v>122503.75</v>
      </c>
      <c r="I23" s="310">
        <v>160552.82</v>
      </c>
      <c r="J23" s="310">
        <v>145677.94</v>
      </c>
      <c r="N23" s="341">
        <v>0</v>
      </c>
      <c r="P23" s="310">
        <v>-1785995.54</v>
      </c>
      <c r="Q23" s="310">
        <v>2340148.79</v>
      </c>
      <c r="S23" s="314">
        <v>1080782.3600000001</v>
      </c>
      <c r="U23" s="314">
        <v>405.78</v>
      </c>
      <c r="V23" s="314">
        <v>1133880</v>
      </c>
      <c r="X23" s="334">
        <v>1494039.2</v>
      </c>
      <c r="Y23" s="334">
        <v>4950</v>
      </c>
      <c r="Z23" s="334">
        <v>10955</v>
      </c>
      <c r="AA23" s="334">
        <v>542192.57999999996</v>
      </c>
      <c r="AB23" s="334">
        <v>74537.36</v>
      </c>
      <c r="AE23" s="360">
        <f t="shared" ref="AE23:AE86" si="7">SUM(F23:H23)</f>
        <v>336316.49</v>
      </c>
      <c r="AF23" s="31">
        <f t="shared" ref="AF23:AF86" si="8">SUM(K23:N23)</f>
        <v>0</v>
      </c>
      <c r="AG23" s="357">
        <f t="shared" ref="AG23:AG86" si="9">AE23-AF23</f>
        <v>336316.49</v>
      </c>
      <c r="AH23" s="361">
        <f t="shared" ref="AH23:AH86" si="10">SUM(X23:AD23)</f>
        <v>2126674.1399999997</v>
      </c>
      <c r="AI23" s="359">
        <f t="shared" ref="AI23:AI86" si="11">SUM(X23:AD23)</f>
        <v>2126674.1399999997</v>
      </c>
      <c r="AJ23" s="26">
        <f t="shared" ref="AJ23:AJ86" si="12">AH23-AI23</f>
        <v>0</v>
      </c>
    </row>
    <row r="24" spans="1:36" x14ac:dyDescent="0.25">
      <c r="A24" s="1" t="s">
        <v>460</v>
      </c>
      <c r="B24" s="1" t="s">
        <v>462</v>
      </c>
      <c r="C24" s="66">
        <v>9027</v>
      </c>
      <c r="D24" s="67" t="s">
        <v>1098</v>
      </c>
      <c r="E24" t="s">
        <v>3053</v>
      </c>
      <c r="F24" s="318">
        <v>998383.26</v>
      </c>
      <c r="G24" s="318">
        <v>48853.86</v>
      </c>
      <c r="H24" s="318">
        <v>276519.08</v>
      </c>
      <c r="I24" s="310">
        <v>179899.02</v>
      </c>
      <c r="J24" s="310">
        <v>126578.6</v>
      </c>
      <c r="N24" s="341">
        <v>15000</v>
      </c>
      <c r="P24" s="310">
        <v>-763400.78</v>
      </c>
      <c r="Q24" s="310">
        <v>2461151.44</v>
      </c>
      <c r="S24" s="314">
        <v>1862504.17</v>
      </c>
      <c r="T24" s="314">
        <v>702252.8</v>
      </c>
      <c r="U24" s="314">
        <v>1762.61</v>
      </c>
      <c r="V24" s="314">
        <v>1891750</v>
      </c>
      <c r="W24" s="314">
        <v>5810</v>
      </c>
      <c r="X24" s="334">
        <v>2458523</v>
      </c>
      <c r="Y24" s="334">
        <v>19474</v>
      </c>
      <c r="AA24" s="334">
        <v>2005024.65</v>
      </c>
      <c r="AB24" s="334">
        <v>63574.77</v>
      </c>
      <c r="AE24" s="360">
        <f t="shared" si="7"/>
        <v>1323756.2</v>
      </c>
      <c r="AF24" s="31">
        <f t="shared" si="8"/>
        <v>15000</v>
      </c>
      <c r="AG24" s="357">
        <f t="shared" si="9"/>
        <v>1308756.2</v>
      </c>
      <c r="AH24" s="361">
        <f t="shared" si="10"/>
        <v>4546596.42</v>
      </c>
      <c r="AI24" s="359">
        <f t="shared" si="11"/>
        <v>4546596.42</v>
      </c>
      <c r="AJ24" s="26">
        <f t="shared" si="12"/>
        <v>0</v>
      </c>
    </row>
    <row r="25" spans="1:36" x14ac:dyDescent="0.25">
      <c r="A25" s="1" t="s">
        <v>460</v>
      </c>
      <c r="B25" s="1" t="s">
        <v>462</v>
      </c>
      <c r="C25" s="66">
        <v>4180</v>
      </c>
      <c r="D25" s="67" t="s">
        <v>1099</v>
      </c>
      <c r="E25" t="s">
        <v>3054</v>
      </c>
      <c r="F25" s="318">
        <v>310132.81</v>
      </c>
      <c r="G25" s="318">
        <v>33467.839999999997</v>
      </c>
      <c r="H25" s="318">
        <v>103346.82</v>
      </c>
      <c r="I25" s="310">
        <v>200344.24</v>
      </c>
      <c r="J25" s="310">
        <v>487421.47</v>
      </c>
      <c r="N25" s="341">
        <v>400</v>
      </c>
      <c r="P25" s="310">
        <v>-306386.08</v>
      </c>
      <c r="Q25" s="310">
        <v>1609968.11</v>
      </c>
      <c r="S25" s="314">
        <v>1116731.68</v>
      </c>
      <c r="T25" s="314">
        <v>-3900</v>
      </c>
      <c r="U25" s="314">
        <v>529.09</v>
      </c>
      <c r="V25" s="314">
        <v>963400</v>
      </c>
      <c r="X25" s="334">
        <v>1306533</v>
      </c>
      <c r="Y25" s="334">
        <v>8050</v>
      </c>
      <c r="AA25" s="334">
        <v>710705.05</v>
      </c>
      <c r="AB25" s="334">
        <v>220095.29</v>
      </c>
      <c r="AD25" s="334">
        <v>646.28</v>
      </c>
      <c r="AE25" s="360">
        <f t="shared" si="7"/>
        <v>446947.47000000003</v>
      </c>
      <c r="AF25" s="31">
        <f t="shared" si="8"/>
        <v>400</v>
      </c>
      <c r="AG25" s="357">
        <f t="shared" si="9"/>
        <v>446547.47000000003</v>
      </c>
      <c r="AH25" s="361">
        <f t="shared" si="10"/>
        <v>2246029.6199999996</v>
      </c>
      <c r="AI25" s="359">
        <f t="shared" si="11"/>
        <v>2246029.6199999996</v>
      </c>
      <c r="AJ25" s="26">
        <f t="shared" si="12"/>
        <v>0</v>
      </c>
    </row>
    <row r="26" spans="1:36" x14ac:dyDescent="0.25">
      <c r="A26" s="1" t="s">
        <v>460</v>
      </c>
      <c r="B26" s="1" t="s">
        <v>462</v>
      </c>
      <c r="C26" s="66">
        <v>2100</v>
      </c>
      <c r="D26" s="67" t="s">
        <v>1100</v>
      </c>
      <c r="E26" t="s">
        <v>3055</v>
      </c>
      <c r="F26" s="318">
        <v>183277.42</v>
      </c>
      <c r="G26" s="318">
        <v>2723.82</v>
      </c>
      <c r="H26" s="318">
        <v>151612.82999999999</v>
      </c>
      <c r="I26" s="310">
        <v>197652.08</v>
      </c>
      <c r="J26" s="310">
        <v>108800.02</v>
      </c>
      <c r="P26" s="310">
        <v>-1153194.3799999999</v>
      </c>
      <c r="Q26" s="310">
        <v>1693812.25</v>
      </c>
      <c r="S26" s="314">
        <v>627733.67000000004</v>
      </c>
      <c r="T26" s="314">
        <v>29000</v>
      </c>
      <c r="U26" s="314">
        <v>314.33999999999997</v>
      </c>
      <c r="V26" s="314">
        <v>944250</v>
      </c>
      <c r="X26" s="334">
        <v>1143607</v>
      </c>
      <c r="Y26" s="334">
        <v>7812</v>
      </c>
      <c r="AA26" s="334">
        <v>289779.34999999998</v>
      </c>
      <c r="AB26" s="334">
        <v>56636.76</v>
      </c>
      <c r="AD26" s="334">
        <v>14.6</v>
      </c>
      <c r="AE26" s="360">
        <f t="shared" si="7"/>
        <v>337614.07</v>
      </c>
      <c r="AF26" s="31">
        <f t="shared" si="8"/>
        <v>0</v>
      </c>
      <c r="AG26" s="357">
        <f t="shared" si="9"/>
        <v>337614.07</v>
      </c>
      <c r="AH26" s="361">
        <f t="shared" si="10"/>
        <v>1497849.7100000002</v>
      </c>
      <c r="AI26" s="359">
        <f t="shared" si="11"/>
        <v>1497849.7100000002</v>
      </c>
      <c r="AJ26" s="26">
        <f t="shared" si="12"/>
        <v>0</v>
      </c>
    </row>
    <row r="27" spans="1:36" x14ac:dyDescent="0.25">
      <c r="A27" s="1" t="s">
        <v>460</v>
      </c>
      <c r="B27" s="1" t="s">
        <v>462</v>
      </c>
      <c r="C27" s="66">
        <v>4887</v>
      </c>
      <c r="D27" s="67" t="s">
        <v>1101</v>
      </c>
      <c r="E27" t="s">
        <v>3056</v>
      </c>
      <c r="F27" s="318">
        <v>497580.65</v>
      </c>
      <c r="G27" s="318">
        <v>26326.95</v>
      </c>
      <c r="H27" s="318">
        <v>173776.13</v>
      </c>
      <c r="I27" s="310">
        <v>283513.09999999998</v>
      </c>
      <c r="J27" s="310">
        <v>263241.46000000002</v>
      </c>
      <c r="N27" s="341">
        <v>7</v>
      </c>
      <c r="P27" s="310">
        <v>289067.90000000002</v>
      </c>
      <c r="Q27" s="310">
        <v>1247745.83</v>
      </c>
      <c r="S27" s="314">
        <v>1285757.95</v>
      </c>
      <c r="U27" s="314">
        <v>1094.8499999999999</v>
      </c>
      <c r="V27" s="314">
        <v>1620300</v>
      </c>
      <c r="W27" s="314">
        <v>5790</v>
      </c>
      <c r="X27" s="334">
        <v>2067234.6</v>
      </c>
      <c r="Z27" s="334">
        <v>10377</v>
      </c>
      <c r="AA27" s="334">
        <v>994875.1</v>
      </c>
      <c r="AB27" s="334">
        <v>130995.91</v>
      </c>
      <c r="AD27" s="334">
        <v>1842.63</v>
      </c>
      <c r="AE27" s="360">
        <f t="shared" si="7"/>
        <v>697683.73</v>
      </c>
      <c r="AF27" s="31">
        <f t="shared" si="8"/>
        <v>7</v>
      </c>
      <c r="AG27" s="357">
        <f t="shared" si="9"/>
        <v>697676.73</v>
      </c>
      <c r="AH27" s="361">
        <f t="shared" si="10"/>
        <v>3205325.24</v>
      </c>
      <c r="AI27" s="359">
        <f t="shared" si="11"/>
        <v>3205325.24</v>
      </c>
      <c r="AJ27" s="26">
        <f t="shared" si="12"/>
        <v>0</v>
      </c>
    </row>
    <row r="28" spans="1:36" x14ac:dyDescent="0.25">
      <c r="A28" s="1" t="s">
        <v>460</v>
      </c>
      <c r="B28" s="1" t="s">
        <v>462</v>
      </c>
      <c r="C28" s="66">
        <v>5102</v>
      </c>
      <c r="D28" s="67" t="s">
        <v>1102</v>
      </c>
      <c r="E28" t="s">
        <v>3057</v>
      </c>
      <c r="F28" s="318">
        <v>469248.06</v>
      </c>
      <c r="G28" s="318">
        <v>10101</v>
      </c>
      <c r="H28" s="318">
        <v>177666.05</v>
      </c>
      <c r="I28" s="310">
        <v>356757.1</v>
      </c>
      <c r="J28" s="310">
        <v>649706.25</v>
      </c>
      <c r="N28" s="341">
        <v>0</v>
      </c>
      <c r="P28" s="310">
        <v>7392.8</v>
      </c>
      <c r="Q28" s="310">
        <v>1804121.26</v>
      </c>
      <c r="S28" s="314">
        <v>959838.27</v>
      </c>
      <c r="U28" s="314">
        <v>773.08</v>
      </c>
      <c r="V28" s="314">
        <v>889770</v>
      </c>
      <c r="X28" s="334">
        <v>1102020.5</v>
      </c>
      <c r="Y28" s="334">
        <v>27015</v>
      </c>
      <c r="AA28" s="334">
        <v>569181.93000000005</v>
      </c>
      <c r="AB28" s="334">
        <v>300199.52</v>
      </c>
      <c r="AE28" s="360">
        <f t="shared" si="7"/>
        <v>657015.11</v>
      </c>
      <c r="AF28" s="31">
        <f t="shared" si="8"/>
        <v>0</v>
      </c>
      <c r="AG28" s="357">
        <f t="shared" si="9"/>
        <v>657015.11</v>
      </c>
      <c r="AH28" s="361">
        <f t="shared" si="10"/>
        <v>1998416.9500000002</v>
      </c>
      <c r="AI28" s="359">
        <f t="shared" si="11"/>
        <v>1998416.9500000002</v>
      </c>
      <c r="AJ28" s="26">
        <f t="shared" si="12"/>
        <v>0</v>
      </c>
    </row>
    <row r="29" spans="1:36" x14ac:dyDescent="0.25">
      <c r="A29" s="1" t="s">
        <v>460</v>
      </c>
      <c r="B29" s="1" t="s">
        <v>462</v>
      </c>
      <c r="C29" s="66">
        <v>11813</v>
      </c>
      <c r="D29" s="67" t="s">
        <v>1103</v>
      </c>
      <c r="E29" t="s">
        <v>3058</v>
      </c>
      <c r="F29" s="318">
        <v>315539.24</v>
      </c>
      <c r="G29" s="318">
        <v>15172.51</v>
      </c>
      <c r="H29" s="318">
        <v>249807.54</v>
      </c>
      <c r="I29" s="310">
        <v>262602.07</v>
      </c>
      <c r="J29" s="310">
        <v>135170.19</v>
      </c>
      <c r="K29" s="341">
        <v>19400</v>
      </c>
      <c r="N29" s="341">
        <v>150.1</v>
      </c>
      <c r="P29" s="310">
        <v>-128446.78</v>
      </c>
      <c r="Q29" s="310">
        <v>1414760.08</v>
      </c>
      <c r="S29" s="314">
        <v>1376051</v>
      </c>
      <c r="T29" s="314">
        <v>70000</v>
      </c>
      <c r="U29" s="314">
        <v>292.73</v>
      </c>
      <c r="V29" s="314">
        <v>2743510</v>
      </c>
      <c r="X29" s="334">
        <v>3195442.96</v>
      </c>
      <c r="Y29" s="334">
        <v>16815</v>
      </c>
      <c r="AA29" s="334">
        <v>1117316.52</v>
      </c>
      <c r="AB29" s="334">
        <v>187851.1</v>
      </c>
      <c r="AE29" s="360">
        <f t="shared" si="7"/>
        <v>580519.29</v>
      </c>
      <c r="AF29" s="31">
        <f t="shared" si="8"/>
        <v>19550.099999999999</v>
      </c>
      <c r="AG29" s="357">
        <f t="shared" si="9"/>
        <v>560969.19000000006</v>
      </c>
      <c r="AH29" s="361">
        <f t="shared" si="10"/>
        <v>4517425.58</v>
      </c>
      <c r="AI29" s="359">
        <f t="shared" si="11"/>
        <v>4517425.58</v>
      </c>
      <c r="AJ29" s="26">
        <f t="shared" si="12"/>
        <v>0</v>
      </c>
    </row>
    <row r="30" spans="1:36" x14ac:dyDescent="0.25">
      <c r="A30" s="1" t="s">
        <v>460</v>
      </c>
      <c r="B30" s="1" t="s">
        <v>462</v>
      </c>
      <c r="C30" s="66">
        <v>7972</v>
      </c>
      <c r="D30" s="67" t="s">
        <v>1104</v>
      </c>
      <c r="E30" t="s">
        <v>3059</v>
      </c>
      <c r="F30" s="318">
        <v>695799.27</v>
      </c>
      <c r="G30" s="318">
        <v>0</v>
      </c>
      <c r="H30" s="318">
        <v>781145.24</v>
      </c>
      <c r="I30" s="310">
        <v>157243.1</v>
      </c>
      <c r="J30" s="310">
        <v>779240.1</v>
      </c>
      <c r="N30" s="341">
        <v>17229.439999999999</v>
      </c>
      <c r="P30" s="310">
        <v>941041.82</v>
      </c>
      <c r="Q30" s="310">
        <v>1595887.05</v>
      </c>
      <c r="S30" s="314">
        <v>2657764.12</v>
      </c>
      <c r="U30" s="314">
        <v>1670.68</v>
      </c>
      <c r="V30" s="314">
        <v>2735730</v>
      </c>
      <c r="X30" s="334">
        <v>3264448</v>
      </c>
      <c r="Y30" s="334">
        <v>22000</v>
      </c>
      <c r="AA30" s="334">
        <v>2017405.84</v>
      </c>
      <c r="AB30" s="334">
        <v>231541.56</v>
      </c>
      <c r="AD30" s="334">
        <v>500</v>
      </c>
      <c r="AE30" s="360">
        <f t="shared" si="7"/>
        <v>1476944.51</v>
      </c>
      <c r="AF30" s="31">
        <f t="shared" si="8"/>
        <v>17229.439999999999</v>
      </c>
      <c r="AG30" s="357">
        <f t="shared" si="9"/>
        <v>1459715.07</v>
      </c>
      <c r="AH30" s="361">
        <f t="shared" si="10"/>
        <v>5535895.3999999994</v>
      </c>
      <c r="AI30" s="359">
        <f t="shared" si="11"/>
        <v>5535895.3999999994</v>
      </c>
      <c r="AJ30" s="26">
        <f t="shared" si="12"/>
        <v>0</v>
      </c>
    </row>
    <row r="31" spans="1:36" x14ac:dyDescent="0.25">
      <c r="A31" s="1" t="s">
        <v>460</v>
      </c>
      <c r="B31" s="1" t="s">
        <v>462</v>
      </c>
      <c r="C31" s="66">
        <v>3577</v>
      </c>
      <c r="D31" s="67" t="s">
        <v>1105</v>
      </c>
      <c r="E31" t="s">
        <v>3060</v>
      </c>
      <c r="F31" s="318">
        <v>438757.31</v>
      </c>
      <c r="G31" s="318">
        <v>0</v>
      </c>
      <c r="H31" s="318">
        <v>451119.59</v>
      </c>
      <c r="I31" s="310">
        <v>93097.31</v>
      </c>
      <c r="J31" s="310">
        <v>220683.33</v>
      </c>
      <c r="N31" s="341">
        <v>13.8</v>
      </c>
      <c r="P31" s="310">
        <v>-653801.38</v>
      </c>
      <c r="Q31" s="310">
        <v>1789492.25</v>
      </c>
      <c r="S31" s="314">
        <v>859904.55</v>
      </c>
      <c r="U31" s="314">
        <v>720.89</v>
      </c>
      <c r="V31" s="314">
        <v>997960</v>
      </c>
      <c r="X31" s="334">
        <v>1260347</v>
      </c>
      <c r="Y31" s="334">
        <v>10210</v>
      </c>
      <c r="Z31" s="334">
        <v>1360</v>
      </c>
      <c r="AA31" s="334">
        <v>431560.28</v>
      </c>
      <c r="AB31" s="334">
        <v>87155.29</v>
      </c>
      <c r="AE31" s="360">
        <f t="shared" si="7"/>
        <v>889876.9</v>
      </c>
      <c r="AF31" s="31">
        <f t="shared" si="8"/>
        <v>13.8</v>
      </c>
      <c r="AG31" s="357">
        <f t="shared" si="9"/>
        <v>889863.1</v>
      </c>
      <c r="AH31" s="361">
        <f t="shared" si="10"/>
        <v>1790632.57</v>
      </c>
      <c r="AI31" s="359">
        <f t="shared" si="11"/>
        <v>1790632.57</v>
      </c>
      <c r="AJ31" s="26">
        <f t="shared" si="12"/>
        <v>0</v>
      </c>
    </row>
    <row r="32" spans="1:36" x14ac:dyDescent="0.25">
      <c r="A32" s="1" t="s">
        <v>460</v>
      </c>
      <c r="B32" s="1" t="s">
        <v>462</v>
      </c>
      <c r="C32" s="66">
        <v>3159</v>
      </c>
      <c r="D32" s="67" t="s">
        <v>1106</v>
      </c>
      <c r="E32" t="s">
        <v>3061</v>
      </c>
      <c r="F32" s="318">
        <v>834837.32</v>
      </c>
      <c r="G32" s="318">
        <v>5926.7</v>
      </c>
      <c r="H32" s="318">
        <v>147934.07</v>
      </c>
      <c r="I32" s="310">
        <v>60801.91</v>
      </c>
      <c r="J32" s="310">
        <v>260867.89</v>
      </c>
      <c r="K32" s="341">
        <v>3540</v>
      </c>
      <c r="N32" s="341">
        <v>9.1300000000000008</v>
      </c>
      <c r="P32" s="310">
        <v>-2003518.61</v>
      </c>
      <c r="Q32" s="310">
        <v>3102228.3</v>
      </c>
      <c r="S32" s="314">
        <v>1089795.06</v>
      </c>
      <c r="T32" s="314">
        <v>204010</v>
      </c>
      <c r="U32" s="314">
        <v>800.19</v>
      </c>
      <c r="V32" s="314">
        <v>1641490</v>
      </c>
      <c r="W32" s="314">
        <v>82200</v>
      </c>
      <c r="X32" s="334">
        <v>1982960</v>
      </c>
      <c r="Y32" s="334">
        <v>31080</v>
      </c>
      <c r="AA32" s="334">
        <v>583627.79</v>
      </c>
      <c r="AB32" s="334">
        <v>212518.39</v>
      </c>
      <c r="AE32" s="360">
        <f t="shared" si="7"/>
        <v>988698.08999999985</v>
      </c>
      <c r="AF32" s="31">
        <f t="shared" si="8"/>
        <v>3549.13</v>
      </c>
      <c r="AG32" s="357">
        <f t="shared" si="9"/>
        <v>985148.95999999985</v>
      </c>
      <c r="AH32" s="361">
        <f t="shared" si="10"/>
        <v>2810186.18</v>
      </c>
      <c r="AI32" s="359">
        <f t="shared" si="11"/>
        <v>2810186.18</v>
      </c>
      <c r="AJ32" s="26">
        <f t="shared" si="12"/>
        <v>0</v>
      </c>
    </row>
    <row r="33" spans="1:36" x14ac:dyDescent="0.25">
      <c r="A33" s="1" t="s">
        <v>460</v>
      </c>
      <c r="B33" s="1" t="s">
        <v>462</v>
      </c>
      <c r="C33" s="66">
        <v>3764</v>
      </c>
      <c r="D33" s="67" t="s">
        <v>1107</v>
      </c>
      <c r="E33" t="s">
        <v>3062</v>
      </c>
      <c r="F33" s="318">
        <v>436964.37</v>
      </c>
      <c r="G33" s="318">
        <v>120408.59</v>
      </c>
      <c r="H33" s="318">
        <v>159732.12</v>
      </c>
      <c r="I33" s="310">
        <v>361969.79</v>
      </c>
      <c r="J33" s="310">
        <v>249211.71</v>
      </c>
      <c r="P33" s="310">
        <v>-65470.73</v>
      </c>
      <c r="Q33" s="310">
        <v>1484748</v>
      </c>
      <c r="S33" s="314">
        <v>1220537.69</v>
      </c>
      <c r="T33" s="314">
        <v>54000</v>
      </c>
      <c r="U33" s="314">
        <v>945.57</v>
      </c>
      <c r="V33" s="314">
        <v>1207750</v>
      </c>
      <c r="W33" s="314">
        <v>100</v>
      </c>
      <c r="X33" s="334">
        <v>1609662.93</v>
      </c>
      <c r="Y33" s="334">
        <v>11776</v>
      </c>
      <c r="Z33" s="334">
        <v>20646</v>
      </c>
      <c r="AA33" s="334">
        <v>853254.3</v>
      </c>
      <c r="AB33" s="334">
        <v>78984.72</v>
      </c>
      <c r="AE33" s="360">
        <f t="shared" si="7"/>
        <v>717105.08</v>
      </c>
      <c r="AF33" s="31">
        <f t="shared" si="8"/>
        <v>0</v>
      </c>
      <c r="AG33" s="357">
        <f t="shared" si="9"/>
        <v>717105.08</v>
      </c>
      <c r="AH33" s="361">
        <f t="shared" si="10"/>
        <v>2574323.9500000002</v>
      </c>
      <c r="AI33" s="359">
        <f t="shared" si="11"/>
        <v>2574323.9500000002</v>
      </c>
      <c r="AJ33" s="26">
        <f t="shared" si="12"/>
        <v>0</v>
      </c>
    </row>
    <row r="34" spans="1:36" x14ac:dyDescent="0.25">
      <c r="A34" s="1" t="s">
        <v>460</v>
      </c>
      <c r="B34" s="1" t="s">
        <v>462</v>
      </c>
      <c r="C34" s="66">
        <v>3691</v>
      </c>
      <c r="D34" s="67" t="s">
        <v>1108</v>
      </c>
      <c r="E34" t="s">
        <v>3063</v>
      </c>
      <c r="F34" s="318">
        <v>871054.41</v>
      </c>
      <c r="G34" s="318">
        <v>41885.83</v>
      </c>
      <c r="H34" s="318">
        <v>310482.15999999997</v>
      </c>
      <c r="I34" s="310">
        <v>80202.61</v>
      </c>
      <c r="J34" s="310">
        <v>254568.14</v>
      </c>
      <c r="N34" s="341">
        <v>15204.99</v>
      </c>
      <c r="P34" s="310">
        <v>-637236.91</v>
      </c>
      <c r="Q34" s="310">
        <v>1924840.79</v>
      </c>
      <c r="S34" s="314">
        <v>1279641.02</v>
      </c>
      <c r="T34" s="314">
        <v>105000</v>
      </c>
      <c r="U34" s="314">
        <v>1228.52</v>
      </c>
      <c r="V34" s="314">
        <v>1481260</v>
      </c>
      <c r="X34" s="334">
        <v>1931050</v>
      </c>
      <c r="Y34" s="334">
        <v>20330</v>
      </c>
      <c r="AA34" s="334">
        <v>542852.12</v>
      </c>
      <c r="AB34" s="334">
        <v>117013.14</v>
      </c>
      <c r="AD34" s="334">
        <v>500</v>
      </c>
      <c r="AE34" s="360">
        <f t="shared" si="7"/>
        <v>1223422.3999999999</v>
      </c>
      <c r="AF34" s="31">
        <f t="shared" si="8"/>
        <v>15204.99</v>
      </c>
      <c r="AG34" s="357">
        <f t="shared" si="9"/>
        <v>1208217.4099999999</v>
      </c>
      <c r="AH34" s="361">
        <f t="shared" si="10"/>
        <v>2611745.2600000002</v>
      </c>
      <c r="AI34" s="359">
        <f t="shared" si="11"/>
        <v>2611745.2600000002</v>
      </c>
      <c r="AJ34" s="26">
        <f t="shared" si="12"/>
        <v>0</v>
      </c>
    </row>
    <row r="35" spans="1:36" x14ac:dyDescent="0.25">
      <c r="A35" s="1" t="s">
        <v>460</v>
      </c>
      <c r="B35" s="1" t="s">
        <v>462</v>
      </c>
      <c r="C35" s="66">
        <v>7031</v>
      </c>
      <c r="D35" s="67" t="s">
        <v>1109</v>
      </c>
      <c r="E35" t="s">
        <v>3064</v>
      </c>
      <c r="F35" s="318">
        <v>1002064.16</v>
      </c>
      <c r="G35" s="318">
        <v>105678.69</v>
      </c>
      <c r="H35" s="318">
        <v>236087.64</v>
      </c>
      <c r="I35" s="310">
        <v>191661.97</v>
      </c>
      <c r="J35" s="310">
        <v>204114.12</v>
      </c>
      <c r="N35" s="341">
        <v>667.95</v>
      </c>
      <c r="P35" s="310">
        <v>699358.76</v>
      </c>
      <c r="Q35" s="310">
        <v>1101601.1100000001</v>
      </c>
      <c r="S35" s="314">
        <v>1096372.6599999999</v>
      </c>
      <c r="T35" s="314">
        <v>305020</v>
      </c>
      <c r="U35" s="314">
        <v>1667.42</v>
      </c>
      <c r="V35" s="314">
        <v>1599704</v>
      </c>
      <c r="W35" s="314">
        <v>930</v>
      </c>
      <c r="X35" s="334">
        <v>2276660</v>
      </c>
      <c r="Y35" s="334">
        <v>4192</v>
      </c>
      <c r="Z35" s="334">
        <v>2000</v>
      </c>
      <c r="AA35" s="334">
        <v>695904.8</v>
      </c>
      <c r="AB35" s="334">
        <v>86458.52</v>
      </c>
      <c r="AD35" s="334">
        <v>500</v>
      </c>
      <c r="AE35" s="360">
        <f t="shared" si="7"/>
        <v>1343830.4900000002</v>
      </c>
      <c r="AF35" s="31">
        <f t="shared" si="8"/>
        <v>667.95</v>
      </c>
      <c r="AG35" s="357">
        <f t="shared" si="9"/>
        <v>1343162.5400000003</v>
      </c>
      <c r="AH35" s="361">
        <f t="shared" si="10"/>
        <v>3065715.32</v>
      </c>
      <c r="AI35" s="359">
        <f t="shared" si="11"/>
        <v>3065715.32</v>
      </c>
      <c r="AJ35" s="26">
        <f t="shared" si="12"/>
        <v>0</v>
      </c>
    </row>
    <row r="36" spans="1:36" x14ac:dyDescent="0.25">
      <c r="A36" s="1" t="s">
        <v>460</v>
      </c>
      <c r="B36" s="1" t="s">
        <v>462</v>
      </c>
      <c r="C36" s="66">
        <v>3391</v>
      </c>
      <c r="D36" s="67" t="s">
        <v>1110</v>
      </c>
      <c r="E36" t="s">
        <v>3065</v>
      </c>
      <c r="F36" s="318">
        <v>701662.46</v>
      </c>
      <c r="G36" s="318">
        <v>30695.43</v>
      </c>
      <c r="H36" s="318">
        <v>117981.95</v>
      </c>
      <c r="I36" s="310">
        <v>1253294.0900000001</v>
      </c>
      <c r="J36" s="310">
        <v>139118.28</v>
      </c>
      <c r="P36" s="310">
        <v>1644563.25</v>
      </c>
      <c r="Q36" s="310">
        <v>528949.56000000006</v>
      </c>
      <c r="S36" s="314">
        <v>1590789.56</v>
      </c>
      <c r="T36" s="314">
        <v>49838</v>
      </c>
      <c r="U36" s="314">
        <v>889.62</v>
      </c>
      <c r="V36" s="314">
        <v>1275580</v>
      </c>
      <c r="X36" s="334">
        <v>1609500</v>
      </c>
      <c r="Y36" s="334">
        <v>9884</v>
      </c>
      <c r="AA36" s="334">
        <v>1108936.19</v>
      </c>
      <c r="AB36" s="334">
        <v>119537.59</v>
      </c>
      <c r="AE36" s="360">
        <f t="shared" si="7"/>
        <v>850339.83999999997</v>
      </c>
      <c r="AF36" s="31">
        <f t="shared" si="8"/>
        <v>0</v>
      </c>
      <c r="AG36" s="357">
        <f t="shared" si="9"/>
        <v>850339.83999999997</v>
      </c>
      <c r="AH36" s="361">
        <f t="shared" si="10"/>
        <v>2847857.78</v>
      </c>
      <c r="AI36" s="359">
        <f t="shared" si="11"/>
        <v>2847857.78</v>
      </c>
      <c r="AJ36" s="26">
        <f t="shared" si="12"/>
        <v>0</v>
      </c>
    </row>
    <row r="37" spans="1:36" x14ac:dyDescent="0.25">
      <c r="A37" s="1" t="s">
        <v>460</v>
      </c>
      <c r="B37" s="1" t="s">
        <v>462</v>
      </c>
      <c r="C37" s="66">
        <v>4244</v>
      </c>
      <c r="D37" s="67" t="s">
        <v>1111</v>
      </c>
      <c r="E37" t="s">
        <v>3066</v>
      </c>
      <c r="F37" s="318">
        <v>787568.94</v>
      </c>
      <c r="G37" s="318">
        <v>2186.8000000000002</v>
      </c>
      <c r="H37" s="318">
        <v>208985.78</v>
      </c>
      <c r="I37" s="310">
        <v>353800.33</v>
      </c>
      <c r="J37" s="310">
        <v>222672.14</v>
      </c>
      <c r="N37" s="341">
        <v>11507</v>
      </c>
      <c r="P37" s="310">
        <v>-28337.13</v>
      </c>
      <c r="Q37" s="310">
        <v>1603684.39</v>
      </c>
      <c r="S37" s="314">
        <v>1851106.05</v>
      </c>
      <c r="U37" s="314">
        <v>1161.3800000000001</v>
      </c>
      <c r="V37" s="314">
        <v>1709600</v>
      </c>
      <c r="X37" s="334">
        <v>2031997</v>
      </c>
      <c r="AA37" s="334">
        <v>1475525.1</v>
      </c>
      <c r="AB37" s="334">
        <v>65985.600000000006</v>
      </c>
      <c r="AE37" s="360">
        <f t="shared" si="7"/>
        <v>998741.52</v>
      </c>
      <c r="AF37" s="31">
        <f t="shared" si="8"/>
        <v>11507</v>
      </c>
      <c r="AG37" s="357">
        <f t="shared" si="9"/>
        <v>987234.52</v>
      </c>
      <c r="AH37" s="361">
        <f t="shared" si="10"/>
        <v>3573507.7</v>
      </c>
      <c r="AI37" s="359">
        <f t="shared" si="11"/>
        <v>3573507.7</v>
      </c>
      <c r="AJ37" s="26">
        <f t="shared" si="12"/>
        <v>0</v>
      </c>
    </row>
    <row r="38" spans="1:36" x14ac:dyDescent="0.25">
      <c r="A38" s="1" t="s">
        <v>460</v>
      </c>
      <c r="B38" s="1" t="s">
        <v>462</v>
      </c>
      <c r="C38" s="66">
        <v>1926</v>
      </c>
      <c r="D38" s="67" t="s">
        <v>1112</v>
      </c>
      <c r="E38" t="s">
        <v>3067</v>
      </c>
      <c r="F38" s="318">
        <v>358760.38</v>
      </c>
      <c r="G38" s="318">
        <v>48324.77</v>
      </c>
      <c r="H38" s="318">
        <v>75450.23</v>
      </c>
      <c r="I38" s="310">
        <v>12287.03</v>
      </c>
      <c r="J38" s="310">
        <v>55082.12</v>
      </c>
      <c r="P38" s="310">
        <v>-878027.15</v>
      </c>
      <c r="Q38" s="310">
        <v>1498620.76</v>
      </c>
      <c r="S38" s="314">
        <v>662986.87</v>
      </c>
      <c r="T38" s="314">
        <v>55000</v>
      </c>
      <c r="U38" s="314">
        <v>631.39</v>
      </c>
      <c r="V38" s="314">
        <v>974330</v>
      </c>
      <c r="X38" s="334">
        <v>1179380</v>
      </c>
      <c r="Y38" s="334">
        <v>6957</v>
      </c>
      <c r="Z38" s="334">
        <v>1172</v>
      </c>
      <c r="AA38" s="334">
        <v>486983.28</v>
      </c>
      <c r="AB38" s="334">
        <v>89145.06</v>
      </c>
      <c r="AE38" s="360">
        <f t="shared" si="7"/>
        <v>482535.38</v>
      </c>
      <c r="AF38" s="31">
        <f t="shared" si="8"/>
        <v>0</v>
      </c>
      <c r="AG38" s="357">
        <f t="shared" si="9"/>
        <v>482535.38</v>
      </c>
      <c r="AH38" s="361">
        <f t="shared" si="10"/>
        <v>1763637.34</v>
      </c>
      <c r="AI38" s="359">
        <f t="shared" si="11"/>
        <v>1763637.34</v>
      </c>
      <c r="AJ38" s="26">
        <f t="shared" si="12"/>
        <v>0</v>
      </c>
    </row>
    <row r="39" spans="1:36" x14ac:dyDescent="0.25">
      <c r="A39" s="1" t="s">
        <v>460</v>
      </c>
      <c r="B39" s="1" t="s">
        <v>462</v>
      </c>
      <c r="C39" s="66">
        <v>5306</v>
      </c>
      <c r="D39" s="67" t="s">
        <v>1113</v>
      </c>
      <c r="E39" t="s">
        <v>3068</v>
      </c>
      <c r="F39" s="318">
        <v>521358.98</v>
      </c>
      <c r="G39" s="318">
        <v>51563.62</v>
      </c>
      <c r="H39" s="318">
        <v>97027.48</v>
      </c>
      <c r="I39" s="310">
        <v>1021221.26</v>
      </c>
      <c r="J39" s="310">
        <v>673594.55</v>
      </c>
      <c r="N39" s="341">
        <v>25006.87</v>
      </c>
      <c r="P39" s="310">
        <v>48342.84</v>
      </c>
      <c r="Q39" s="310">
        <v>2339595.1</v>
      </c>
      <c r="S39" s="314">
        <v>1594514.32</v>
      </c>
      <c r="T39" s="314">
        <v>340000</v>
      </c>
      <c r="U39" s="314">
        <v>609.46</v>
      </c>
      <c r="V39" s="314">
        <v>2178620</v>
      </c>
      <c r="X39" s="334">
        <v>2599874</v>
      </c>
      <c r="Y39" s="334">
        <v>22078</v>
      </c>
      <c r="Z39" s="334">
        <v>10876</v>
      </c>
      <c r="AA39" s="334">
        <v>1185326.22</v>
      </c>
      <c r="AB39" s="334">
        <v>341401.48</v>
      </c>
      <c r="AD39" s="334">
        <v>2367</v>
      </c>
      <c r="AE39" s="360">
        <f t="shared" si="7"/>
        <v>669950.07999999996</v>
      </c>
      <c r="AF39" s="31">
        <f t="shared" si="8"/>
        <v>25006.87</v>
      </c>
      <c r="AG39" s="357">
        <f t="shared" si="9"/>
        <v>644943.21</v>
      </c>
      <c r="AH39" s="361">
        <f t="shared" si="10"/>
        <v>4161922.6999999997</v>
      </c>
      <c r="AI39" s="359">
        <f t="shared" si="11"/>
        <v>4161922.6999999997</v>
      </c>
      <c r="AJ39" s="26">
        <f t="shared" si="12"/>
        <v>0</v>
      </c>
    </row>
    <row r="40" spans="1:36" x14ac:dyDescent="0.25">
      <c r="A40" s="1" t="s">
        <v>460</v>
      </c>
      <c r="B40" s="1" t="s">
        <v>462</v>
      </c>
      <c r="C40" s="66">
        <v>2556</v>
      </c>
      <c r="D40" s="67" t="s">
        <v>1114</v>
      </c>
      <c r="E40" t="s">
        <v>3069</v>
      </c>
      <c r="F40" s="318">
        <v>775494.99</v>
      </c>
      <c r="G40" s="318">
        <v>31135</v>
      </c>
      <c r="H40" s="318">
        <v>297736.18</v>
      </c>
      <c r="I40" s="310">
        <v>187619.84</v>
      </c>
      <c r="J40" s="310">
        <v>273941.53999999998</v>
      </c>
      <c r="N40" s="341">
        <v>1221.77</v>
      </c>
      <c r="P40" s="310">
        <v>80262.7</v>
      </c>
      <c r="Q40" s="310">
        <v>1457071.21</v>
      </c>
      <c r="S40" s="314">
        <v>1350109.7</v>
      </c>
      <c r="T40" s="314">
        <v>47050</v>
      </c>
      <c r="U40" s="314">
        <v>1365.83</v>
      </c>
      <c r="V40" s="314">
        <v>985840</v>
      </c>
      <c r="X40" s="334">
        <v>1404226</v>
      </c>
      <c r="Y40" s="334">
        <v>3000</v>
      </c>
      <c r="Z40" s="334">
        <v>7610</v>
      </c>
      <c r="AA40" s="334">
        <v>865040.31</v>
      </c>
      <c r="AB40" s="334">
        <v>77102.350000000006</v>
      </c>
      <c r="AD40" s="334">
        <v>15</v>
      </c>
      <c r="AE40" s="360">
        <f t="shared" si="7"/>
        <v>1104366.17</v>
      </c>
      <c r="AF40" s="31">
        <f t="shared" si="8"/>
        <v>1221.77</v>
      </c>
      <c r="AG40" s="357">
        <f t="shared" si="9"/>
        <v>1103144.3999999999</v>
      </c>
      <c r="AH40" s="361">
        <f t="shared" si="10"/>
        <v>2356993.66</v>
      </c>
      <c r="AI40" s="359">
        <f t="shared" si="11"/>
        <v>2356993.66</v>
      </c>
      <c r="AJ40" s="26">
        <f t="shared" si="12"/>
        <v>0</v>
      </c>
    </row>
    <row r="41" spans="1:36" x14ac:dyDescent="0.25">
      <c r="A41" s="1" t="s">
        <v>460</v>
      </c>
      <c r="B41" s="1" t="s">
        <v>462</v>
      </c>
      <c r="C41" s="66">
        <v>2366</v>
      </c>
      <c r="D41" s="67" t="s">
        <v>1115</v>
      </c>
      <c r="E41" t="s">
        <v>3070</v>
      </c>
      <c r="F41" s="318">
        <v>812251.72</v>
      </c>
      <c r="G41" s="318">
        <v>79773.64</v>
      </c>
      <c r="H41" s="318">
        <v>145568.95999999999</v>
      </c>
      <c r="I41" s="310">
        <v>238291.04</v>
      </c>
      <c r="J41" s="310">
        <v>520715.51</v>
      </c>
      <c r="N41" s="341">
        <v>213.55</v>
      </c>
      <c r="P41" s="310">
        <v>302944.25</v>
      </c>
      <c r="Q41" s="310">
        <v>1798384.44</v>
      </c>
      <c r="S41" s="314">
        <v>848991.03</v>
      </c>
      <c r="T41" s="314">
        <v>185540</v>
      </c>
      <c r="U41" s="314">
        <v>1188.97</v>
      </c>
      <c r="V41" s="314">
        <v>648200</v>
      </c>
      <c r="X41" s="334">
        <v>854188</v>
      </c>
      <c r="AA41" s="334">
        <v>792036.75</v>
      </c>
      <c r="AB41" s="334">
        <v>342636.62</v>
      </c>
      <c r="AE41" s="360">
        <f t="shared" si="7"/>
        <v>1037594.32</v>
      </c>
      <c r="AF41" s="31">
        <f t="shared" si="8"/>
        <v>213.55</v>
      </c>
      <c r="AG41" s="357">
        <f t="shared" si="9"/>
        <v>1037380.7699999999</v>
      </c>
      <c r="AH41" s="361">
        <f t="shared" si="10"/>
        <v>1988861.37</v>
      </c>
      <c r="AI41" s="359">
        <f t="shared" si="11"/>
        <v>1988861.37</v>
      </c>
      <c r="AJ41" s="26">
        <f t="shared" si="12"/>
        <v>0</v>
      </c>
    </row>
    <row r="42" spans="1:36" x14ac:dyDescent="0.25">
      <c r="A42" s="1" t="s">
        <v>460</v>
      </c>
      <c r="B42" s="1" t="s">
        <v>462</v>
      </c>
      <c r="C42" s="66">
        <v>5915</v>
      </c>
      <c r="D42" s="67" t="s">
        <v>1116</v>
      </c>
      <c r="E42" t="s">
        <v>3071</v>
      </c>
      <c r="F42" s="318">
        <v>443483.64</v>
      </c>
      <c r="G42" s="318">
        <v>21249</v>
      </c>
      <c r="H42" s="318">
        <v>164812.10999999999</v>
      </c>
      <c r="I42" s="310">
        <v>177951.43</v>
      </c>
      <c r="J42" s="310">
        <v>551255.46</v>
      </c>
      <c r="N42" s="341">
        <v>72.42</v>
      </c>
      <c r="P42" s="310">
        <v>249925.82</v>
      </c>
      <c r="Q42" s="310">
        <v>1262156.06</v>
      </c>
      <c r="S42" s="314">
        <v>1290158.8700000001</v>
      </c>
      <c r="T42" s="314">
        <v>104000</v>
      </c>
      <c r="U42" s="314">
        <v>577.44000000000005</v>
      </c>
      <c r="V42" s="314">
        <v>1463660</v>
      </c>
      <c r="X42" s="334">
        <v>1853632</v>
      </c>
      <c r="Y42" s="334">
        <v>23034</v>
      </c>
      <c r="AA42" s="334">
        <v>832829.43</v>
      </c>
      <c r="AB42" s="334">
        <v>301403.53999999998</v>
      </c>
      <c r="AD42" s="334">
        <v>900</v>
      </c>
      <c r="AE42" s="360">
        <f t="shared" si="7"/>
        <v>629544.75</v>
      </c>
      <c r="AF42" s="31">
        <f t="shared" si="8"/>
        <v>72.42</v>
      </c>
      <c r="AG42" s="357">
        <f t="shared" si="9"/>
        <v>629472.32999999996</v>
      </c>
      <c r="AH42" s="361">
        <f t="shared" si="10"/>
        <v>3011798.97</v>
      </c>
      <c r="AI42" s="359">
        <f t="shared" si="11"/>
        <v>3011798.97</v>
      </c>
      <c r="AJ42" s="26">
        <f t="shared" si="12"/>
        <v>0</v>
      </c>
    </row>
    <row r="43" spans="1:36" x14ac:dyDescent="0.25">
      <c r="A43" s="1" t="s">
        <v>460</v>
      </c>
      <c r="B43" s="1" t="s">
        <v>462</v>
      </c>
      <c r="C43" s="66">
        <v>3317</v>
      </c>
      <c r="D43" s="67" t="s">
        <v>1117</v>
      </c>
      <c r="E43" t="s">
        <v>3072</v>
      </c>
      <c r="F43" s="318">
        <v>567314.73</v>
      </c>
      <c r="G43" s="318">
        <v>0</v>
      </c>
      <c r="H43" s="318">
        <v>225413.45</v>
      </c>
      <c r="I43" s="310">
        <v>369217.26</v>
      </c>
      <c r="J43" s="310">
        <v>145135.54999999999</v>
      </c>
      <c r="P43" s="310">
        <v>-619299.63</v>
      </c>
      <c r="Q43" s="310">
        <v>1683339.65</v>
      </c>
      <c r="S43" s="314">
        <v>1156155.3999999999</v>
      </c>
      <c r="T43" s="314">
        <v>300000</v>
      </c>
      <c r="U43" s="314">
        <v>655.74</v>
      </c>
      <c r="V43" s="314">
        <v>633040</v>
      </c>
      <c r="X43" s="334">
        <v>1168404</v>
      </c>
      <c r="Y43" s="334">
        <v>13558</v>
      </c>
      <c r="AA43" s="334">
        <v>543380.4</v>
      </c>
      <c r="AB43" s="334">
        <v>120285.42</v>
      </c>
      <c r="AD43" s="334">
        <v>1182.3499999999999</v>
      </c>
      <c r="AE43" s="360">
        <f t="shared" si="7"/>
        <v>792728.17999999993</v>
      </c>
      <c r="AF43" s="31">
        <f t="shared" si="8"/>
        <v>0</v>
      </c>
      <c r="AG43" s="357">
        <f t="shared" si="9"/>
        <v>792728.17999999993</v>
      </c>
      <c r="AH43" s="361">
        <f t="shared" si="10"/>
        <v>1846810.17</v>
      </c>
      <c r="AI43" s="359">
        <f t="shared" si="11"/>
        <v>1846810.17</v>
      </c>
      <c r="AJ43" s="26">
        <f t="shared" si="12"/>
        <v>0</v>
      </c>
    </row>
    <row r="44" spans="1:36" x14ac:dyDescent="0.25">
      <c r="A44" s="1" t="s">
        <v>460</v>
      </c>
      <c r="B44" s="1" t="s">
        <v>462</v>
      </c>
      <c r="C44" s="66">
        <v>2828</v>
      </c>
      <c r="D44" s="67" t="s">
        <v>1118</v>
      </c>
      <c r="E44" t="s">
        <v>3073</v>
      </c>
      <c r="F44" s="318">
        <v>565031.24</v>
      </c>
      <c r="G44" s="318">
        <v>59000</v>
      </c>
      <c r="H44" s="318">
        <v>103060.008</v>
      </c>
      <c r="I44" s="310">
        <v>144616.99</v>
      </c>
      <c r="J44" s="310">
        <v>183950.06</v>
      </c>
      <c r="P44" s="310">
        <v>-715997.21</v>
      </c>
      <c r="Q44" s="310">
        <v>2224890.19</v>
      </c>
      <c r="S44" s="314">
        <v>1004677.81</v>
      </c>
      <c r="T44" s="314">
        <v>12500</v>
      </c>
      <c r="U44" s="314">
        <v>1000.2</v>
      </c>
      <c r="V44" s="314">
        <v>875900</v>
      </c>
      <c r="X44" s="334">
        <v>1368315</v>
      </c>
      <c r="Y44" s="334">
        <v>3000</v>
      </c>
      <c r="Z44" s="334">
        <v>3705</v>
      </c>
      <c r="AA44" s="334">
        <v>810469.60199999996</v>
      </c>
      <c r="AB44" s="334">
        <v>161823.09</v>
      </c>
      <c r="AE44" s="360">
        <f t="shared" si="7"/>
        <v>727091.24800000002</v>
      </c>
      <c r="AF44" s="31">
        <f t="shared" si="8"/>
        <v>0</v>
      </c>
      <c r="AG44" s="357">
        <f t="shared" si="9"/>
        <v>727091.24800000002</v>
      </c>
      <c r="AH44" s="361">
        <f t="shared" si="10"/>
        <v>2347312.6919999998</v>
      </c>
      <c r="AI44" s="359">
        <f t="shared" si="11"/>
        <v>2347312.6919999998</v>
      </c>
      <c r="AJ44" s="26">
        <f t="shared" si="12"/>
        <v>0</v>
      </c>
    </row>
    <row r="45" spans="1:36" x14ac:dyDescent="0.25">
      <c r="A45" s="1" t="s">
        <v>460</v>
      </c>
      <c r="B45" s="1" t="s">
        <v>462</v>
      </c>
      <c r="C45" s="66">
        <v>2529</v>
      </c>
      <c r="D45" s="67" t="s">
        <v>1119</v>
      </c>
      <c r="E45" t="s">
        <v>3074</v>
      </c>
      <c r="F45" s="318">
        <v>406675.8</v>
      </c>
      <c r="G45" s="318">
        <v>47030</v>
      </c>
      <c r="H45" s="318">
        <v>244475.18</v>
      </c>
      <c r="I45" s="310">
        <v>1837103.92</v>
      </c>
      <c r="J45" s="310">
        <v>332668.67</v>
      </c>
      <c r="N45" s="341">
        <v>5.99</v>
      </c>
      <c r="P45" s="310">
        <v>2970894.13</v>
      </c>
      <c r="S45" s="314">
        <v>1010745.29</v>
      </c>
      <c r="T45" s="314">
        <v>20000</v>
      </c>
      <c r="U45" s="314">
        <v>708.82</v>
      </c>
      <c r="V45" s="314">
        <v>1139440</v>
      </c>
      <c r="W45" s="314">
        <v>2</v>
      </c>
      <c r="X45" s="334">
        <v>1357775</v>
      </c>
      <c r="Y45" s="334">
        <v>14668</v>
      </c>
      <c r="Z45" s="334">
        <v>6329</v>
      </c>
      <c r="AA45" s="334">
        <v>582835.93000000005</v>
      </c>
      <c r="AB45" s="334">
        <v>312234.73</v>
      </c>
      <c r="AE45" s="360">
        <f t="shared" si="7"/>
        <v>698180.98</v>
      </c>
      <c r="AF45" s="31">
        <f t="shared" si="8"/>
        <v>5.99</v>
      </c>
      <c r="AG45" s="357">
        <f t="shared" si="9"/>
        <v>698174.99</v>
      </c>
      <c r="AH45" s="361">
        <f t="shared" si="10"/>
        <v>2273842.66</v>
      </c>
      <c r="AI45" s="359">
        <f t="shared" si="11"/>
        <v>2273842.66</v>
      </c>
      <c r="AJ45" s="26">
        <f t="shared" si="12"/>
        <v>0</v>
      </c>
    </row>
    <row r="46" spans="1:36" x14ac:dyDescent="0.25">
      <c r="A46" s="1" t="s">
        <v>465</v>
      </c>
      <c r="B46" s="1" t="s">
        <v>466</v>
      </c>
      <c r="C46" s="66">
        <v>5981</v>
      </c>
      <c r="D46" s="67" t="s">
        <v>1120</v>
      </c>
      <c r="E46" t="s">
        <v>3075</v>
      </c>
      <c r="F46" s="318">
        <v>709835.23</v>
      </c>
      <c r="G46" s="318">
        <v>0</v>
      </c>
      <c r="H46" s="318">
        <v>78810.38</v>
      </c>
      <c r="I46" s="310">
        <v>1139486.69</v>
      </c>
      <c r="J46" s="310">
        <v>88326.38</v>
      </c>
      <c r="N46" s="341">
        <v>196.84</v>
      </c>
      <c r="P46" s="310">
        <v>974044.5</v>
      </c>
      <c r="Q46" s="310">
        <v>721555.06</v>
      </c>
      <c r="S46" s="314">
        <v>1391960.72</v>
      </c>
      <c r="T46" s="314">
        <v>285645</v>
      </c>
      <c r="U46" s="314">
        <v>564.07000000000005</v>
      </c>
      <c r="V46" s="314">
        <v>1262520</v>
      </c>
      <c r="W46" s="314">
        <v>160695</v>
      </c>
      <c r="X46" s="334">
        <v>1981013</v>
      </c>
      <c r="Z46" s="334">
        <v>7595</v>
      </c>
      <c r="AA46" s="334">
        <v>652625.04</v>
      </c>
      <c r="AB46" s="334">
        <v>139489.47</v>
      </c>
      <c r="AE46" s="360">
        <f t="shared" si="7"/>
        <v>788645.61</v>
      </c>
      <c r="AF46" s="31">
        <f t="shared" si="8"/>
        <v>196.84</v>
      </c>
      <c r="AG46" s="357">
        <f t="shared" si="9"/>
        <v>788448.77</v>
      </c>
      <c r="AH46" s="361">
        <f t="shared" si="10"/>
        <v>2780722.5100000002</v>
      </c>
      <c r="AI46" s="359">
        <f t="shared" si="11"/>
        <v>2780722.5100000002</v>
      </c>
      <c r="AJ46" s="26">
        <f t="shared" si="12"/>
        <v>0</v>
      </c>
    </row>
    <row r="47" spans="1:36" x14ac:dyDescent="0.25">
      <c r="A47" s="1" t="s">
        <v>465</v>
      </c>
      <c r="B47" s="1" t="s">
        <v>466</v>
      </c>
      <c r="C47" s="66">
        <v>5608</v>
      </c>
      <c r="D47" s="67" t="s">
        <v>1121</v>
      </c>
      <c r="E47" t="s">
        <v>3076</v>
      </c>
      <c r="F47" s="318">
        <v>510840.57</v>
      </c>
      <c r="G47" s="318">
        <v>0</v>
      </c>
      <c r="H47" s="318">
        <v>50288.27</v>
      </c>
      <c r="I47" s="310">
        <v>4</v>
      </c>
      <c r="J47" s="310">
        <v>596515</v>
      </c>
      <c r="N47" s="341">
        <v>225</v>
      </c>
      <c r="P47" s="310">
        <v>-670315.65</v>
      </c>
      <c r="Q47" s="310">
        <v>1541680.81</v>
      </c>
      <c r="S47" s="314">
        <v>1328541.0900000001</v>
      </c>
      <c r="T47" s="314">
        <v>85025</v>
      </c>
      <c r="U47" s="314">
        <v>489.07</v>
      </c>
      <c r="V47" s="314">
        <v>1517040</v>
      </c>
      <c r="W47" s="314">
        <v>227450</v>
      </c>
      <c r="X47" s="334">
        <v>2151060</v>
      </c>
      <c r="Y47" s="334">
        <v>1480</v>
      </c>
      <c r="Z47" s="334">
        <v>16812</v>
      </c>
      <c r="AA47" s="334">
        <v>558645.71</v>
      </c>
      <c r="AB47" s="334">
        <v>144489.76999999999</v>
      </c>
      <c r="AE47" s="360">
        <f t="shared" si="7"/>
        <v>561128.84</v>
      </c>
      <c r="AF47" s="31">
        <f t="shared" si="8"/>
        <v>225</v>
      </c>
      <c r="AG47" s="357">
        <f t="shared" si="9"/>
        <v>560903.84</v>
      </c>
      <c r="AH47" s="361">
        <f t="shared" si="10"/>
        <v>2872487.48</v>
      </c>
      <c r="AI47" s="359">
        <f t="shared" si="11"/>
        <v>2872487.48</v>
      </c>
      <c r="AJ47" s="26">
        <f t="shared" si="12"/>
        <v>0</v>
      </c>
    </row>
    <row r="48" spans="1:36" x14ac:dyDescent="0.25">
      <c r="A48" s="1" t="s">
        <v>465</v>
      </c>
      <c r="B48" s="1" t="s">
        <v>466</v>
      </c>
      <c r="C48" s="66">
        <v>3981</v>
      </c>
      <c r="D48" s="67" t="s">
        <v>1122</v>
      </c>
      <c r="E48" t="s">
        <v>3077</v>
      </c>
      <c r="F48" s="318">
        <v>455820.98</v>
      </c>
      <c r="G48" s="318">
        <v>0</v>
      </c>
      <c r="H48" s="318">
        <v>33488.85</v>
      </c>
      <c r="I48" s="310">
        <v>1286590.22</v>
      </c>
      <c r="J48" s="310">
        <v>299601.81</v>
      </c>
      <c r="N48" s="341">
        <v>139.68</v>
      </c>
      <c r="P48" s="310">
        <v>-1160770.96</v>
      </c>
      <c r="Q48" s="310">
        <v>3101072.39</v>
      </c>
      <c r="S48" s="314">
        <v>1589616.89</v>
      </c>
      <c r="T48" s="314">
        <v>100000</v>
      </c>
      <c r="U48" s="314">
        <v>354.28</v>
      </c>
      <c r="V48" s="314">
        <v>1767123.4</v>
      </c>
      <c r="W48" s="314">
        <v>177225</v>
      </c>
      <c r="X48" s="334">
        <v>2386105.4</v>
      </c>
      <c r="Z48" s="334">
        <v>23547</v>
      </c>
      <c r="AA48" s="334">
        <v>885323.26</v>
      </c>
      <c r="AB48" s="334">
        <v>204283.16</v>
      </c>
      <c r="AE48" s="360">
        <f t="shared" si="7"/>
        <v>489309.82999999996</v>
      </c>
      <c r="AF48" s="31">
        <f t="shared" si="8"/>
        <v>139.68</v>
      </c>
      <c r="AG48" s="357">
        <f t="shared" si="9"/>
        <v>489170.14999999997</v>
      </c>
      <c r="AH48" s="361">
        <f t="shared" si="10"/>
        <v>3499258.8200000003</v>
      </c>
      <c r="AI48" s="359">
        <f t="shared" si="11"/>
        <v>3499258.8200000003</v>
      </c>
      <c r="AJ48" s="26">
        <f t="shared" si="12"/>
        <v>0</v>
      </c>
    </row>
    <row r="49" spans="1:36" x14ac:dyDescent="0.25">
      <c r="A49" s="1" t="s">
        <v>465</v>
      </c>
      <c r="B49" s="1" t="s">
        <v>466</v>
      </c>
      <c r="C49" s="66">
        <v>2676</v>
      </c>
      <c r="D49" s="67" t="s">
        <v>1123</v>
      </c>
      <c r="E49" t="s">
        <v>3078</v>
      </c>
      <c r="F49" s="318">
        <v>320467.96000000002</v>
      </c>
      <c r="G49" s="318">
        <v>0</v>
      </c>
      <c r="H49" s="318">
        <v>47912.12</v>
      </c>
      <c r="I49" s="310">
        <v>1551825.31</v>
      </c>
      <c r="J49" s="310">
        <v>638437.91</v>
      </c>
      <c r="N49" s="341">
        <v>187.62</v>
      </c>
      <c r="P49" s="310">
        <v>-245185.95</v>
      </c>
      <c r="Q49" s="310">
        <v>2713140.37</v>
      </c>
      <c r="S49" s="314">
        <v>973218.9</v>
      </c>
      <c r="T49" s="314">
        <v>120200</v>
      </c>
      <c r="U49" s="314">
        <v>306.01</v>
      </c>
      <c r="V49" s="314">
        <v>1057555.5</v>
      </c>
      <c r="W49" s="314">
        <v>154535</v>
      </c>
      <c r="X49" s="334">
        <v>1545912.25</v>
      </c>
      <c r="Z49" s="334">
        <v>20775</v>
      </c>
      <c r="AA49" s="334">
        <v>419619.86</v>
      </c>
      <c r="AB49" s="334">
        <v>229007.04</v>
      </c>
      <c r="AE49" s="360">
        <f t="shared" si="7"/>
        <v>368380.08</v>
      </c>
      <c r="AF49" s="31">
        <f t="shared" si="8"/>
        <v>187.62</v>
      </c>
      <c r="AG49" s="357">
        <f t="shared" si="9"/>
        <v>368192.46</v>
      </c>
      <c r="AH49" s="361">
        <f t="shared" si="10"/>
        <v>2215314.15</v>
      </c>
      <c r="AI49" s="359">
        <f t="shared" si="11"/>
        <v>2215314.15</v>
      </c>
      <c r="AJ49" s="26">
        <f t="shared" si="12"/>
        <v>0</v>
      </c>
    </row>
    <row r="50" spans="1:36" x14ac:dyDescent="0.25">
      <c r="A50" s="1" t="s">
        <v>465</v>
      </c>
      <c r="B50" s="1" t="s">
        <v>466</v>
      </c>
      <c r="C50" s="66">
        <v>4612</v>
      </c>
      <c r="D50" s="67" t="s">
        <v>1124</v>
      </c>
      <c r="E50" t="s">
        <v>3079</v>
      </c>
      <c r="F50" s="318">
        <v>786015.06</v>
      </c>
      <c r="G50" s="318">
        <v>0</v>
      </c>
      <c r="H50" s="318">
        <v>67379.38</v>
      </c>
      <c r="I50" s="310">
        <v>105848.11</v>
      </c>
      <c r="J50" s="310">
        <v>258352.43</v>
      </c>
      <c r="K50" s="341">
        <v>4900</v>
      </c>
      <c r="L50" s="341">
        <v>19522.5</v>
      </c>
      <c r="N50" s="341">
        <v>330.38</v>
      </c>
      <c r="P50" s="310">
        <v>-1505888.39</v>
      </c>
      <c r="Q50" s="310">
        <v>2152655.08</v>
      </c>
      <c r="S50" s="314">
        <v>1378118.05</v>
      </c>
      <c r="T50" s="314">
        <v>345950</v>
      </c>
      <c r="U50" s="314">
        <v>588.13</v>
      </c>
      <c r="V50" s="314">
        <v>1626388.5</v>
      </c>
      <c r="W50" s="314">
        <v>271192.5</v>
      </c>
      <c r="X50" s="334">
        <v>2325752.52</v>
      </c>
      <c r="Z50" s="334">
        <v>25142</v>
      </c>
      <c r="AA50" s="334">
        <v>618848.89</v>
      </c>
      <c r="AB50" s="334">
        <v>106418.36</v>
      </c>
      <c r="AE50" s="360">
        <f t="shared" si="7"/>
        <v>853394.44000000006</v>
      </c>
      <c r="AF50" s="31">
        <f t="shared" si="8"/>
        <v>24752.880000000001</v>
      </c>
      <c r="AG50" s="357">
        <f t="shared" si="9"/>
        <v>828641.56</v>
      </c>
      <c r="AH50" s="361">
        <f t="shared" si="10"/>
        <v>3076161.77</v>
      </c>
      <c r="AI50" s="359">
        <f t="shared" si="11"/>
        <v>3076161.77</v>
      </c>
      <c r="AJ50" s="26">
        <f t="shared" si="12"/>
        <v>0</v>
      </c>
    </row>
    <row r="51" spans="1:36" x14ac:dyDescent="0.25">
      <c r="A51" s="1" t="s">
        <v>465</v>
      </c>
      <c r="B51" s="1" t="s">
        <v>466</v>
      </c>
      <c r="C51" s="66">
        <v>3723</v>
      </c>
      <c r="D51" s="67" t="s">
        <v>1125</v>
      </c>
      <c r="E51" t="s">
        <v>3080</v>
      </c>
      <c r="F51" s="318">
        <v>522378.12</v>
      </c>
      <c r="G51" s="318">
        <v>0</v>
      </c>
      <c r="H51" s="318">
        <v>35916.620000000003</v>
      </c>
      <c r="I51" s="310">
        <v>146818.94</v>
      </c>
      <c r="J51" s="310">
        <v>760875.14</v>
      </c>
      <c r="N51" s="341">
        <v>267.70999999999998</v>
      </c>
      <c r="P51" s="310">
        <v>-2284047.5</v>
      </c>
      <c r="Q51" s="310">
        <v>2872107.81</v>
      </c>
      <c r="S51" s="314">
        <v>1735951.71</v>
      </c>
      <c r="T51" s="314">
        <v>100000</v>
      </c>
      <c r="U51" s="314">
        <v>430.32</v>
      </c>
      <c r="V51" s="314">
        <v>978087.5</v>
      </c>
      <c r="W51" s="314">
        <v>159320</v>
      </c>
      <c r="X51" s="334">
        <v>1447219.86</v>
      </c>
      <c r="Y51" s="334">
        <v>1500</v>
      </c>
      <c r="Z51" s="334">
        <v>14542</v>
      </c>
      <c r="AA51" s="334">
        <v>457432.13</v>
      </c>
      <c r="AB51" s="334">
        <v>175434.74</v>
      </c>
      <c r="AE51" s="360">
        <f t="shared" si="7"/>
        <v>558294.74</v>
      </c>
      <c r="AF51" s="31">
        <f t="shared" si="8"/>
        <v>267.70999999999998</v>
      </c>
      <c r="AG51" s="357">
        <f t="shared" si="9"/>
        <v>558027.03</v>
      </c>
      <c r="AH51" s="361">
        <f t="shared" si="10"/>
        <v>2096128.7300000002</v>
      </c>
      <c r="AI51" s="359">
        <f t="shared" si="11"/>
        <v>2096128.7300000002</v>
      </c>
      <c r="AJ51" s="26">
        <f t="shared" si="12"/>
        <v>0</v>
      </c>
    </row>
    <row r="52" spans="1:36" x14ac:dyDescent="0.25">
      <c r="A52" s="1" t="s">
        <v>469</v>
      </c>
      <c r="B52" s="1" t="s">
        <v>470</v>
      </c>
      <c r="C52" s="66">
        <v>4086</v>
      </c>
      <c r="D52" s="67" t="s">
        <v>1126</v>
      </c>
      <c r="E52" t="s">
        <v>3081</v>
      </c>
      <c r="F52" s="318">
        <v>255780.99</v>
      </c>
      <c r="G52" s="318">
        <v>0</v>
      </c>
      <c r="H52" s="318">
        <v>42617.01</v>
      </c>
      <c r="I52" s="310">
        <v>312804.03000000003</v>
      </c>
      <c r="J52" s="310">
        <v>132587.17000000001</v>
      </c>
      <c r="N52" s="341">
        <v>582.5</v>
      </c>
      <c r="P52" s="310">
        <v>-1426272.02</v>
      </c>
      <c r="Q52" s="310">
        <v>2033236.3</v>
      </c>
      <c r="S52" s="314">
        <v>1571156.73</v>
      </c>
      <c r="U52" s="314">
        <v>202.09</v>
      </c>
      <c r="V52" s="314">
        <v>644310</v>
      </c>
      <c r="X52" s="334">
        <v>1452437</v>
      </c>
      <c r="Y52" s="334">
        <v>480</v>
      </c>
      <c r="AA52" s="334">
        <v>548279.85</v>
      </c>
      <c r="AB52" s="334">
        <v>69335.55</v>
      </c>
      <c r="AD52" s="334">
        <v>8894</v>
      </c>
      <c r="AE52" s="360">
        <f t="shared" si="7"/>
        <v>298398</v>
      </c>
      <c r="AF52" s="31">
        <f t="shared" si="8"/>
        <v>582.5</v>
      </c>
      <c r="AG52" s="357">
        <f t="shared" si="9"/>
        <v>297815.5</v>
      </c>
      <c r="AH52" s="361">
        <f t="shared" si="10"/>
        <v>2079426.4000000001</v>
      </c>
      <c r="AI52" s="359">
        <f t="shared" si="11"/>
        <v>2079426.4000000001</v>
      </c>
      <c r="AJ52" s="26">
        <f t="shared" si="12"/>
        <v>0</v>
      </c>
    </row>
    <row r="53" spans="1:36" x14ac:dyDescent="0.25">
      <c r="A53" s="1" t="s">
        <v>469</v>
      </c>
      <c r="B53" s="1" t="s">
        <v>470</v>
      </c>
      <c r="C53" s="66">
        <v>4226</v>
      </c>
      <c r="D53" s="67" t="s">
        <v>1127</v>
      </c>
      <c r="E53" t="s">
        <v>3082</v>
      </c>
      <c r="F53" s="318">
        <v>309136.93</v>
      </c>
      <c r="G53" s="318">
        <v>28600</v>
      </c>
      <c r="H53" s="318">
        <v>44701.7</v>
      </c>
      <c r="I53" s="310">
        <v>1859432.97</v>
      </c>
      <c r="J53" s="310">
        <v>304741.95</v>
      </c>
      <c r="N53" s="341">
        <v>230.3</v>
      </c>
      <c r="P53" s="310">
        <v>2196700.89</v>
      </c>
      <c r="Q53" s="310">
        <v>575288.56999999995</v>
      </c>
      <c r="S53" s="314">
        <v>1411358.09</v>
      </c>
      <c r="U53" s="314">
        <v>498.98</v>
      </c>
      <c r="V53" s="314">
        <v>526950</v>
      </c>
      <c r="X53" s="334">
        <v>1271775</v>
      </c>
      <c r="AA53" s="334">
        <v>652135.15</v>
      </c>
      <c r="AB53" s="334">
        <v>240503.13</v>
      </c>
      <c r="AE53" s="360">
        <f t="shared" si="7"/>
        <v>382438.63</v>
      </c>
      <c r="AF53" s="31">
        <f t="shared" si="8"/>
        <v>230.3</v>
      </c>
      <c r="AG53" s="357">
        <f t="shared" si="9"/>
        <v>382208.33</v>
      </c>
      <c r="AH53" s="361">
        <f t="shared" si="10"/>
        <v>2164413.2799999998</v>
      </c>
      <c r="AI53" s="359">
        <f t="shared" si="11"/>
        <v>2164413.2799999998</v>
      </c>
      <c r="AJ53" s="26">
        <f t="shared" si="12"/>
        <v>0</v>
      </c>
    </row>
    <row r="54" spans="1:36" x14ac:dyDescent="0.25">
      <c r="A54" s="1" t="s">
        <v>469</v>
      </c>
      <c r="B54" s="1" t="s">
        <v>470</v>
      </c>
      <c r="C54" s="66">
        <v>4483</v>
      </c>
      <c r="D54" s="67" t="s">
        <v>1128</v>
      </c>
      <c r="E54" t="s">
        <v>3083</v>
      </c>
      <c r="F54" s="318">
        <v>1044722.83</v>
      </c>
      <c r="G54" s="318">
        <v>0</v>
      </c>
      <c r="H54" s="318">
        <v>15874.88</v>
      </c>
      <c r="I54" s="310">
        <v>2222929.2999999998</v>
      </c>
      <c r="J54" s="310">
        <v>87774.26</v>
      </c>
      <c r="P54" s="310">
        <v>2187470.54</v>
      </c>
      <c r="Q54" s="310">
        <v>1317062.58</v>
      </c>
      <c r="S54" s="314">
        <v>1099213.2</v>
      </c>
      <c r="U54" s="314">
        <v>1377.91</v>
      </c>
      <c r="V54" s="314">
        <v>961380</v>
      </c>
      <c r="X54" s="334">
        <v>1648479</v>
      </c>
      <c r="Y54" s="334">
        <v>480</v>
      </c>
      <c r="AA54" s="334">
        <v>408853.11</v>
      </c>
      <c r="AB54" s="334">
        <v>137390.85</v>
      </c>
      <c r="AE54" s="360">
        <f t="shared" si="7"/>
        <v>1060597.71</v>
      </c>
      <c r="AF54" s="31">
        <f t="shared" si="8"/>
        <v>0</v>
      </c>
      <c r="AG54" s="357">
        <f t="shared" si="9"/>
        <v>1060597.71</v>
      </c>
      <c r="AH54" s="361">
        <f t="shared" si="10"/>
        <v>2195202.96</v>
      </c>
      <c r="AI54" s="359">
        <f t="shared" si="11"/>
        <v>2195202.96</v>
      </c>
      <c r="AJ54" s="26">
        <f t="shared" si="12"/>
        <v>0</v>
      </c>
    </row>
    <row r="55" spans="1:36" x14ac:dyDescent="0.25">
      <c r="A55" s="1" t="s">
        <v>469</v>
      </c>
      <c r="B55" s="1" t="s">
        <v>470</v>
      </c>
      <c r="C55" s="66">
        <v>3448</v>
      </c>
      <c r="D55" s="67" t="s">
        <v>1129</v>
      </c>
      <c r="E55" t="s">
        <v>3084</v>
      </c>
      <c r="F55" s="318">
        <v>299218.3</v>
      </c>
      <c r="G55" s="318">
        <v>0</v>
      </c>
      <c r="H55" s="318">
        <v>72291.78</v>
      </c>
      <c r="I55" s="310">
        <v>405.03</v>
      </c>
      <c r="J55" s="310">
        <v>79445.48</v>
      </c>
      <c r="P55" s="310">
        <v>-1734121.86</v>
      </c>
      <c r="Q55" s="310">
        <v>2202516.2599999998</v>
      </c>
      <c r="S55" s="314">
        <v>1184628.03</v>
      </c>
      <c r="U55" s="314">
        <v>464.7</v>
      </c>
      <c r="V55" s="314">
        <v>507420</v>
      </c>
      <c r="X55" s="334">
        <v>1098045</v>
      </c>
      <c r="AA55" s="334">
        <v>588524.63</v>
      </c>
      <c r="AB55" s="334">
        <v>22976.91</v>
      </c>
      <c r="AE55" s="360">
        <f t="shared" si="7"/>
        <v>371510.07999999996</v>
      </c>
      <c r="AF55" s="31">
        <f t="shared" si="8"/>
        <v>0</v>
      </c>
      <c r="AG55" s="357">
        <f t="shared" si="9"/>
        <v>371510.07999999996</v>
      </c>
      <c r="AH55" s="361">
        <f t="shared" si="10"/>
        <v>1709546.5399999998</v>
      </c>
      <c r="AI55" s="359">
        <f t="shared" si="11"/>
        <v>1709546.5399999998</v>
      </c>
      <c r="AJ55" s="26">
        <f t="shared" si="12"/>
        <v>0</v>
      </c>
    </row>
    <row r="56" spans="1:36" x14ac:dyDescent="0.25">
      <c r="A56" s="1" t="s">
        <v>469</v>
      </c>
      <c r="B56" s="1" t="s">
        <v>470</v>
      </c>
      <c r="C56" s="66">
        <v>3561</v>
      </c>
      <c r="D56" s="67" t="s">
        <v>1130</v>
      </c>
      <c r="E56" t="s">
        <v>3085</v>
      </c>
      <c r="F56" s="318">
        <v>863086.67</v>
      </c>
      <c r="G56" s="318">
        <v>0</v>
      </c>
      <c r="H56" s="318">
        <v>41353.33</v>
      </c>
      <c r="I56" s="310">
        <v>159794.03</v>
      </c>
      <c r="J56" s="310">
        <v>141606.53</v>
      </c>
      <c r="N56" s="341">
        <v>2954</v>
      </c>
      <c r="P56" s="310">
        <v>-1034850.39</v>
      </c>
      <c r="Q56" s="310">
        <v>2224684.62</v>
      </c>
      <c r="S56" s="314">
        <v>1041115.33</v>
      </c>
      <c r="U56" s="314">
        <v>1128.83</v>
      </c>
      <c r="V56" s="314">
        <v>323910</v>
      </c>
      <c r="X56" s="334">
        <v>834058</v>
      </c>
      <c r="Y56" s="334">
        <v>32800</v>
      </c>
      <c r="AA56" s="334">
        <v>379877.78</v>
      </c>
      <c r="AB56" s="334">
        <v>106366.05</v>
      </c>
      <c r="AE56" s="360">
        <f t="shared" si="7"/>
        <v>904440</v>
      </c>
      <c r="AF56" s="31">
        <f t="shared" si="8"/>
        <v>2954</v>
      </c>
      <c r="AG56" s="357">
        <f t="shared" si="9"/>
        <v>901486</v>
      </c>
      <c r="AH56" s="361">
        <f t="shared" si="10"/>
        <v>1353101.83</v>
      </c>
      <c r="AI56" s="359">
        <f t="shared" si="11"/>
        <v>1353101.83</v>
      </c>
      <c r="AJ56" s="26">
        <f t="shared" si="12"/>
        <v>0</v>
      </c>
    </row>
    <row r="57" spans="1:36" x14ac:dyDescent="0.25">
      <c r="A57" s="1" t="s">
        <v>472</v>
      </c>
      <c r="B57" s="1" t="s">
        <v>474</v>
      </c>
      <c r="C57" s="66">
        <v>5366</v>
      </c>
      <c r="D57" s="67" t="s">
        <v>1131</v>
      </c>
      <c r="E57" t="s">
        <v>3086</v>
      </c>
      <c r="F57" s="318">
        <v>537868.6</v>
      </c>
      <c r="H57" s="318">
        <v>31943.66</v>
      </c>
      <c r="I57" s="310">
        <v>5503</v>
      </c>
      <c r="J57" s="310">
        <v>145457.78</v>
      </c>
      <c r="N57" s="341">
        <v>5.9</v>
      </c>
      <c r="O57" s="310">
        <v>-881517.69</v>
      </c>
      <c r="P57" s="310">
        <v>34626</v>
      </c>
      <c r="Q57" s="310">
        <v>1546692.27</v>
      </c>
      <c r="S57" s="314">
        <v>94771.97</v>
      </c>
      <c r="U57" s="314">
        <v>607.62</v>
      </c>
      <c r="V57" s="314">
        <v>1965360</v>
      </c>
      <c r="W57" s="314">
        <v>1115665.5</v>
      </c>
      <c r="X57" s="334">
        <v>2634256</v>
      </c>
      <c r="Z57" s="334">
        <v>15810</v>
      </c>
      <c r="AA57" s="334">
        <v>474077.25</v>
      </c>
      <c r="AB57" s="334">
        <v>31295.279999999999</v>
      </c>
      <c r="AE57" s="360">
        <f t="shared" si="7"/>
        <v>569812.26</v>
      </c>
      <c r="AF57" s="31">
        <f t="shared" si="8"/>
        <v>5.9</v>
      </c>
      <c r="AG57" s="357">
        <f t="shared" si="9"/>
        <v>569806.36</v>
      </c>
      <c r="AH57" s="361">
        <f t="shared" si="10"/>
        <v>3155438.53</v>
      </c>
      <c r="AI57" s="359">
        <f t="shared" si="11"/>
        <v>3155438.53</v>
      </c>
      <c r="AJ57" s="26">
        <f t="shared" si="12"/>
        <v>0</v>
      </c>
    </row>
    <row r="58" spans="1:36" x14ac:dyDescent="0.25">
      <c r="A58" s="1" t="s">
        <v>472</v>
      </c>
      <c r="B58" s="1" t="s">
        <v>474</v>
      </c>
      <c r="C58" s="66">
        <v>5331</v>
      </c>
      <c r="D58" s="67" t="s">
        <v>1132</v>
      </c>
      <c r="E58" t="s">
        <v>3087</v>
      </c>
      <c r="F58" s="318">
        <v>496530.02</v>
      </c>
      <c r="H58" s="318">
        <v>32091.03</v>
      </c>
      <c r="I58" s="310">
        <v>1389428.05</v>
      </c>
      <c r="J58" s="310">
        <v>326151.49</v>
      </c>
      <c r="L58" s="341">
        <v>17400</v>
      </c>
      <c r="M58" s="341">
        <v>163900</v>
      </c>
      <c r="N58" s="341">
        <v>43.92</v>
      </c>
      <c r="O58" s="310">
        <v>1636221.74</v>
      </c>
      <c r="P58" s="310">
        <v>94326.48</v>
      </c>
      <c r="Q58" s="310">
        <v>305399.93</v>
      </c>
      <c r="S58" s="314">
        <v>219233.28</v>
      </c>
      <c r="U58" s="314">
        <v>630.11</v>
      </c>
      <c r="V58" s="314">
        <v>1689206</v>
      </c>
      <c r="W58" s="314">
        <v>1186558.5</v>
      </c>
      <c r="X58" s="334">
        <v>2459292</v>
      </c>
      <c r="Z58" s="334">
        <v>13976</v>
      </c>
      <c r="AA58" s="334">
        <v>554656.43999999994</v>
      </c>
      <c r="AB58" s="334">
        <v>40794.93</v>
      </c>
      <c r="AE58" s="360">
        <f t="shared" si="7"/>
        <v>528621.05000000005</v>
      </c>
      <c r="AF58" s="31">
        <f t="shared" si="8"/>
        <v>181343.92</v>
      </c>
      <c r="AG58" s="357">
        <f t="shared" si="9"/>
        <v>347277.13</v>
      </c>
      <c r="AH58" s="361">
        <f t="shared" si="10"/>
        <v>3068719.37</v>
      </c>
      <c r="AI58" s="359">
        <f t="shared" si="11"/>
        <v>3068719.37</v>
      </c>
      <c r="AJ58" s="26">
        <f t="shared" si="12"/>
        <v>0</v>
      </c>
    </row>
    <row r="59" spans="1:36" x14ac:dyDescent="0.25">
      <c r="A59" s="1" t="s">
        <v>472</v>
      </c>
      <c r="B59" s="1" t="s">
        <v>474</v>
      </c>
      <c r="C59" s="66">
        <v>5099</v>
      </c>
      <c r="D59" s="67" t="s">
        <v>1133</v>
      </c>
      <c r="E59" t="s">
        <v>3088</v>
      </c>
      <c r="F59" s="318">
        <v>688455.54</v>
      </c>
      <c r="H59" s="318">
        <v>78362.98</v>
      </c>
      <c r="I59" s="310">
        <v>9</v>
      </c>
      <c r="J59" s="310">
        <v>69149.710000000006</v>
      </c>
      <c r="N59" s="341">
        <v>44.72</v>
      </c>
      <c r="O59" s="310">
        <v>-517528.59</v>
      </c>
      <c r="P59" s="310">
        <v>-308088</v>
      </c>
      <c r="Q59" s="310">
        <v>1630025.76</v>
      </c>
      <c r="S59" s="314">
        <v>149082.85</v>
      </c>
      <c r="U59" s="314">
        <v>817.18</v>
      </c>
      <c r="V59" s="314">
        <v>1257612</v>
      </c>
      <c r="W59" s="314">
        <v>1023525</v>
      </c>
      <c r="X59" s="334">
        <v>1794772</v>
      </c>
      <c r="Z59" s="334">
        <v>4525</v>
      </c>
      <c r="AA59" s="334">
        <v>546519.99</v>
      </c>
      <c r="AB59" s="334">
        <v>53696.7</v>
      </c>
      <c r="AE59" s="360">
        <f t="shared" si="7"/>
        <v>766818.52</v>
      </c>
      <c r="AF59" s="31">
        <f t="shared" si="8"/>
        <v>44.72</v>
      </c>
      <c r="AG59" s="357">
        <f t="shared" si="9"/>
        <v>766773.8</v>
      </c>
      <c r="AH59" s="361">
        <f t="shared" si="10"/>
        <v>2399513.6900000004</v>
      </c>
      <c r="AI59" s="359">
        <f t="shared" si="11"/>
        <v>2399513.6900000004</v>
      </c>
      <c r="AJ59" s="26">
        <f t="shared" si="12"/>
        <v>0</v>
      </c>
    </row>
    <row r="60" spans="1:36" x14ac:dyDescent="0.25">
      <c r="A60" s="1" t="s">
        <v>472</v>
      </c>
      <c r="B60" s="1" t="s">
        <v>474</v>
      </c>
      <c r="C60" s="66">
        <v>3004</v>
      </c>
      <c r="D60" s="67" t="s">
        <v>1134</v>
      </c>
      <c r="E60" t="s">
        <v>3089</v>
      </c>
      <c r="F60" s="318">
        <v>227907.17</v>
      </c>
      <c r="H60" s="318">
        <v>98429.61</v>
      </c>
      <c r="I60" s="310">
        <v>-5488.02</v>
      </c>
      <c r="J60" s="310">
        <v>29989.46</v>
      </c>
      <c r="N60" s="341">
        <v>1035</v>
      </c>
      <c r="O60" s="310">
        <v>-1188221.6599999999</v>
      </c>
      <c r="P60" s="310">
        <v>-833425.07</v>
      </c>
      <c r="Q60" s="310">
        <v>2454167.9500000002</v>
      </c>
      <c r="S60" s="314">
        <v>163341.51</v>
      </c>
      <c r="U60" s="314">
        <v>308.85000000000002</v>
      </c>
      <c r="V60" s="314">
        <v>1225984</v>
      </c>
      <c r="W60" s="314">
        <v>1027300</v>
      </c>
      <c r="X60" s="334">
        <v>1711275</v>
      </c>
      <c r="Z60" s="334">
        <v>1800</v>
      </c>
      <c r="AA60" s="334">
        <v>661406.47</v>
      </c>
      <c r="AB60" s="334">
        <v>125170.89</v>
      </c>
      <c r="AE60" s="360">
        <f t="shared" si="7"/>
        <v>326336.78000000003</v>
      </c>
      <c r="AF60" s="31">
        <f t="shared" si="8"/>
        <v>1035</v>
      </c>
      <c r="AG60" s="357">
        <f t="shared" si="9"/>
        <v>325301.78000000003</v>
      </c>
      <c r="AH60" s="361">
        <f t="shared" si="10"/>
        <v>2499652.36</v>
      </c>
      <c r="AI60" s="359">
        <f t="shared" si="11"/>
        <v>2499652.36</v>
      </c>
      <c r="AJ60" s="26">
        <f t="shared" si="12"/>
        <v>0</v>
      </c>
    </row>
    <row r="61" spans="1:36" x14ac:dyDescent="0.25">
      <c r="A61" s="1" t="s">
        <v>472</v>
      </c>
      <c r="B61" s="1" t="s">
        <v>474</v>
      </c>
      <c r="C61" s="66">
        <v>2532</v>
      </c>
      <c r="D61" s="67" t="s">
        <v>1135</v>
      </c>
      <c r="E61" t="s">
        <v>3090</v>
      </c>
      <c r="F61" s="318">
        <v>226930.14</v>
      </c>
      <c r="G61" s="318">
        <v>22112</v>
      </c>
      <c r="H61" s="318">
        <v>51418.720000000001</v>
      </c>
      <c r="I61" s="310">
        <v>749652.26</v>
      </c>
      <c r="J61" s="310">
        <v>240761.8</v>
      </c>
      <c r="N61" s="341">
        <v>403.95</v>
      </c>
      <c r="O61" s="310">
        <v>-214357.81</v>
      </c>
      <c r="P61" s="310">
        <v>11688.84</v>
      </c>
      <c r="Q61" s="310">
        <v>1419953.5</v>
      </c>
      <c r="S61" s="314">
        <v>124182.54</v>
      </c>
      <c r="U61" s="314">
        <v>225.17</v>
      </c>
      <c r="V61" s="314">
        <v>809820</v>
      </c>
      <c r="W61" s="314">
        <v>831179</v>
      </c>
      <c r="X61" s="334">
        <v>1313612</v>
      </c>
      <c r="Z61" s="334">
        <v>15787</v>
      </c>
      <c r="AA61" s="334">
        <v>329112.21999999997</v>
      </c>
      <c r="AB61" s="334">
        <v>33709.050000000003</v>
      </c>
      <c r="AE61" s="360">
        <f t="shared" si="7"/>
        <v>300460.86</v>
      </c>
      <c r="AF61" s="31">
        <f t="shared" si="8"/>
        <v>403.95</v>
      </c>
      <c r="AG61" s="357">
        <f t="shared" si="9"/>
        <v>300056.90999999997</v>
      </c>
      <c r="AH61" s="361">
        <f t="shared" si="10"/>
        <v>1692220.27</v>
      </c>
      <c r="AI61" s="359">
        <f t="shared" si="11"/>
        <v>1692220.27</v>
      </c>
      <c r="AJ61" s="26">
        <f t="shared" si="12"/>
        <v>0</v>
      </c>
    </row>
    <row r="62" spans="1:36" x14ac:dyDescent="0.25">
      <c r="A62" s="1" t="s">
        <v>472</v>
      </c>
      <c r="B62" s="1" t="s">
        <v>474</v>
      </c>
      <c r="C62" s="66">
        <v>1966</v>
      </c>
      <c r="D62" s="67" t="s">
        <v>1136</v>
      </c>
      <c r="E62" t="s">
        <v>3091</v>
      </c>
      <c r="F62" s="318">
        <v>268697.96000000002</v>
      </c>
      <c r="H62" s="318">
        <v>32161.15</v>
      </c>
      <c r="I62" s="310">
        <v>441365.7</v>
      </c>
      <c r="J62" s="310">
        <v>185814.56</v>
      </c>
      <c r="L62" s="341">
        <v>0</v>
      </c>
      <c r="N62" s="341">
        <v>0</v>
      </c>
      <c r="O62" s="310">
        <v>-1233222.4099999999</v>
      </c>
      <c r="P62" s="310">
        <v>118668.96</v>
      </c>
      <c r="Q62" s="310">
        <v>1982389.67</v>
      </c>
      <c r="S62" s="314">
        <v>101164.43</v>
      </c>
      <c r="U62" s="314">
        <v>304.57</v>
      </c>
      <c r="V62" s="314">
        <v>1033920</v>
      </c>
      <c r="W62" s="314">
        <v>846989.88</v>
      </c>
      <c r="X62" s="334">
        <v>1500388</v>
      </c>
      <c r="Z62" s="334">
        <v>8864</v>
      </c>
      <c r="AA62" s="334">
        <v>383073.7</v>
      </c>
      <c r="AB62" s="334">
        <v>29850.03</v>
      </c>
      <c r="AE62" s="360">
        <f t="shared" si="7"/>
        <v>300859.11000000004</v>
      </c>
      <c r="AF62" s="31">
        <f t="shared" si="8"/>
        <v>0</v>
      </c>
      <c r="AG62" s="357">
        <f t="shared" si="9"/>
        <v>300859.11000000004</v>
      </c>
      <c r="AH62" s="361">
        <f t="shared" si="10"/>
        <v>1922175.73</v>
      </c>
      <c r="AI62" s="359">
        <f t="shared" si="11"/>
        <v>1922175.73</v>
      </c>
      <c r="AJ62" s="26">
        <f t="shared" si="12"/>
        <v>0</v>
      </c>
    </row>
    <row r="63" spans="1:36" x14ac:dyDescent="0.25">
      <c r="A63" s="1" t="s">
        <v>472</v>
      </c>
      <c r="B63" s="1" t="s">
        <v>474</v>
      </c>
      <c r="C63" s="66">
        <v>1289</v>
      </c>
      <c r="D63" s="67" t="s">
        <v>1137</v>
      </c>
      <c r="E63" t="s">
        <v>3092</v>
      </c>
      <c r="F63" s="318">
        <v>778350.79</v>
      </c>
      <c r="H63" s="318">
        <v>69060.08</v>
      </c>
      <c r="I63" s="310">
        <v>421974.15</v>
      </c>
      <c r="J63" s="310">
        <v>177674.16</v>
      </c>
      <c r="L63" s="341">
        <v>-524.29999999999995</v>
      </c>
      <c r="N63" s="341">
        <v>0</v>
      </c>
      <c r="O63" s="310">
        <v>-100608.5</v>
      </c>
      <c r="P63" s="310">
        <v>105309.3</v>
      </c>
      <c r="Q63" s="310">
        <v>1478254.91</v>
      </c>
      <c r="S63" s="314">
        <v>76081.710000000006</v>
      </c>
      <c r="U63" s="314">
        <v>921.87</v>
      </c>
      <c r="V63" s="314">
        <v>1076940</v>
      </c>
      <c r="W63" s="314">
        <v>760071.5</v>
      </c>
      <c r="X63" s="334">
        <v>1525365</v>
      </c>
      <c r="Z63" s="334">
        <v>5756</v>
      </c>
      <c r="AA63" s="334">
        <v>346000.42</v>
      </c>
      <c r="AB63" s="334">
        <v>72265.89</v>
      </c>
      <c r="AE63" s="360">
        <f t="shared" si="7"/>
        <v>847410.87</v>
      </c>
      <c r="AF63" s="31">
        <f t="shared" si="8"/>
        <v>-524.29999999999995</v>
      </c>
      <c r="AG63" s="357">
        <f t="shared" si="9"/>
        <v>847935.17</v>
      </c>
      <c r="AH63" s="361">
        <f t="shared" si="10"/>
        <v>1949387.3099999998</v>
      </c>
      <c r="AI63" s="359">
        <f t="shared" si="11"/>
        <v>1949387.3099999998</v>
      </c>
      <c r="AJ63" s="26">
        <f t="shared" si="12"/>
        <v>0</v>
      </c>
    </row>
    <row r="64" spans="1:36" x14ac:dyDescent="0.25">
      <c r="A64" s="1" t="s">
        <v>472</v>
      </c>
      <c r="B64" s="1" t="s">
        <v>474</v>
      </c>
      <c r="C64" s="66">
        <v>2633</v>
      </c>
      <c r="D64" s="67" t="s">
        <v>1138</v>
      </c>
      <c r="E64" t="s">
        <v>3093</v>
      </c>
      <c r="F64" s="318">
        <v>393576.43</v>
      </c>
      <c r="H64" s="318">
        <v>58794.48</v>
      </c>
      <c r="I64" s="310">
        <v>1495002.96</v>
      </c>
      <c r="J64" s="310">
        <v>23789.98</v>
      </c>
      <c r="K64" s="341">
        <v>3282.66</v>
      </c>
      <c r="L64" s="341">
        <v>0</v>
      </c>
      <c r="N64" s="341">
        <v>60</v>
      </c>
      <c r="O64" s="310">
        <v>320546.14</v>
      </c>
      <c r="P64" s="310">
        <v>1200710.6399999999</v>
      </c>
      <c r="Q64" s="310">
        <v>424358.77</v>
      </c>
      <c r="S64" s="314">
        <v>84038.05</v>
      </c>
      <c r="U64" s="314">
        <v>409.3</v>
      </c>
      <c r="V64" s="314">
        <v>1339462</v>
      </c>
      <c r="W64" s="314">
        <v>958931.5</v>
      </c>
      <c r="X64" s="334">
        <v>1832207.5</v>
      </c>
      <c r="Z64" s="334">
        <v>14565</v>
      </c>
      <c r="AA64" s="334">
        <v>414718.78</v>
      </c>
      <c r="AB64" s="334">
        <v>99143.93</v>
      </c>
      <c r="AE64" s="360">
        <f t="shared" si="7"/>
        <v>452370.91</v>
      </c>
      <c r="AF64" s="31">
        <f t="shared" si="8"/>
        <v>3342.66</v>
      </c>
      <c r="AG64" s="357">
        <f t="shared" si="9"/>
        <v>449028.25</v>
      </c>
      <c r="AH64" s="361">
        <f t="shared" si="10"/>
        <v>2360635.2100000004</v>
      </c>
      <c r="AI64" s="359">
        <f t="shared" si="11"/>
        <v>2360635.2100000004</v>
      </c>
      <c r="AJ64" s="26">
        <f t="shared" si="12"/>
        <v>0</v>
      </c>
    </row>
    <row r="65" spans="1:36" x14ac:dyDescent="0.25">
      <c r="A65" s="1" t="s">
        <v>472</v>
      </c>
      <c r="B65" s="1" t="s">
        <v>474</v>
      </c>
      <c r="C65" s="66">
        <v>3093</v>
      </c>
      <c r="D65" s="67" t="s">
        <v>1139</v>
      </c>
      <c r="E65" t="s">
        <v>3094</v>
      </c>
      <c r="F65" s="318">
        <v>274719.27</v>
      </c>
      <c r="H65" s="318">
        <v>36484.980000000003</v>
      </c>
      <c r="I65" s="310">
        <v>144385.79999999999</v>
      </c>
      <c r="J65" s="310">
        <v>18103.990000000002</v>
      </c>
      <c r="N65" s="341">
        <v>51.86</v>
      </c>
      <c r="O65" s="310">
        <v>1078639.76</v>
      </c>
      <c r="P65" s="310">
        <v>-1143232.3999999999</v>
      </c>
      <c r="Q65" s="310">
        <v>457634.96</v>
      </c>
      <c r="S65" s="314">
        <v>102835.2</v>
      </c>
      <c r="U65" s="314">
        <v>277.77</v>
      </c>
      <c r="V65" s="314">
        <v>1077760</v>
      </c>
      <c r="W65" s="314">
        <v>871379</v>
      </c>
      <c r="X65" s="334">
        <v>1493457</v>
      </c>
      <c r="Z65" s="334">
        <v>22320</v>
      </c>
      <c r="AA65" s="334">
        <v>426025.19</v>
      </c>
      <c r="AB65" s="334">
        <v>29849.919999999998</v>
      </c>
      <c r="AE65" s="360">
        <f t="shared" si="7"/>
        <v>311204.25</v>
      </c>
      <c r="AF65" s="31">
        <f t="shared" si="8"/>
        <v>51.86</v>
      </c>
      <c r="AG65" s="357">
        <f t="shared" si="9"/>
        <v>311152.39</v>
      </c>
      <c r="AH65" s="361">
        <f t="shared" si="10"/>
        <v>1971652.1099999999</v>
      </c>
      <c r="AI65" s="359">
        <f t="shared" si="11"/>
        <v>1971652.1099999999</v>
      </c>
      <c r="AJ65" s="26">
        <f t="shared" si="12"/>
        <v>0</v>
      </c>
    </row>
    <row r="66" spans="1:36" x14ac:dyDescent="0.25">
      <c r="A66" s="1" t="s">
        <v>472</v>
      </c>
      <c r="B66" s="1" t="s">
        <v>474</v>
      </c>
      <c r="C66" s="66">
        <v>5106</v>
      </c>
      <c r="D66" s="67" t="s">
        <v>1140</v>
      </c>
      <c r="E66" t="s">
        <v>3095</v>
      </c>
      <c r="F66" s="318">
        <v>414061.9</v>
      </c>
      <c r="G66" s="318">
        <v>22104</v>
      </c>
      <c r="H66" s="318">
        <v>98647.22</v>
      </c>
      <c r="I66" s="310">
        <v>4</v>
      </c>
      <c r="J66" s="310">
        <v>67324.45</v>
      </c>
      <c r="N66" s="341">
        <v>8</v>
      </c>
      <c r="O66" s="310">
        <v>-444996.86</v>
      </c>
      <c r="P66" s="310">
        <v>-168971.05</v>
      </c>
      <c r="Q66" s="310">
        <v>1208029.25</v>
      </c>
      <c r="S66" s="314">
        <v>87293.79</v>
      </c>
      <c r="U66" s="314">
        <v>576.25</v>
      </c>
      <c r="V66" s="314">
        <v>820770</v>
      </c>
      <c r="W66" s="314">
        <v>902097</v>
      </c>
      <c r="X66" s="334">
        <v>1308858</v>
      </c>
      <c r="Z66" s="334">
        <v>16888</v>
      </c>
      <c r="AA66" s="334">
        <v>441637.78</v>
      </c>
      <c r="AB66" s="334">
        <v>35281.03</v>
      </c>
      <c r="AE66" s="360">
        <f t="shared" si="7"/>
        <v>534813.12</v>
      </c>
      <c r="AF66" s="31">
        <f t="shared" si="8"/>
        <v>8</v>
      </c>
      <c r="AG66" s="357">
        <f t="shared" si="9"/>
        <v>534805.12</v>
      </c>
      <c r="AH66" s="361">
        <f t="shared" si="10"/>
        <v>1802664.81</v>
      </c>
      <c r="AI66" s="359">
        <f t="shared" si="11"/>
        <v>1802664.81</v>
      </c>
      <c r="AJ66" s="26">
        <f t="shared" si="12"/>
        <v>0</v>
      </c>
    </row>
    <row r="67" spans="1:36" x14ac:dyDescent="0.25">
      <c r="A67" s="1" t="s">
        <v>472</v>
      </c>
      <c r="B67" s="1" t="s">
        <v>474</v>
      </c>
      <c r="C67" s="66">
        <v>4454</v>
      </c>
      <c r="D67" s="67" t="s">
        <v>1141</v>
      </c>
      <c r="E67" t="s">
        <v>3096</v>
      </c>
      <c r="F67" s="318">
        <v>328817.84000000003</v>
      </c>
      <c r="G67" s="318">
        <v>21686</v>
      </c>
      <c r="H67" s="318">
        <v>56259.12</v>
      </c>
      <c r="I67" s="310">
        <v>626996.6</v>
      </c>
      <c r="J67" s="310">
        <v>264433.15999999997</v>
      </c>
      <c r="N67" s="341">
        <v>2836.45</v>
      </c>
      <c r="O67" s="310">
        <v>-825356.04</v>
      </c>
      <c r="P67" s="310">
        <v>-70122.080000000002</v>
      </c>
      <c r="Q67" s="310">
        <v>2340789.7799999998</v>
      </c>
      <c r="S67" s="314">
        <v>65320.79</v>
      </c>
      <c r="U67" s="314">
        <v>578.41999999999996</v>
      </c>
      <c r="V67" s="314">
        <v>1189306</v>
      </c>
      <c r="W67" s="314">
        <v>795881.5</v>
      </c>
      <c r="X67" s="334">
        <v>1488791</v>
      </c>
      <c r="Z67" s="334">
        <v>9310</v>
      </c>
      <c r="AA67" s="334">
        <v>697047.99</v>
      </c>
      <c r="AB67" s="334">
        <v>5893.11</v>
      </c>
      <c r="AE67" s="360">
        <f t="shared" si="7"/>
        <v>406762.96</v>
      </c>
      <c r="AF67" s="31">
        <f t="shared" si="8"/>
        <v>2836.45</v>
      </c>
      <c r="AG67" s="357">
        <f t="shared" si="9"/>
        <v>403926.51</v>
      </c>
      <c r="AH67" s="361">
        <f t="shared" si="10"/>
        <v>2201042.1</v>
      </c>
      <c r="AI67" s="359">
        <f t="shared" si="11"/>
        <v>2201042.1</v>
      </c>
      <c r="AJ67" s="26">
        <f t="shared" si="12"/>
        <v>0</v>
      </c>
    </row>
    <row r="68" spans="1:36" x14ac:dyDescent="0.25">
      <c r="A68" s="1" t="s">
        <v>472</v>
      </c>
      <c r="B68" s="1" t="s">
        <v>474</v>
      </c>
      <c r="C68" s="66">
        <v>3718</v>
      </c>
      <c r="D68" s="67" t="s">
        <v>1142</v>
      </c>
      <c r="E68" t="s">
        <v>3097</v>
      </c>
      <c r="F68" s="318">
        <v>270403.24</v>
      </c>
      <c r="H68" s="318">
        <v>75985.02</v>
      </c>
      <c r="I68" s="310">
        <v>82739</v>
      </c>
      <c r="J68" s="310">
        <v>322639.90999999997</v>
      </c>
      <c r="N68" s="341">
        <v>0</v>
      </c>
      <c r="O68" s="310">
        <v>69402.100000000006</v>
      </c>
      <c r="P68" s="310">
        <v>43909.36</v>
      </c>
      <c r="Q68" s="310">
        <v>489048.9</v>
      </c>
      <c r="S68" s="314">
        <v>137331.97</v>
      </c>
      <c r="U68" s="314">
        <v>237.98</v>
      </c>
      <c r="V68" s="314">
        <v>1118044</v>
      </c>
      <c r="W68" s="314">
        <v>1102227.5</v>
      </c>
      <c r="X68" s="334">
        <v>1686288</v>
      </c>
      <c r="Z68" s="334">
        <v>5377</v>
      </c>
      <c r="AA68" s="334">
        <v>507765.65</v>
      </c>
      <c r="AB68" s="334">
        <v>9003.99</v>
      </c>
      <c r="AE68" s="360">
        <f t="shared" si="7"/>
        <v>346388.26</v>
      </c>
      <c r="AF68" s="31">
        <f t="shared" si="8"/>
        <v>0</v>
      </c>
      <c r="AG68" s="357">
        <f t="shared" si="9"/>
        <v>346388.26</v>
      </c>
      <c r="AH68" s="361">
        <f t="shared" si="10"/>
        <v>2208434.64</v>
      </c>
      <c r="AI68" s="359">
        <f t="shared" si="11"/>
        <v>2208434.64</v>
      </c>
      <c r="AJ68" s="26">
        <f t="shared" si="12"/>
        <v>0</v>
      </c>
    </row>
    <row r="69" spans="1:36" x14ac:dyDescent="0.25">
      <c r="A69" s="1" t="s">
        <v>472</v>
      </c>
      <c r="B69" s="1" t="s">
        <v>474</v>
      </c>
      <c r="C69" s="66">
        <v>3267</v>
      </c>
      <c r="D69" s="67" t="s">
        <v>1143</v>
      </c>
      <c r="E69" t="s">
        <v>3098</v>
      </c>
      <c r="F69" s="318">
        <v>354429.19</v>
      </c>
      <c r="H69" s="318">
        <v>44058.28</v>
      </c>
      <c r="I69" s="310">
        <v>1442872.55</v>
      </c>
      <c r="J69" s="310">
        <v>512282.65</v>
      </c>
      <c r="N69" s="341">
        <v>2830.19</v>
      </c>
      <c r="O69" s="310">
        <v>-73958.45</v>
      </c>
      <c r="P69" s="310">
        <v>-41326.22</v>
      </c>
      <c r="Q69" s="310">
        <v>2396007.25</v>
      </c>
      <c r="S69" s="314">
        <v>182051.37</v>
      </c>
      <c r="T69" s="314">
        <v>45000</v>
      </c>
      <c r="U69" s="314">
        <v>302.20999999999998</v>
      </c>
      <c r="V69" s="314">
        <v>2472800</v>
      </c>
      <c r="W69" s="314">
        <v>1043564.3</v>
      </c>
      <c r="X69" s="334">
        <v>3093886</v>
      </c>
      <c r="AA69" s="334">
        <v>470082.02</v>
      </c>
      <c r="AB69" s="334">
        <v>109659.96</v>
      </c>
      <c r="AE69" s="360">
        <f t="shared" si="7"/>
        <v>398487.47</v>
      </c>
      <c r="AF69" s="31">
        <f t="shared" si="8"/>
        <v>2830.19</v>
      </c>
      <c r="AG69" s="357">
        <f t="shared" si="9"/>
        <v>395657.27999999997</v>
      </c>
      <c r="AH69" s="361">
        <f t="shared" si="10"/>
        <v>3673627.98</v>
      </c>
      <c r="AI69" s="359">
        <f t="shared" si="11"/>
        <v>3673627.98</v>
      </c>
      <c r="AJ69" s="26">
        <f t="shared" si="12"/>
        <v>0</v>
      </c>
    </row>
    <row r="70" spans="1:36" s="46" customFormat="1" x14ac:dyDescent="0.25">
      <c r="A70" s="286" t="s">
        <v>472</v>
      </c>
      <c r="B70" s="286" t="s">
        <v>474</v>
      </c>
      <c r="C70" s="69">
        <v>2885</v>
      </c>
      <c r="D70" s="70" t="s">
        <v>1144</v>
      </c>
      <c r="E70" t="s">
        <v>3099</v>
      </c>
      <c r="F70" s="318">
        <v>350368.04</v>
      </c>
      <c r="G70" s="317"/>
      <c r="H70" s="318">
        <v>102926.39999999999</v>
      </c>
      <c r="I70" s="310">
        <v>4412201.7300000004</v>
      </c>
      <c r="J70" s="310">
        <v>109861.22</v>
      </c>
      <c r="K70" s="340"/>
      <c r="L70" s="340"/>
      <c r="M70" s="340"/>
      <c r="N70" s="341">
        <v>57</v>
      </c>
      <c r="O70" s="310">
        <v>-375795.99</v>
      </c>
      <c r="P70" s="310">
        <v>-938324.27</v>
      </c>
      <c r="Q70" s="310">
        <v>6403982.4100000001</v>
      </c>
      <c r="R70" s="313"/>
      <c r="S70" s="314">
        <v>111042.66</v>
      </c>
      <c r="T70" s="313"/>
      <c r="U70" s="314">
        <v>520.04999999999995</v>
      </c>
      <c r="V70" s="314">
        <v>870928</v>
      </c>
      <c r="W70" s="314">
        <v>725785</v>
      </c>
      <c r="X70" s="334">
        <v>1245087</v>
      </c>
      <c r="Y70" s="333"/>
      <c r="Z70" s="334">
        <v>17315</v>
      </c>
      <c r="AA70" s="334">
        <v>411704.01</v>
      </c>
      <c r="AB70" s="334">
        <v>148731.46</v>
      </c>
      <c r="AC70" s="333"/>
      <c r="AD70" s="333"/>
      <c r="AE70" s="360">
        <f t="shared" si="7"/>
        <v>453294.43999999994</v>
      </c>
      <c r="AF70" s="31">
        <f t="shared" si="8"/>
        <v>57</v>
      </c>
      <c r="AG70" s="357">
        <f t="shared" si="9"/>
        <v>453237.43999999994</v>
      </c>
      <c r="AH70" s="361">
        <f t="shared" si="10"/>
        <v>1822837.47</v>
      </c>
      <c r="AI70" s="359">
        <f t="shared" si="11"/>
        <v>1822837.47</v>
      </c>
      <c r="AJ70" s="26">
        <f t="shared" si="12"/>
        <v>0</v>
      </c>
    </row>
    <row r="71" spans="1:36" s="39" customFormat="1" x14ac:dyDescent="0.25">
      <c r="A71" s="244" t="s">
        <v>477</v>
      </c>
      <c r="B71" s="244" t="s">
        <v>478</v>
      </c>
      <c r="C71" s="66">
        <v>6036</v>
      </c>
      <c r="D71" s="67" t="s">
        <v>1145</v>
      </c>
      <c r="E71" t="s">
        <v>3100</v>
      </c>
      <c r="F71" s="318">
        <v>563497.26</v>
      </c>
      <c r="G71" s="318">
        <v>0</v>
      </c>
      <c r="H71" s="318">
        <v>117326.76</v>
      </c>
      <c r="I71" s="310">
        <v>693650.21</v>
      </c>
      <c r="J71" s="310">
        <v>-4602.49</v>
      </c>
      <c r="K71" s="340"/>
      <c r="L71" s="340"/>
      <c r="M71" s="340"/>
      <c r="N71" s="340"/>
      <c r="O71"/>
      <c r="P71" s="310">
        <v>-886202.86</v>
      </c>
      <c r="Q71" s="310">
        <v>2227185.62</v>
      </c>
      <c r="R71" s="314">
        <v>575.61</v>
      </c>
      <c r="S71" s="314">
        <v>1492333.38</v>
      </c>
      <c r="T71" s="313"/>
      <c r="U71" s="313"/>
      <c r="V71" s="314">
        <v>2024110</v>
      </c>
      <c r="W71" s="314">
        <v>2900</v>
      </c>
      <c r="X71" s="334">
        <v>2874587.5</v>
      </c>
      <c r="Y71" s="334">
        <v>1440</v>
      </c>
      <c r="Z71" s="333"/>
      <c r="AA71" s="334">
        <v>530095.79</v>
      </c>
      <c r="AB71" s="334">
        <v>84906.72</v>
      </c>
      <c r="AC71" s="333"/>
      <c r="AD71" s="333"/>
      <c r="AE71" s="360">
        <f t="shared" si="7"/>
        <v>680824.02</v>
      </c>
      <c r="AF71" s="31">
        <f t="shared" si="8"/>
        <v>0</v>
      </c>
      <c r="AG71" s="357">
        <f t="shared" si="9"/>
        <v>680824.02</v>
      </c>
      <c r="AH71" s="361">
        <f t="shared" si="10"/>
        <v>3491030.0100000002</v>
      </c>
      <c r="AI71" s="359">
        <f t="shared" si="11"/>
        <v>3491030.0100000002</v>
      </c>
      <c r="AJ71" s="26">
        <f t="shared" si="12"/>
        <v>0</v>
      </c>
    </row>
    <row r="72" spans="1:36" s="39" customFormat="1" x14ac:dyDescent="0.25">
      <c r="A72" s="244" t="s">
        <v>477</v>
      </c>
      <c r="B72" s="244" t="s">
        <v>478</v>
      </c>
      <c r="C72" s="66">
        <v>4053</v>
      </c>
      <c r="D72" s="67" t="s">
        <v>1146</v>
      </c>
      <c r="E72" t="s">
        <v>3101</v>
      </c>
      <c r="F72" s="318">
        <v>711032.6</v>
      </c>
      <c r="G72" s="318">
        <v>0</v>
      </c>
      <c r="H72" s="318">
        <v>366183.94</v>
      </c>
      <c r="I72" s="310">
        <v>225748.17</v>
      </c>
      <c r="J72" s="310">
        <v>4310.66</v>
      </c>
      <c r="K72" s="340"/>
      <c r="L72" s="340"/>
      <c r="M72" s="340"/>
      <c r="N72" s="341">
        <v>3034.5</v>
      </c>
      <c r="O72"/>
      <c r="P72" s="310">
        <v>-2925657.43</v>
      </c>
      <c r="Q72" s="310">
        <v>4014093.13</v>
      </c>
      <c r="R72" s="314">
        <v>1012.69</v>
      </c>
      <c r="S72" s="314">
        <v>1414966.72</v>
      </c>
      <c r="T72" s="313"/>
      <c r="U72" s="313"/>
      <c r="V72" s="314">
        <v>1766560</v>
      </c>
      <c r="W72" s="314">
        <v>16150</v>
      </c>
      <c r="X72" s="334">
        <v>2538237.34</v>
      </c>
      <c r="Y72" s="333"/>
      <c r="Z72" s="333"/>
      <c r="AA72" s="334">
        <v>376005.34</v>
      </c>
      <c r="AB72" s="334">
        <v>68641.56</v>
      </c>
      <c r="AC72" s="333"/>
      <c r="AD72" s="333"/>
      <c r="AE72" s="360">
        <f t="shared" si="7"/>
        <v>1077216.54</v>
      </c>
      <c r="AF72" s="31">
        <f t="shared" si="8"/>
        <v>3034.5</v>
      </c>
      <c r="AG72" s="357">
        <f t="shared" si="9"/>
        <v>1074182.04</v>
      </c>
      <c r="AH72" s="361">
        <f t="shared" si="10"/>
        <v>2982884.2399999998</v>
      </c>
      <c r="AI72" s="359">
        <f t="shared" si="11"/>
        <v>2982884.2399999998</v>
      </c>
      <c r="AJ72" s="26">
        <f t="shared" si="12"/>
        <v>0</v>
      </c>
    </row>
    <row r="73" spans="1:36" s="39" customFormat="1" x14ac:dyDescent="0.25">
      <c r="A73" s="244" t="s">
        <v>477</v>
      </c>
      <c r="B73" s="244" t="s">
        <v>478</v>
      </c>
      <c r="C73" s="66">
        <v>4847</v>
      </c>
      <c r="D73" s="67" t="s">
        <v>1147</v>
      </c>
      <c r="E73" t="s">
        <v>3102</v>
      </c>
      <c r="F73" s="318">
        <v>763432.36</v>
      </c>
      <c r="G73" s="318">
        <v>0</v>
      </c>
      <c r="H73" s="318">
        <v>55901.81</v>
      </c>
      <c r="I73" s="310">
        <v>-41046.36</v>
      </c>
      <c r="J73" s="310">
        <v>83288.490000000005</v>
      </c>
      <c r="K73" s="340"/>
      <c r="L73" s="340"/>
      <c r="M73" s="340"/>
      <c r="N73" s="340"/>
      <c r="O73"/>
      <c r="P73" s="310">
        <v>-1121302.53</v>
      </c>
      <c r="Q73" s="310">
        <v>2082417.38</v>
      </c>
      <c r="R73" s="314">
        <v>957.51</v>
      </c>
      <c r="S73" s="314">
        <v>1195771.3</v>
      </c>
      <c r="T73" s="313"/>
      <c r="U73" s="313"/>
      <c r="V73" s="314">
        <v>1833150</v>
      </c>
      <c r="W73" s="314">
        <v>4500</v>
      </c>
      <c r="X73" s="334">
        <v>2619536</v>
      </c>
      <c r="Y73" s="334">
        <v>720</v>
      </c>
      <c r="Z73" s="333"/>
      <c r="AA73" s="334">
        <v>471468.03</v>
      </c>
      <c r="AB73" s="334">
        <v>42193.33</v>
      </c>
      <c r="AC73" s="333"/>
      <c r="AD73" s="333"/>
      <c r="AE73" s="360">
        <f t="shared" si="7"/>
        <v>819334.16999999993</v>
      </c>
      <c r="AF73" s="31">
        <f t="shared" si="8"/>
        <v>0</v>
      </c>
      <c r="AG73" s="357">
        <f t="shared" si="9"/>
        <v>819334.16999999993</v>
      </c>
      <c r="AH73" s="361">
        <f t="shared" si="10"/>
        <v>3133917.3600000003</v>
      </c>
      <c r="AI73" s="359">
        <f t="shared" si="11"/>
        <v>3133917.3600000003</v>
      </c>
      <c r="AJ73" s="26">
        <f t="shared" si="12"/>
        <v>0</v>
      </c>
    </row>
    <row r="74" spans="1:36" s="39" customFormat="1" x14ac:dyDescent="0.25">
      <c r="A74" s="244" t="s">
        <v>477</v>
      </c>
      <c r="B74" s="244" t="s">
        <v>478</v>
      </c>
      <c r="C74" s="66">
        <v>3826</v>
      </c>
      <c r="D74" s="67" t="s">
        <v>1148</v>
      </c>
      <c r="E74" t="s">
        <v>3103</v>
      </c>
      <c r="F74" s="318">
        <v>538755.85</v>
      </c>
      <c r="G74" s="318">
        <v>0</v>
      </c>
      <c r="H74" s="318">
        <v>121499.43</v>
      </c>
      <c r="I74" s="310">
        <v>4</v>
      </c>
      <c r="J74" s="310">
        <v>173509.02</v>
      </c>
      <c r="K74" s="340"/>
      <c r="L74" s="340"/>
      <c r="M74" s="340"/>
      <c r="N74" s="341">
        <v>532.33000000000004</v>
      </c>
      <c r="O74"/>
      <c r="P74" s="310">
        <v>-1122167.94</v>
      </c>
      <c r="Q74" s="310">
        <v>2028298.74</v>
      </c>
      <c r="R74" s="314">
        <v>717.16</v>
      </c>
      <c r="S74" s="314">
        <v>1287837.8799999999</v>
      </c>
      <c r="T74" s="313"/>
      <c r="U74" s="313"/>
      <c r="V74" s="314">
        <v>1878180</v>
      </c>
      <c r="W74" s="313"/>
      <c r="X74" s="334">
        <v>2651951.5</v>
      </c>
      <c r="Y74" s="334">
        <v>80620</v>
      </c>
      <c r="Z74" s="333"/>
      <c r="AA74" s="334">
        <v>483404.93</v>
      </c>
      <c r="AB74" s="334">
        <v>23653.439999999999</v>
      </c>
      <c r="AC74" s="333"/>
      <c r="AD74" s="333"/>
      <c r="AE74" s="360">
        <f t="shared" si="7"/>
        <v>660255.28</v>
      </c>
      <c r="AF74" s="31">
        <f t="shared" si="8"/>
        <v>532.33000000000004</v>
      </c>
      <c r="AG74" s="357">
        <f t="shared" si="9"/>
        <v>659722.95000000007</v>
      </c>
      <c r="AH74" s="361">
        <f t="shared" si="10"/>
        <v>3239629.87</v>
      </c>
      <c r="AI74" s="359">
        <f t="shared" si="11"/>
        <v>3239629.87</v>
      </c>
      <c r="AJ74" s="26">
        <f t="shared" si="12"/>
        <v>0</v>
      </c>
    </row>
    <row r="75" spans="1:36" s="39" customFormat="1" x14ac:dyDescent="0.25">
      <c r="A75" s="244" t="s">
        <v>477</v>
      </c>
      <c r="B75" s="244" t="s">
        <v>478</v>
      </c>
      <c r="C75" s="66">
        <v>4181</v>
      </c>
      <c r="D75" s="67" t="s">
        <v>1149</v>
      </c>
      <c r="E75" t="s">
        <v>3104</v>
      </c>
      <c r="F75" s="318">
        <v>221176.39</v>
      </c>
      <c r="G75" s="318">
        <v>0</v>
      </c>
      <c r="H75" s="318">
        <v>68694.66</v>
      </c>
      <c r="I75" s="310">
        <v>-60857.25</v>
      </c>
      <c r="J75" s="310">
        <v>92088.71</v>
      </c>
      <c r="K75" s="340"/>
      <c r="L75" s="340"/>
      <c r="M75" s="340"/>
      <c r="N75" s="340"/>
      <c r="O75"/>
      <c r="P75" s="310">
        <v>-2072626.79</v>
      </c>
      <c r="Q75" s="310">
        <v>2569886.96</v>
      </c>
      <c r="R75" s="314">
        <v>570.62</v>
      </c>
      <c r="S75" s="314">
        <v>1042308.25</v>
      </c>
      <c r="T75" s="313"/>
      <c r="U75" s="313"/>
      <c r="V75" s="314">
        <v>1834820</v>
      </c>
      <c r="W75" s="314">
        <v>25500</v>
      </c>
      <c r="X75" s="334">
        <v>2680655</v>
      </c>
      <c r="Y75" s="334">
        <v>5520</v>
      </c>
      <c r="Z75" s="333"/>
      <c r="AA75" s="334">
        <v>342985.6</v>
      </c>
      <c r="AB75" s="334">
        <v>50195.93</v>
      </c>
      <c r="AC75" s="333"/>
      <c r="AD75" s="333"/>
      <c r="AE75" s="360">
        <f t="shared" si="7"/>
        <v>289871.05000000005</v>
      </c>
      <c r="AF75" s="31">
        <f t="shared" si="8"/>
        <v>0</v>
      </c>
      <c r="AG75" s="357">
        <f t="shared" si="9"/>
        <v>289871.05000000005</v>
      </c>
      <c r="AH75" s="361">
        <f t="shared" si="10"/>
        <v>3079356.5300000003</v>
      </c>
      <c r="AI75" s="359">
        <f t="shared" si="11"/>
        <v>3079356.5300000003</v>
      </c>
      <c r="AJ75" s="26">
        <f t="shared" si="12"/>
        <v>0</v>
      </c>
    </row>
    <row r="76" spans="1:36" s="39" customFormat="1" x14ac:dyDescent="0.25">
      <c r="A76" s="244" t="s">
        <v>477</v>
      </c>
      <c r="B76" s="244" t="s">
        <v>478</v>
      </c>
      <c r="C76" s="66">
        <v>2002</v>
      </c>
      <c r="D76" s="67" t="s">
        <v>1150</v>
      </c>
      <c r="E76" t="s">
        <v>3105</v>
      </c>
      <c r="F76" s="318">
        <v>514067.29</v>
      </c>
      <c r="G76" s="318">
        <v>0</v>
      </c>
      <c r="H76" s="318">
        <v>41017.17</v>
      </c>
      <c r="I76" s="310">
        <v>-85312.639999999999</v>
      </c>
      <c r="J76" s="310">
        <v>-75026.58</v>
      </c>
      <c r="K76" s="340"/>
      <c r="L76" s="340"/>
      <c r="M76" s="340"/>
      <c r="N76" s="340"/>
      <c r="O76"/>
      <c r="P76" s="310">
        <v>-883557.33</v>
      </c>
      <c r="Q76" s="310">
        <v>1423307.83</v>
      </c>
      <c r="R76" s="314">
        <v>1600.44</v>
      </c>
      <c r="S76" s="314">
        <v>913820.47</v>
      </c>
      <c r="T76" s="313"/>
      <c r="U76" s="313"/>
      <c r="V76" s="314">
        <v>1690840</v>
      </c>
      <c r="W76" s="314">
        <v>1000</v>
      </c>
      <c r="X76" s="334">
        <v>2344682.36</v>
      </c>
      <c r="Y76" s="333"/>
      <c r="Z76" s="333"/>
      <c r="AA76" s="334">
        <v>321706.40000000002</v>
      </c>
      <c r="AB76" s="334">
        <v>85877.41</v>
      </c>
      <c r="AC76" s="333"/>
      <c r="AD76" s="333"/>
      <c r="AE76" s="360">
        <f t="shared" si="7"/>
        <v>555084.46</v>
      </c>
      <c r="AF76" s="31">
        <f t="shared" si="8"/>
        <v>0</v>
      </c>
      <c r="AG76" s="357">
        <f t="shared" si="9"/>
        <v>555084.46</v>
      </c>
      <c r="AH76" s="361">
        <f t="shared" si="10"/>
        <v>2752266.17</v>
      </c>
      <c r="AI76" s="359">
        <f t="shared" si="11"/>
        <v>2752266.17</v>
      </c>
      <c r="AJ76" s="26">
        <f t="shared" si="12"/>
        <v>0</v>
      </c>
    </row>
    <row r="77" spans="1:36" s="39" customFormat="1" x14ac:dyDescent="0.25">
      <c r="A77" s="244" t="s">
        <v>477</v>
      </c>
      <c r="B77" s="244" t="s">
        <v>478</v>
      </c>
      <c r="C77" s="66">
        <v>1933</v>
      </c>
      <c r="D77" s="67" t="s">
        <v>1151</v>
      </c>
      <c r="E77" t="s">
        <v>3106</v>
      </c>
      <c r="F77" s="318">
        <v>310802.57</v>
      </c>
      <c r="G77" s="318">
        <v>0</v>
      </c>
      <c r="H77" s="318">
        <v>292752.28000000003</v>
      </c>
      <c r="I77" s="310">
        <v>-116370.59</v>
      </c>
      <c r="J77" s="310">
        <v>12951.99</v>
      </c>
      <c r="K77" s="340"/>
      <c r="L77" s="340"/>
      <c r="M77" s="340"/>
      <c r="N77" s="341">
        <v>768.39</v>
      </c>
      <c r="O77"/>
      <c r="P77" s="310">
        <v>-1657190.66</v>
      </c>
      <c r="Q77" s="310">
        <v>2051654.89</v>
      </c>
      <c r="R77" s="314">
        <v>307.79000000000002</v>
      </c>
      <c r="S77" s="314">
        <v>1052435.3</v>
      </c>
      <c r="T77" s="314">
        <v>209036.17</v>
      </c>
      <c r="U77" s="313"/>
      <c r="V77" s="314">
        <v>1647840</v>
      </c>
      <c r="W77" s="313"/>
      <c r="X77" s="334">
        <v>2310374</v>
      </c>
      <c r="Y77" s="334">
        <v>2300</v>
      </c>
      <c r="Z77" s="333"/>
      <c r="AA77" s="334">
        <v>428908.29</v>
      </c>
      <c r="AB77" s="334">
        <v>63133.34</v>
      </c>
      <c r="AC77" s="333"/>
      <c r="AD77" s="333"/>
      <c r="AE77" s="360">
        <f t="shared" si="7"/>
        <v>603554.85000000009</v>
      </c>
      <c r="AF77" s="31">
        <f t="shared" si="8"/>
        <v>768.39</v>
      </c>
      <c r="AG77" s="357">
        <f t="shared" si="9"/>
        <v>602786.46000000008</v>
      </c>
      <c r="AH77" s="361">
        <f t="shared" si="10"/>
        <v>2804715.63</v>
      </c>
      <c r="AI77" s="359">
        <f t="shared" si="11"/>
        <v>2804715.63</v>
      </c>
      <c r="AJ77" s="26">
        <f t="shared" si="12"/>
        <v>0</v>
      </c>
    </row>
    <row r="78" spans="1:36" x14ac:dyDescent="0.25">
      <c r="A78" s="1" t="s">
        <v>481</v>
      </c>
      <c r="B78" s="1" t="s">
        <v>482</v>
      </c>
      <c r="C78" s="66">
        <v>3743</v>
      </c>
      <c r="D78" s="67" t="s">
        <v>1152</v>
      </c>
      <c r="E78" t="s">
        <v>3107</v>
      </c>
      <c r="F78" s="318">
        <v>292985.94</v>
      </c>
      <c r="G78" s="318">
        <v>0</v>
      </c>
      <c r="H78" s="318">
        <v>48287.88</v>
      </c>
      <c r="I78" s="310">
        <v>743728.47</v>
      </c>
      <c r="J78" s="310">
        <v>28183.93</v>
      </c>
      <c r="N78" s="341">
        <v>0</v>
      </c>
      <c r="P78" s="310">
        <v>-612716.93000000005</v>
      </c>
      <c r="Q78" s="310">
        <v>1625943.2</v>
      </c>
      <c r="S78" s="314">
        <v>1178344.3400000001</v>
      </c>
      <c r="T78" s="314">
        <v>72200</v>
      </c>
      <c r="U78" s="314">
        <v>216.3</v>
      </c>
      <c r="V78" s="314">
        <v>571520</v>
      </c>
      <c r="X78" s="334">
        <v>1099837</v>
      </c>
      <c r="AA78" s="334">
        <v>480210.76</v>
      </c>
      <c r="AB78" s="334">
        <v>142272.93</v>
      </c>
      <c r="AE78" s="360">
        <f t="shared" si="7"/>
        <v>341273.82</v>
      </c>
      <c r="AF78" s="31">
        <f t="shared" si="8"/>
        <v>0</v>
      </c>
      <c r="AG78" s="357">
        <f t="shared" si="9"/>
        <v>341273.82</v>
      </c>
      <c r="AH78" s="361">
        <f t="shared" si="10"/>
        <v>1722320.69</v>
      </c>
      <c r="AI78" s="359">
        <f t="shared" si="11"/>
        <v>1722320.69</v>
      </c>
      <c r="AJ78" s="26">
        <f t="shared" si="12"/>
        <v>0</v>
      </c>
    </row>
    <row r="79" spans="1:36" x14ac:dyDescent="0.25">
      <c r="A79" s="1" t="s">
        <v>481</v>
      </c>
      <c r="B79" s="1" t="s">
        <v>482</v>
      </c>
      <c r="C79" s="66">
        <v>3747</v>
      </c>
      <c r="D79" s="67" t="s">
        <v>1153</v>
      </c>
      <c r="E79" t="s">
        <v>3108</v>
      </c>
      <c r="F79" s="318">
        <v>385681.81</v>
      </c>
      <c r="G79" s="318">
        <v>25000</v>
      </c>
      <c r="H79" s="318">
        <v>73239.149999999994</v>
      </c>
      <c r="I79" s="310">
        <v>406205.16</v>
      </c>
      <c r="J79" s="310">
        <v>49056.12</v>
      </c>
      <c r="P79" s="310">
        <v>-1050481.8400000001</v>
      </c>
      <c r="Q79" s="310">
        <v>1700209.39</v>
      </c>
      <c r="S79" s="314">
        <v>1871378.23</v>
      </c>
      <c r="T79" s="314">
        <v>150000</v>
      </c>
      <c r="U79" s="314">
        <v>129.21</v>
      </c>
      <c r="V79" s="314">
        <v>1247490</v>
      </c>
      <c r="X79" s="334">
        <v>2073135</v>
      </c>
      <c r="AA79" s="334">
        <v>805095.31</v>
      </c>
      <c r="AB79" s="334">
        <v>101312.44</v>
      </c>
      <c r="AE79" s="360">
        <f t="shared" si="7"/>
        <v>483920.95999999996</v>
      </c>
      <c r="AF79" s="31">
        <f t="shared" si="8"/>
        <v>0</v>
      </c>
      <c r="AG79" s="357">
        <f t="shared" si="9"/>
        <v>483920.95999999996</v>
      </c>
      <c r="AH79" s="361">
        <f t="shared" si="10"/>
        <v>2979542.75</v>
      </c>
      <c r="AI79" s="359">
        <f t="shared" si="11"/>
        <v>2979542.75</v>
      </c>
      <c r="AJ79" s="26">
        <f t="shared" si="12"/>
        <v>0</v>
      </c>
    </row>
    <row r="80" spans="1:36" x14ac:dyDescent="0.25">
      <c r="A80" s="1" t="s">
        <v>481</v>
      </c>
      <c r="B80" s="1" t="s">
        <v>482</v>
      </c>
      <c r="C80" s="66">
        <v>3095</v>
      </c>
      <c r="D80" s="67" t="s">
        <v>1154</v>
      </c>
      <c r="E80" t="s">
        <v>3109</v>
      </c>
      <c r="F80" s="318">
        <v>379721.08</v>
      </c>
      <c r="G80" s="318">
        <v>0</v>
      </c>
      <c r="H80" s="318">
        <v>47064.01</v>
      </c>
      <c r="I80" s="310">
        <v>527902.26</v>
      </c>
      <c r="J80" s="310">
        <v>41818.32</v>
      </c>
      <c r="N80" s="341">
        <v>2353</v>
      </c>
      <c r="P80" s="310">
        <v>-726434.99</v>
      </c>
      <c r="Q80" s="310">
        <v>1448416.88</v>
      </c>
      <c r="S80" s="314">
        <v>1517419.38</v>
      </c>
      <c r="U80" s="314">
        <v>252.51</v>
      </c>
      <c r="V80" s="314">
        <v>1278570</v>
      </c>
      <c r="W80" s="314">
        <v>1300</v>
      </c>
      <c r="X80" s="334">
        <v>1874340</v>
      </c>
      <c r="AA80" s="334">
        <v>545231.75</v>
      </c>
      <c r="AB80" s="334">
        <v>105799.36</v>
      </c>
      <c r="AE80" s="360">
        <f t="shared" si="7"/>
        <v>426785.09</v>
      </c>
      <c r="AF80" s="31">
        <f t="shared" si="8"/>
        <v>2353</v>
      </c>
      <c r="AG80" s="357">
        <f t="shared" si="9"/>
        <v>424432.09</v>
      </c>
      <c r="AH80" s="361">
        <f t="shared" si="10"/>
        <v>2525371.11</v>
      </c>
      <c r="AI80" s="359">
        <f t="shared" si="11"/>
        <v>2525371.11</v>
      </c>
      <c r="AJ80" s="26">
        <f t="shared" si="12"/>
        <v>0</v>
      </c>
    </row>
    <row r="81" spans="1:36" x14ac:dyDescent="0.25">
      <c r="A81" s="1" t="s">
        <v>481</v>
      </c>
      <c r="B81" s="1" t="s">
        <v>482</v>
      </c>
      <c r="C81" s="66">
        <v>1530</v>
      </c>
      <c r="D81" s="67" t="s">
        <v>1155</v>
      </c>
      <c r="E81" t="s">
        <v>3110</v>
      </c>
      <c r="F81" s="318">
        <v>200272.58</v>
      </c>
      <c r="G81" s="318">
        <v>0</v>
      </c>
      <c r="H81" s="318">
        <v>16701.740000000002</v>
      </c>
      <c r="I81" s="310">
        <v>417379.63</v>
      </c>
      <c r="J81" s="310">
        <v>196374.78</v>
      </c>
      <c r="N81" s="341">
        <v>470</v>
      </c>
      <c r="P81" s="310">
        <v>-1163835.81</v>
      </c>
      <c r="Q81" s="310">
        <v>2079850.72</v>
      </c>
      <c r="S81" s="314">
        <v>1055936.31</v>
      </c>
      <c r="U81" s="314">
        <v>227.47</v>
      </c>
      <c r="V81" s="314">
        <v>758790</v>
      </c>
      <c r="X81" s="334">
        <v>1299051</v>
      </c>
      <c r="Y81" s="334">
        <v>2980</v>
      </c>
      <c r="Z81" s="334">
        <v>1800</v>
      </c>
      <c r="AA81" s="334">
        <v>447212.38</v>
      </c>
      <c r="AB81" s="334">
        <v>149666.57999999999</v>
      </c>
      <c r="AE81" s="360">
        <f t="shared" si="7"/>
        <v>216974.31999999998</v>
      </c>
      <c r="AF81" s="31">
        <f t="shared" si="8"/>
        <v>470</v>
      </c>
      <c r="AG81" s="357">
        <f t="shared" si="9"/>
        <v>216504.31999999998</v>
      </c>
      <c r="AH81" s="361">
        <f t="shared" si="10"/>
        <v>1900709.96</v>
      </c>
      <c r="AI81" s="359">
        <f t="shared" si="11"/>
        <v>1900709.96</v>
      </c>
      <c r="AJ81" s="26">
        <f t="shared" si="12"/>
        <v>0</v>
      </c>
    </row>
    <row r="82" spans="1:36" x14ac:dyDescent="0.25">
      <c r="A82" s="1" t="s">
        <v>481</v>
      </c>
      <c r="B82" s="1" t="s">
        <v>482</v>
      </c>
      <c r="C82" s="66">
        <v>4004</v>
      </c>
      <c r="D82" s="67" t="s">
        <v>1156</v>
      </c>
      <c r="E82" t="s">
        <v>3111</v>
      </c>
      <c r="F82" s="318">
        <v>167708.47</v>
      </c>
      <c r="G82" s="318">
        <v>0</v>
      </c>
      <c r="H82" s="318">
        <v>33087.94</v>
      </c>
      <c r="I82" s="310">
        <v>503195.31</v>
      </c>
      <c r="J82" s="310">
        <v>54410.19</v>
      </c>
      <c r="N82" s="341">
        <v>70.709999999999994</v>
      </c>
      <c r="P82" s="310">
        <v>-853104.74</v>
      </c>
      <c r="Q82" s="310">
        <v>1478004.6</v>
      </c>
      <c r="S82" s="314">
        <v>1267354.72</v>
      </c>
      <c r="U82" s="314">
        <v>144.69999999999999</v>
      </c>
      <c r="V82" s="314">
        <v>551390</v>
      </c>
      <c r="X82" s="334">
        <v>1114926.92</v>
      </c>
      <c r="Y82" s="334">
        <v>480</v>
      </c>
      <c r="Z82" s="334">
        <v>1848</v>
      </c>
      <c r="AA82" s="334">
        <v>460948.46</v>
      </c>
      <c r="AB82" s="334">
        <v>107254.7</v>
      </c>
      <c r="AE82" s="360">
        <f t="shared" si="7"/>
        <v>200796.41</v>
      </c>
      <c r="AF82" s="31">
        <f t="shared" si="8"/>
        <v>70.709999999999994</v>
      </c>
      <c r="AG82" s="357">
        <f t="shared" si="9"/>
        <v>200725.7</v>
      </c>
      <c r="AH82" s="361">
        <f t="shared" si="10"/>
        <v>1685458.0799999998</v>
      </c>
      <c r="AI82" s="359">
        <f t="shared" si="11"/>
        <v>1685458.0799999998</v>
      </c>
      <c r="AJ82" s="26">
        <f t="shared" si="12"/>
        <v>0</v>
      </c>
    </row>
    <row r="83" spans="1:36" x14ac:dyDescent="0.25">
      <c r="A83" s="1" t="s">
        <v>481</v>
      </c>
      <c r="B83" s="1" t="s">
        <v>482</v>
      </c>
      <c r="C83" s="66">
        <v>6265</v>
      </c>
      <c r="D83" s="67" t="s">
        <v>1157</v>
      </c>
      <c r="E83" t="s">
        <v>3112</v>
      </c>
      <c r="F83" s="318">
        <v>347960.8</v>
      </c>
      <c r="G83" s="318">
        <v>0</v>
      </c>
      <c r="H83" s="318">
        <v>77179.820000000007</v>
      </c>
      <c r="I83" s="310">
        <v>322296.59999999998</v>
      </c>
      <c r="J83" s="310">
        <v>658720.82999999996</v>
      </c>
      <c r="N83" s="341">
        <v>198</v>
      </c>
      <c r="P83" s="310">
        <v>-537259.31999999995</v>
      </c>
      <c r="Q83" s="310">
        <v>1774409.19</v>
      </c>
      <c r="S83" s="314">
        <v>1683514.22</v>
      </c>
      <c r="T83" s="314">
        <v>180020</v>
      </c>
      <c r="U83" s="314">
        <v>359.6</v>
      </c>
      <c r="V83" s="314">
        <v>1371870</v>
      </c>
      <c r="X83" s="334">
        <v>2179494</v>
      </c>
      <c r="AA83" s="334">
        <v>711005.84</v>
      </c>
      <c r="AB83" s="334">
        <v>176453.8</v>
      </c>
      <c r="AE83" s="360">
        <f t="shared" si="7"/>
        <v>425140.62</v>
      </c>
      <c r="AF83" s="31">
        <f t="shared" si="8"/>
        <v>198</v>
      </c>
      <c r="AG83" s="357">
        <f t="shared" si="9"/>
        <v>424942.62</v>
      </c>
      <c r="AH83" s="361">
        <f t="shared" si="10"/>
        <v>3066953.6399999997</v>
      </c>
      <c r="AI83" s="359">
        <f t="shared" si="11"/>
        <v>3066953.6399999997</v>
      </c>
      <c r="AJ83" s="26">
        <f t="shared" si="12"/>
        <v>0</v>
      </c>
    </row>
    <row r="84" spans="1:36" x14ac:dyDescent="0.25">
      <c r="A84" s="1" t="s">
        <v>481</v>
      </c>
      <c r="B84" s="1" t="s">
        <v>482</v>
      </c>
      <c r="C84" s="66">
        <v>4051</v>
      </c>
      <c r="D84" s="67" t="s">
        <v>1158</v>
      </c>
      <c r="E84" t="s">
        <v>3113</v>
      </c>
      <c r="F84" s="318">
        <v>209628.11</v>
      </c>
      <c r="G84" s="318">
        <v>0</v>
      </c>
      <c r="H84" s="318">
        <v>61811.03</v>
      </c>
      <c r="I84" s="310">
        <v>687149</v>
      </c>
      <c r="J84" s="310">
        <v>41902.639999999999</v>
      </c>
      <c r="L84" s="341">
        <v>-3000</v>
      </c>
      <c r="P84" s="310">
        <v>-802276.82</v>
      </c>
      <c r="Q84" s="310">
        <v>1568940.19</v>
      </c>
      <c r="S84" s="314">
        <v>1558303.38</v>
      </c>
      <c r="T84" s="314">
        <v>87970</v>
      </c>
      <c r="U84" s="314">
        <v>157.66</v>
      </c>
      <c r="V84" s="314">
        <v>1674660</v>
      </c>
      <c r="X84" s="334">
        <v>2399404.13</v>
      </c>
      <c r="AA84" s="334">
        <v>569624.47</v>
      </c>
      <c r="AB84" s="334">
        <v>115235.03</v>
      </c>
      <c r="AE84" s="360">
        <f t="shared" si="7"/>
        <v>271439.14</v>
      </c>
      <c r="AF84" s="31">
        <f t="shared" si="8"/>
        <v>-3000</v>
      </c>
      <c r="AG84" s="357">
        <f t="shared" si="9"/>
        <v>274439.14</v>
      </c>
      <c r="AH84" s="361">
        <f t="shared" si="10"/>
        <v>3084263.6299999994</v>
      </c>
      <c r="AI84" s="359">
        <f t="shared" si="11"/>
        <v>3084263.6299999994</v>
      </c>
      <c r="AJ84" s="26">
        <f t="shared" si="12"/>
        <v>0</v>
      </c>
    </row>
    <row r="85" spans="1:36" x14ac:dyDescent="0.25">
      <c r="A85" s="1" t="s">
        <v>481</v>
      </c>
      <c r="B85" s="1" t="s">
        <v>482</v>
      </c>
      <c r="C85" s="66">
        <v>3423</v>
      </c>
      <c r="D85" s="67" t="s">
        <v>1159</v>
      </c>
      <c r="E85" t="s">
        <v>3114</v>
      </c>
      <c r="F85" s="318">
        <v>323842.59000000003</v>
      </c>
      <c r="G85" s="318">
        <v>0</v>
      </c>
      <c r="H85" s="318">
        <v>29582.02</v>
      </c>
      <c r="I85" s="310">
        <v>335273.94</v>
      </c>
      <c r="J85" s="310">
        <v>22378.87</v>
      </c>
      <c r="P85" s="310">
        <v>-826480.68</v>
      </c>
      <c r="Q85" s="310">
        <v>1499346.49</v>
      </c>
      <c r="S85" s="314">
        <v>1246585.47</v>
      </c>
      <c r="T85" s="314">
        <v>107140</v>
      </c>
      <c r="U85" s="314">
        <v>250.26</v>
      </c>
      <c r="V85" s="314">
        <v>1144610</v>
      </c>
      <c r="X85" s="334">
        <v>1862806.98</v>
      </c>
      <c r="AA85" s="334">
        <v>473037.75</v>
      </c>
      <c r="AB85" s="334">
        <v>124529.39</v>
      </c>
      <c r="AE85" s="360">
        <f t="shared" si="7"/>
        <v>353424.61000000004</v>
      </c>
      <c r="AF85" s="31">
        <f t="shared" si="8"/>
        <v>0</v>
      </c>
      <c r="AG85" s="357">
        <f t="shared" si="9"/>
        <v>353424.61000000004</v>
      </c>
      <c r="AH85" s="361">
        <f t="shared" si="10"/>
        <v>2460374.12</v>
      </c>
      <c r="AI85" s="359">
        <f t="shared" si="11"/>
        <v>2460374.12</v>
      </c>
      <c r="AJ85" s="26">
        <f t="shared" si="12"/>
        <v>0</v>
      </c>
    </row>
    <row r="86" spans="1:36" x14ac:dyDescent="0.25">
      <c r="A86" s="1" t="s">
        <v>481</v>
      </c>
      <c r="B86" s="1" t="s">
        <v>482</v>
      </c>
      <c r="C86" s="66">
        <v>1355</v>
      </c>
      <c r="D86" s="67" t="s">
        <v>1160</v>
      </c>
      <c r="E86" t="s">
        <v>3115</v>
      </c>
      <c r="F86" s="318">
        <v>200360.84</v>
      </c>
      <c r="G86" s="318">
        <v>0</v>
      </c>
      <c r="H86" s="318">
        <v>19981.28</v>
      </c>
      <c r="I86" s="310">
        <v>443613.57</v>
      </c>
      <c r="J86" s="310">
        <v>18601.75</v>
      </c>
      <c r="N86" s="341">
        <v>0</v>
      </c>
      <c r="P86" s="310">
        <v>-1673511.09</v>
      </c>
      <c r="Q86" s="310">
        <v>2293429.0699999998</v>
      </c>
      <c r="S86" s="314">
        <v>879619.06</v>
      </c>
      <c r="T86" s="314">
        <v>34800</v>
      </c>
      <c r="U86" s="314">
        <v>135.16</v>
      </c>
      <c r="V86" s="314">
        <v>228870</v>
      </c>
      <c r="X86" s="334">
        <v>621720.94999999995</v>
      </c>
      <c r="AA86" s="334">
        <v>373980.14</v>
      </c>
      <c r="AB86" s="334">
        <v>85083.67</v>
      </c>
      <c r="AE86" s="360">
        <f t="shared" si="7"/>
        <v>220342.12</v>
      </c>
      <c r="AF86" s="31">
        <f t="shared" si="8"/>
        <v>0</v>
      </c>
      <c r="AG86" s="357">
        <f t="shared" si="9"/>
        <v>220342.12</v>
      </c>
      <c r="AH86" s="361">
        <f t="shared" si="10"/>
        <v>1080784.76</v>
      </c>
      <c r="AI86" s="359">
        <f t="shared" si="11"/>
        <v>1080784.76</v>
      </c>
      <c r="AJ86" s="26">
        <f t="shared" si="12"/>
        <v>0</v>
      </c>
    </row>
    <row r="87" spans="1:36" x14ac:dyDescent="0.25">
      <c r="A87" s="1" t="s">
        <v>485</v>
      </c>
      <c r="B87" s="1" t="s">
        <v>486</v>
      </c>
      <c r="C87" s="66">
        <v>2146</v>
      </c>
      <c r="D87" s="67" t="s">
        <v>1161</v>
      </c>
      <c r="E87" t="s">
        <v>3116</v>
      </c>
      <c r="F87" s="318">
        <v>685437.91</v>
      </c>
      <c r="G87" s="318">
        <v>0</v>
      </c>
      <c r="H87" s="318">
        <v>51890.11</v>
      </c>
      <c r="I87" s="310">
        <v>468004.21</v>
      </c>
      <c r="J87" s="310">
        <v>83322.5</v>
      </c>
      <c r="P87" s="310">
        <v>-260609.63</v>
      </c>
      <c r="Q87" s="310">
        <v>1525529.54</v>
      </c>
      <c r="S87" s="314">
        <v>774927.19</v>
      </c>
      <c r="U87" s="314">
        <v>711.4</v>
      </c>
      <c r="V87" s="314">
        <v>777490</v>
      </c>
      <c r="X87" s="334">
        <v>989128</v>
      </c>
      <c r="AA87" s="334">
        <v>397803.59</v>
      </c>
      <c r="AB87" s="334">
        <v>142462.18</v>
      </c>
      <c r="AE87" s="360">
        <f t="shared" ref="AE87:AE150" si="13">SUM(F87:H87)</f>
        <v>737328.02</v>
      </c>
      <c r="AF87" s="31">
        <f t="shared" ref="AF87:AF150" si="14">SUM(K87:N87)</f>
        <v>0</v>
      </c>
      <c r="AG87" s="357">
        <f t="shared" ref="AG87:AG150" si="15">AE87-AF87</f>
        <v>737328.02</v>
      </c>
      <c r="AH87" s="361">
        <f t="shared" ref="AH87:AH150" si="16">SUM(X87:AD87)</f>
        <v>1529393.77</v>
      </c>
      <c r="AI87" s="359">
        <f t="shared" ref="AI87:AI150" si="17">SUM(X87:AD87)</f>
        <v>1529393.77</v>
      </c>
      <c r="AJ87" s="26">
        <f t="shared" ref="AJ87:AJ150" si="18">AH87-AI87</f>
        <v>0</v>
      </c>
    </row>
    <row r="88" spans="1:36" x14ac:dyDescent="0.25">
      <c r="A88" s="1" t="s">
        <v>485</v>
      </c>
      <c r="B88" s="1" t="s">
        <v>486</v>
      </c>
      <c r="C88" s="66">
        <v>1277</v>
      </c>
      <c r="D88" s="67" t="s">
        <v>1162</v>
      </c>
      <c r="E88" t="s">
        <v>3117</v>
      </c>
      <c r="F88" s="318">
        <v>502628.71</v>
      </c>
      <c r="G88" s="318">
        <v>0</v>
      </c>
      <c r="H88" s="318">
        <v>8506.2000000000007</v>
      </c>
      <c r="I88" s="310">
        <v>2172947.2400000002</v>
      </c>
      <c r="J88" s="310">
        <v>76067.740000000005</v>
      </c>
      <c r="P88" s="310">
        <v>1195143.82</v>
      </c>
      <c r="Q88" s="310">
        <v>1451545.03</v>
      </c>
      <c r="S88" s="314">
        <v>661912.55000000005</v>
      </c>
      <c r="T88" s="314">
        <v>38000</v>
      </c>
      <c r="U88" s="314">
        <v>511.36</v>
      </c>
      <c r="V88" s="314">
        <v>838630</v>
      </c>
      <c r="X88" s="334">
        <v>1060636</v>
      </c>
      <c r="AA88" s="334">
        <v>299724.92</v>
      </c>
      <c r="AB88" s="334">
        <v>65231.95</v>
      </c>
      <c r="AE88" s="360">
        <f t="shared" si="13"/>
        <v>511134.91000000003</v>
      </c>
      <c r="AF88" s="31">
        <f t="shared" si="14"/>
        <v>0</v>
      </c>
      <c r="AG88" s="357">
        <f t="shared" si="15"/>
        <v>511134.91000000003</v>
      </c>
      <c r="AH88" s="361">
        <f t="shared" si="16"/>
        <v>1425592.8699999999</v>
      </c>
      <c r="AI88" s="359">
        <f t="shared" si="17"/>
        <v>1425592.8699999999</v>
      </c>
      <c r="AJ88" s="26">
        <f t="shared" si="18"/>
        <v>0</v>
      </c>
    </row>
    <row r="89" spans="1:36" x14ac:dyDescent="0.25">
      <c r="A89" s="1" t="s">
        <v>485</v>
      </c>
      <c r="B89" s="1" t="s">
        <v>486</v>
      </c>
      <c r="C89" s="66">
        <v>2783</v>
      </c>
      <c r="D89" s="67" t="s">
        <v>1163</v>
      </c>
      <c r="E89" t="s">
        <v>3118</v>
      </c>
      <c r="F89" s="318">
        <v>941621.19</v>
      </c>
      <c r="G89" s="318">
        <v>0</v>
      </c>
      <c r="H89" s="318">
        <v>15285.97</v>
      </c>
      <c r="I89" s="310">
        <v>2074629.64</v>
      </c>
      <c r="J89" s="310">
        <v>-31609.33</v>
      </c>
      <c r="P89" s="310">
        <v>2642437.1800000002</v>
      </c>
      <c r="Q89" s="310">
        <v>328050.34000000003</v>
      </c>
      <c r="S89" s="314">
        <v>651623.14</v>
      </c>
      <c r="T89" s="314">
        <v>255150</v>
      </c>
      <c r="U89" s="314">
        <v>1064.3399999999999</v>
      </c>
      <c r="V89" s="314">
        <v>1140660</v>
      </c>
      <c r="X89" s="334">
        <v>1259246.18</v>
      </c>
      <c r="AA89" s="334">
        <v>430617.13</v>
      </c>
      <c r="AB89" s="334">
        <v>329194.21999999997</v>
      </c>
      <c r="AE89" s="360">
        <f t="shared" si="13"/>
        <v>956907.15999999992</v>
      </c>
      <c r="AF89" s="31">
        <f t="shared" si="14"/>
        <v>0</v>
      </c>
      <c r="AG89" s="357">
        <f t="shared" si="15"/>
        <v>956907.15999999992</v>
      </c>
      <c r="AH89" s="361">
        <f t="shared" si="16"/>
        <v>2019057.53</v>
      </c>
      <c r="AI89" s="359">
        <f t="shared" si="17"/>
        <v>2019057.53</v>
      </c>
      <c r="AJ89" s="26">
        <f t="shared" si="18"/>
        <v>0</v>
      </c>
    </row>
    <row r="90" spans="1:36" x14ac:dyDescent="0.25">
      <c r="A90" s="1" t="s">
        <v>485</v>
      </c>
      <c r="B90" s="1" t="s">
        <v>486</v>
      </c>
      <c r="C90" s="66">
        <v>1769</v>
      </c>
      <c r="D90" s="67" t="s">
        <v>1164</v>
      </c>
      <c r="E90" t="s">
        <v>3119</v>
      </c>
      <c r="F90" s="318">
        <v>345327.78</v>
      </c>
      <c r="G90" s="318">
        <v>0</v>
      </c>
      <c r="H90" s="318">
        <v>16637.72</v>
      </c>
      <c r="I90" s="310">
        <v>231332.1</v>
      </c>
      <c r="J90" s="310">
        <v>58033.52</v>
      </c>
      <c r="P90" s="310">
        <v>-1296726.06</v>
      </c>
      <c r="Q90" s="310">
        <v>1852229.71</v>
      </c>
      <c r="S90" s="314">
        <v>598360.36</v>
      </c>
      <c r="U90" s="314">
        <v>298.54000000000002</v>
      </c>
      <c r="V90" s="314">
        <v>1448910</v>
      </c>
      <c r="X90" s="334">
        <v>1634559</v>
      </c>
      <c r="AA90" s="334">
        <v>254452.57</v>
      </c>
      <c r="AB90" s="334">
        <v>62729.86</v>
      </c>
      <c r="AE90" s="360">
        <f t="shared" si="13"/>
        <v>361965.5</v>
      </c>
      <c r="AF90" s="31">
        <f t="shared" si="14"/>
        <v>0</v>
      </c>
      <c r="AG90" s="357">
        <f t="shared" si="15"/>
        <v>361965.5</v>
      </c>
      <c r="AH90" s="361">
        <f t="shared" si="16"/>
        <v>1951741.4300000002</v>
      </c>
      <c r="AI90" s="359">
        <f t="shared" si="17"/>
        <v>1951741.4300000002</v>
      </c>
      <c r="AJ90" s="26">
        <f t="shared" si="18"/>
        <v>0</v>
      </c>
    </row>
    <row r="91" spans="1:36" ht="16.5" customHeight="1" x14ac:dyDescent="0.25">
      <c r="A91" s="1" t="s">
        <v>489</v>
      </c>
      <c r="B91" s="1" t="s">
        <v>490</v>
      </c>
      <c r="C91" s="66">
        <v>5781</v>
      </c>
      <c r="D91" s="67" t="s">
        <v>1165</v>
      </c>
      <c r="E91" t="s">
        <v>3120</v>
      </c>
      <c r="F91" s="318">
        <v>336423.61</v>
      </c>
      <c r="G91" s="318">
        <v>0</v>
      </c>
      <c r="H91" s="318">
        <v>45394.47</v>
      </c>
      <c r="I91" s="310">
        <v>271230.36</v>
      </c>
      <c r="J91" s="310">
        <v>648.61</v>
      </c>
      <c r="N91" s="341">
        <v>4.67</v>
      </c>
      <c r="P91" s="310">
        <v>-1976854.71</v>
      </c>
      <c r="Q91" s="310">
        <v>2452917.63</v>
      </c>
      <c r="S91" s="314">
        <v>1458119.5</v>
      </c>
      <c r="T91" s="314">
        <v>105000</v>
      </c>
      <c r="U91" s="314">
        <v>356.78</v>
      </c>
      <c r="V91" s="314">
        <v>1904850</v>
      </c>
      <c r="W91" s="314">
        <v>31500</v>
      </c>
      <c r="X91" s="334">
        <v>2551560</v>
      </c>
      <c r="Y91" s="334">
        <v>22004</v>
      </c>
      <c r="AA91" s="334">
        <v>718165.45</v>
      </c>
      <c r="AB91" s="334">
        <v>30467.37</v>
      </c>
      <c r="AE91" s="360">
        <f t="shared" si="13"/>
        <v>381818.07999999996</v>
      </c>
      <c r="AF91" s="31">
        <f t="shared" si="14"/>
        <v>4.67</v>
      </c>
      <c r="AG91" s="357">
        <f t="shared" si="15"/>
        <v>381813.41</v>
      </c>
      <c r="AH91" s="361">
        <f t="shared" si="16"/>
        <v>3322196.8200000003</v>
      </c>
      <c r="AI91" s="359">
        <f t="shared" si="17"/>
        <v>3322196.8200000003</v>
      </c>
      <c r="AJ91" s="26">
        <f t="shared" si="18"/>
        <v>0</v>
      </c>
    </row>
    <row r="92" spans="1:36" x14ac:dyDescent="0.25">
      <c r="A92" s="1" t="s">
        <v>489</v>
      </c>
      <c r="B92" s="1" t="s">
        <v>490</v>
      </c>
      <c r="C92" s="66">
        <v>2515</v>
      </c>
      <c r="D92" s="67" t="s">
        <v>1166</v>
      </c>
      <c r="E92" t="s">
        <v>3121</v>
      </c>
      <c r="F92" s="318">
        <v>110631.03999999999</v>
      </c>
      <c r="G92" s="318">
        <v>0</v>
      </c>
      <c r="H92" s="318">
        <v>30833.63</v>
      </c>
      <c r="I92" s="310">
        <v>5197.38</v>
      </c>
      <c r="J92" s="310">
        <v>47767.85</v>
      </c>
      <c r="P92" s="310">
        <v>-1944594.06</v>
      </c>
      <c r="Q92" s="310">
        <v>1997915.47</v>
      </c>
      <c r="S92" s="314">
        <v>944173.78</v>
      </c>
      <c r="T92" s="314">
        <v>85000</v>
      </c>
      <c r="U92" s="314">
        <v>112.34</v>
      </c>
      <c r="V92" s="314">
        <v>1153800</v>
      </c>
      <c r="W92" s="314">
        <v>13500</v>
      </c>
      <c r="X92" s="334">
        <v>1581291.34</v>
      </c>
      <c r="Y92" s="334">
        <v>4084</v>
      </c>
      <c r="AA92" s="334">
        <v>447840.08</v>
      </c>
      <c r="AB92" s="334">
        <v>22262.21</v>
      </c>
      <c r="AE92" s="360">
        <f t="shared" si="13"/>
        <v>141464.66999999998</v>
      </c>
      <c r="AF92" s="31">
        <f t="shared" si="14"/>
        <v>0</v>
      </c>
      <c r="AG92" s="357">
        <f t="shared" si="15"/>
        <v>141464.66999999998</v>
      </c>
      <c r="AH92" s="361">
        <f t="shared" si="16"/>
        <v>2055477.6300000001</v>
      </c>
      <c r="AI92" s="359">
        <f t="shared" si="17"/>
        <v>2055477.6300000001</v>
      </c>
      <c r="AJ92" s="26">
        <f t="shared" si="18"/>
        <v>0</v>
      </c>
    </row>
    <row r="93" spans="1:36" x14ac:dyDescent="0.25">
      <c r="A93" s="1" t="s">
        <v>489</v>
      </c>
      <c r="B93" s="1" t="s">
        <v>490</v>
      </c>
      <c r="C93" s="66">
        <v>3488</v>
      </c>
      <c r="D93" s="67" t="s">
        <v>1167</v>
      </c>
      <c r="E93" t="s">
        <v>3122</v>
      </c>
      <c r="F93" s="318">
        <v>80633.25</v>
      </c>
      <c r="G93" s="318">
        <v>0</v>
      </c>
      <c r="H93" s="318">
        <v>43660.39</v>
      </c>
      <c r="I93" s="310">
        <v>5</v>
      </c>
      <c r="J93" s="310">
        <v>155201.14000000001</v>
      </c>
      <c r="N93" s="341">
        <v>60.28</v>
      </c>
      <c r="P93" s="310">
        <v>-1705168.74</v>
      </c>
      <c r="Q93" s="310">
        <v>2154589.06</v>
      </c>
      <c r="S93" s="314">
        <v>1378688.8</v>
      </c>
      <c r="T93" s="314">
        <v>50000</v>
      </c>
      <c r="U93" s="314">
        <v>230.6</v>
      </c>
      <c r="V93" s="314">
        <v>1538190</v>
      </c>
      <c r="W93" s="314">
        <v>27000</v>
      </c>
      <c r="X93" s="334">
        <v>2306773</v>
      </c>
      <c r="Y93" s="334">
        <v>23686</v>
      </c>
      <c r="AA93" s="334">
        <v>782183.25</v>
      </c>
      <c r="AB93" s="334">
        <v>51447.97</v>
      </c>
      <c r="AE93" s="360">
        <f t="shared" si="13"/>
        <v>124293.64</v>
      </c>
      <c r="AF93" s="31">
        <f t="shared" si="14"/>
        <v>60.28</v>
      </c>
      <c r="AG93" s="357">
        <f t="shared" si="15"/>
        <v>124233.36</v>
      </c>
      <c r="AH93" s="361">
        <f t="shared" si="16"/>
        <v>3164090.22</v>
      </c>
      <c r="AI93" s="359">
        <f t="shared" si="17"/>
        <v>3164090.22</v>
      </c>
      <c r="AJ93" s="26">
        <f t="shared" si="18"/>
        <v>0</v>
      </c>
    </row>
    <row r="94" spans="1:36" x14ac:dyDescent="0.25">
      <c r="A94" s="1" t="s">
        <v>489</v>
      </c>
      <c r="B94" s="1" t="s">
        <v>490</v>
      </c>
      <c r="C94" s="66">
        <v>5980</v>
      </c>
      <c r="D94" s="67" t="s">
        <v>1168</v>
      </c>
      <c r="E94" t="s">
        <v>3123</v>
      </c>
      <c r="F94" s="318">
        <v>205426.23</v>
      </c>
      <c r="G94" s="318">
        <v>0</v>
      </c>
      <c r="H94" s="318">
        <v>35397.919999999998</v>
      </c>
      <c r="I94" s="310">
        <v>3</v>
      </c>
      <c r="J94" s="310">
        <v>42</v>
      </c>
      <c r="N94" s="341">
        <v>500</v>
      </c>
      <c r="P94" s="310">
        <v>-373418.3</v>
      </c>
      <c r="Q94" s="310">
        <v>679279.9</v>
      </c>
      <c r="S94" s="314">
        <v>1606212.23</v>
      </c>
      <c r="U94" s="314">
        <v>117.82</v>
      </c>
      <c r="V94" s="314">
        <v>1376460</v>
      </c>
      <c r="X94" s="334">
        <v>2105101</v>
      </c>
      <c r="Y94" s="334">
        <v>3946</v>
      </c>
      <c r="AA94" s="334">
        <v>929460.06</v>
      </c>
      <c r="AB94" s="334">
        <v>9775.44</v>
      </c>
      <c r="AE94" s="360">
        <f t="shared" si="13"/>
        <v>240824.15000000002</v>
      </c>
      <c r="AF94" s="31">
        <f t="shared" si="14"/>
        <v>500</v>
      </c>
      <c r="AG94" s="357">
        <f t="shared" si="15"/>
        <v>240324.15000000002</v>
      </c>
      <c r="AH94" s="361">
        <f t="shared" si="16"/>
        <v>3048282.5</v>
      </c>
      <c r="AI94" s="359">
        <f t="shared" si="17"/>
        <v>3048282.5</v>
      </c>
      <c r="AJ94" s="26">
        <f t="shared" si="18"/>
        <v>0</v>
      </c>
    </row>
    <row r="95" spans="1:36" x14ac:dyDescent="0.25">
      <c r="A95" s="1" t="s">
        <v>489</v>
      </c>
      <c r="B95" s="1" t="s">
        <v>490</v>
      </c>
      <c r="C95" s="66">
        <v>4020</v>
      </c>
      <c r="D95" s="67" t="s">
        <v>1169</v>
      </c>
      <c r="E95" t="s">
        <v>3124</v>
      </c>
      <c r="F95" s="318">
        <v>211966.43</v>
      </c>
      <c r="G95" s="318">
        <v>0</v>
      </c>
      <c r="H95" s="318">
        <v>7518.33</v>
      </c>
      <c r="I95" s="310">
        <v>4364.8100000000004</v>
      </c>
      <c r="J95" s="310">
        <v>79731.210000000006</v>
      </c>
      <c r="P95" s="310">
        <v>-1751699.24</v>
      </c>
      <c r="Q95" s="310">
        <v>2305013.7999999998</v>
      </c>
      <c r="S95" s="314">
        <v>1041936.76</v>
      </c>
      <c r="U95" s="314">
        <v>358.56</v>
      </c>
      <c r="V95" s="314">
        <v>1569600</v>
      </c>
      <c r="W95" s="314">
        <v>22500</v>
      </c>
      <c r="X95" s="334">
        <v>2104442</v>
      </c>
      <c r="Y95" s="334">
        <v>8040</v>
      </c>
      <c r="AA95" s="334">
        <v>743895.42</v>
      </c>
      <c r="AB95" s="334">
        <v>27751.68</v>
      </c>
      <c r="AE95" s="360">
        <f t="shared" si="13"/>
        <v>219484.75999999998</v>
      </c>
      <c r="AF95" s="31">
        <f t="shared" si="14"/>
        <v>0</v>
      </c>
      <c r="AG95" s="357">
        <f t="shared" si="15"/>
        <v>219484.75999999998</v>
      </c>
      <c r="AH95" s="361">
        <f t="shared" si="16"/>
        <v>2884129.1</v>
      </c>
      <c r="AI95" s="359">
        <f t="shared" si="17"/>
        <v>2884129.1</v>
      </c>
      <c r="AJ95" s="26">
        <f t="shared" si="18"/>
        <v>0</v>
      </c>
    </row>
    <row r="96" spans="1:36" x14ac:dyDescent="0.25">
      <c r="A96" s="1" t="s">
        <v>489</v>
      </c>
      <c r="B96" s="1" t="s">
        <v>490</v>
      </c>
      <c r="C96" s="66">
        <v>4210</v>
      </c>
      <c r="D96" s="67" t="s">
        <v>1170</v>
      </c>
      <c r="E96" t="s">
        <v>3125</v>
      </c>
      <c r="F96" s="318">
        <v>476276.49</v>
      </c>
      <c r="G96" s="318">
        <v>0</v>
      </c>
      <c r="H96" s="318">
        <v>34430.42</v>
      </c>
      <c r="I96" s="310">
        <v>4</v>
      </c>
      <c r="J96" s="310">
        <v>10057.379999999999</v>
      </c>
      <c r="N96" s="341">
        <v>256.14</v>
      </c>
      <c r="P96" s="310">
        <v>-162525.45000000001</v>
      </c>
      <c r="Q96" s="310">
        <v>266818</v>
      </c>
      <c r="S96" s="314">
        <v>1302054.07</v>
      </c>
      <c r="T96" s="314">
        <v>285950</v>
      </c>
      <c r="U96" s="314">
        <v>276.35000000000002</v>
      </c>
      <c r="V96" s="314">
        <v>1540440</v>
      </c>
      <c r="W96" s="314">
        <v>27000</v>
      </c>
      <c r="X96" s="334">
        <v>2095294.02</v>
      </c>
      <c r="Y96" s="334">
        <v>22715</v>
      </c>
      <c r="AA96" s="334">
        <v>611389.30000000005</v>
      </c>
      <c r="AB96" s="334">
        <v>10102.5</v>
      </c>
      <c r="AE96" s="360">
        <f t="shared" si="13"/>
        <v>510706.91</v>
      </c>
      <c r="AF96" s="31">
        <f t="shared" si="14"/>
        <v>256.14</v>
      </c>
      <c r="AG96" s="357">
        <f t="shared" si="15"/>
        <v>510450.76999999996</v>
      </c>
      <c r="AH96" s="361">
        <f t="shared" si="16"/>
        <v>2739500.8200000003</v>
      </c>
      <c r="AI96" s="359">
        <f t="shared" si="17"/>
        <v>2739500.8200000003</v>
      </c>
      <c r="AJ96" s="26">
        <f t="shared" si="18"/>
        <v>0</v>
      </c>
    </row>
    <row r="97" spans="1:36" x14ac:dyDescent="0.25">
      <c r="A97" s="1" t="s">
        <v>489</v>
      </c>
      <c r="B97" s="1" t="s">
        <v>490</v>
      </c>
      <c r="C97" s="66">
        <v>3316</v>
      </c>
      <c r="D97" s="67" t="s">
        <v>1171</v>
      </c>
      <c r="E97" t="s">
        <v>3126</v>
      </c>
      <c r="F97" s="318">
        <v>367067.11</v>
      </c>
      <c r="G97" s="318">
        <v>0</v>
      </c>
      <c r="H97" s="318">
        <v>27358.31</v>
      </c>
      <c r="I97" s="310">
        <v>-6010</v>
      </c>
      <c r="J97" s="310">
        <v>53205.47</v>
      </c>
      <c r="N97" s="341">
        <v>1986.91</v>
      </c>
      <c r="P97" s="310">
        <v>-1697598.67</v>
      </c>
      <c r="Q97" s="310">
        <v>1877398.81</v>
      </c>
      <c r="S97" s="314">
        <v>1144411.1499999999</v>
      </c>
      <c r="T97" s="314">
        <v>238770</v>
      </c>
      <c r="U97" s="314">
        <v>401.97</v>
      </c>
      <c r="V97" s="314">
        <v>1352570</v>
      </c>
      <c r="W97" s="314">
        <v>16500</v>
      </c>
      <c r="X97" s="334">
        <v>1956419</v>
      </c>
      <c r="Y97" s="334">
        <v>8080</v>
      </c>
      <c r="AA97" s="334">
        <v>520305.81</v>
      </c>
      <c r="AB97" s="334">
        <v>8014.47</v>
      </c>
      <c r="AE97" s="360">
        <f t="shared" si="13"/>
        <v>394425.42</v>
      </c>
      <c r="AF97" s="31">
        <f t="shared" si="14"/>
        <v>1986.91</v>
      </c>
      <c r="AG97" s="357">
        <f t="shared" si="15"/>
        <v>392438.51</v>
      </c>
      <c r="AH97" s="361">
        <f t="shared" si="16"/>
        <v>2492819.2800000003</v>
      </c>
      <c r="AI97" s="359">
        <f t="shared" si="17"/>
        <v>2492819.2800000003</v>
      </c>
      <c r="AJ97" s="26">
        <f t="shared" si="18"/>
        <v>0</v>
      </c>
    </row>
    <row r="98" spans="1:36" x14ac:dyDescent="0.25">
      <c r="A98" s="1" t="s">
        <v>489</v>
      </c>
      <c r="B98" s="1" t="s">
        <v>490</v>
      </c>
      <c r="C98" s="66">
        <v>6867</v>
      </c>
      <c r="D98" s="67" t="s">
        <v>1172</v>
      </c>
      <c r="E98" t="s">
        <v>3127</v>
      </c>
      <c r="F98" s="318">
        <v>179764.61</v>
      </c>
      <c r="G98" s="318">
        <v>0</v>
      </c>
      <c r="H98" s="318">
        <v>63069.41</v>
      </c>
      <c r="I98" s="310">
        <v>477179.15</v>
      </c>
      <c r="J98" s="310">
        <v>7974.72</v>
      </c>
      <c r="N98" s="341">
        <v>655.75</v>
      </c>
      <c r="P98" s="310">
        <v>-165762.54999999999</v>
      </c>
      <c r="Q98" s="310">
        <v>804941.61</v>
      </c>
      <c r="S98" s="314">
        <v>1317528.3500000001</v>
      </c>
      <c r="T98" s="314">
        <v>156665</v>
      </c>
      <c r="U98" s="314">
        <v>73.63</v>
      </c>
      <c r="V98" s="314">
        <v>1244970</v>
      </c>
      <c r="W98" s="314">
        <v>29000</v>
      </c>
      <c r="X98" s="334">
        <v>1896962.84</v>
      </c>
      <c r="Y98" s="334">
        <v>1620</v>
      </c>
      <c r="AA98" s="334">
        <v>727444.61</v>
      </c>
      <c r="AB98" s="334">
        <v>34056.449999999997</v>
      </c>
      <c r="AE98" s="360">
        <f t="shared" si="13"/>
        <v>242834.02</v>
      </c>
      <c r="AF98" s="31">
        <f t="shared" si="14"/>
        <v>655.75</v>
      </c>
      <c r="AG98" s="357">
        <f t="shared" si="15"/>
        <v>242178.27</v>
      </c>
      <c r="AH98" s="361">
        <f t="shared" si="16"/>
        <v>2660083.9000000004</v>
      </c>
      <c r="AI98" s="359">
        <f t="shared" si="17"/>
        <v>2660083.9000000004</v>
      </c>
      <c r="AJ98" s="26">
        <f t="shared" si="18"/>
        <v>0</v>
      </c>
    </row>
    <row r="99" spans="1:36" x14ac:dyDescent="0.25">
      <c r="A99" s="1" t="s">
        <v>489</v>
      </c>
      <c r="B99" s="1" t="s">
        <v>490</v>
      </c>
      <c r="C99" s="66">
        <v>3657</v>
      </c>
      <c r="D99" s="67" t="s">
        <v>1173</v>
      </c>
      <c r="E99" t="s">
        <v>3128</v>
      </c>
      <c r="F99" s="318">
        <v>344930.08</v>
      </c>
      <c r="G99" s="318">
        <v>0</v>
      </c>
      <c r="H99" s="318">
        <v>32989.42</v>
      </c>
      <c r="I99" s="310">
        <v>3</v>
      </c>
      <c r="J99" s="310">
        <v>4610.3500000000004</v>
      </c>
      <c r="N99" s="341">
        <v>0</v>
      </c>
      <c r="P99" s="310">
        <v>-2151560.7000000002</v>
      </c>
      <c r="Q99" s="310">
        <v>2543552.06</v>
      </c>
      <c r="S99" s="314">
        <v>860273.77</v>
      </c>
      <c r="U99" s="314">
        <v>507.53</v>
      </c>
      <c r="V99" s="314">
        <v>1001610</v>
      </c>
      <c r="W99" s="314">
        <v>18000</v>
      </c>
      <c r="X99" s="334">
        <v>1310826.42</v>
      </c>
      <c r="Y99" s="334">
        <v>3786</v>
      </c>
      <c r="AA99" s="334">
        <v>574736.79</v>
      </c>
      <c r="AB99" s="334">
        <v>500.6</v>
      </c>
      <c r="AE99" s="360">
        <f t="shared" si="13"/>
        <v>377919.5</v>
      </c>
      <c r="AF99" s="31">
        <f t="shared" si="14"/>
        <v>0</v>
      </c>
      <c r="AG99" s="357">
        <f t="shared" si="15"/>
        <v>377919.5</v>
      </c>
      <c r="AH99" s="361">
        <f t="shared" si="16"/>
        <v>1889849.81</v>
      </c>
      <c r="AI99" s="359">
        <f t="shared" si="17"/>
        <v>1889849.81</v>
      </c>
      <c r="AJ99" s="26">
        <f t="shared" si="18"/>
        <v>0</v>
      </c>
    </row>
    <row r="100" spans="1:36" x14ac:dyDescent="0.25">
      <c r="A100" s="1" t="s">
        <v>489</v>
      </c>
      <c r="B100" s="1" t="s">
        <v>490</v>
      </c>
      <c r="C100" s="66">
        <v>6817</v>
      </c>
      <c r="D100" s="67" t="s">
        <v>1174</v>
      </c>
      <c r="E100" t="s">
        <v>3129</v>
      </c>
      <c r="F100" s="318">
        <v>146525.26</v>
      </c>
      <c r="G100" s="318">
        <v>0</v>
      </c>
      <c r="H100" s="318">
        <v>16908.990000000002</v>
      </c>
      <c r="I100" s="310">
        <v>71375.64</v>
      </c>
      <c r="J100" s="310">
        <v>144396.89000000001</v>
      </c>
      <c r="N100" s="341">
        <v>718.44</v>
      </c>
      <c r="P100" s="310">
        <v>-1306734.55</v>
      </c>
      <c r="Q100" s="310">
        <v>1708771</v>
      </c>
      <c r="S100" s="314">
        <v>1339325.6599999999</v>
      </c>
      <c r="T100" s="314">
        <v>55960</v>
      </c>
      <c r="U100" s="314">
        <v>296.36</v>
      </c>
      <c r="V100" s="314">
        <v>1258920</v>
      </c>
      <c r="W100" s="314">
        <v>27000</v>
      </c>
      <c r="X100" s="334">
        <v>1737960</v>
      </c>
      <c r="Y100" s="334">
        <v>13184</v>
      </c>
      <c r="AA100" s="334">
        <v>888144.02</v>
      </c>
      <c r="AB100" s="334">
        <v>65762.11</v>
      </c>
      <c r="AE100" s="360">
        <f t="shared" si="13"/>
        <v>163434.25</v>
      </c>
      <c r="AF100" s="31">
        <f t="shared" si="14"/>
        <v>718.44</v>
      </c>
      <c r="AG100" s="357">
        <f t="shared" si="15"/>
        <v>162715.81</v>
      </c>
      <c r="AH100" s="361">
        <f t="shared" si="16"/>
        <v>2705050.13</v>
      </c>
      <c r="AI100" s="359">
        <f t="shared" si="17"/>
        <v>2705050.13</v>
      </c>
      <c r="AJ100" s="26">
        <f t="shared" si="18"/>
        <v>0</v>
      </c>
    </row>
    <row r="101" spans="1:36" x14ac:dyDescent="0.25">
      <c r="A101" s="1" t="s">
        <v>489</v>
      </c>
      <c r="B101" s="1" t="s">
        <v>490</v>
      </c>
      <c r="C101" s="66">
        <v>5077</v>
      </c>
      <c r="D101" s="67" t="s">
        <v>1175</v>
      </c>
      <c r="E101" t="s">
        <v>3130</v>
      </c>
      <c r="F101" s="318">
        <v>100944.16</v>
      </c>
      <c r="G101" s="318">
        <v>0</v>
      </c>
      <c r="H101" s="318">
        <v>70638.94</v>
      </c>
      <c r="I101" s="310">
        <v>77317.899999999994</v>
      </c>
      <c r="J101" s="310">
        <v>34222.93</v>
      </c>
      <c r="N101" s="341">
        <v>1923</v>
      </c>
      <c r="P101" s="310">
        <v>-2024150.64</v>
      </c>
      <c r="Q101" s="310">
        <v>2266060.31</v>
      </c>
      <c r="S101" s="314">
        <v>1587702.75</v>
      </c>
      <c r="T101" s="314">
        <v>78000</v>
      </c>
      <c r="U101" s="314">
        <v>305.39</v>
      </c>
      <c r="V101" s="314">
        <v>1508670</v>
      </c>
      <c r="W101" s="314">
        <v>27000</v>
      </c>
      <c r="X101" s="334">
        <v>2298567</v>
      </c>
      <c r="Y101" s="334">
        <v>3946</v>
      </c>
      <c r="AA101" s="334">
        <v>799438.44</v>
      </c>
      <c r="AB101" s="334">
        <v>60435.44</v>
      </c>
      <c r="AE101" s="360">
        <f t="shared" si="13"/>
        <v>171583.1</v>
      </c>
      <c r="AF101" s="31">
        <f t="shared" si="14"/>
        <v>1923</v>
      </c>
      <c r="AG101" s="357">
        <f t="shared" si="15"/>
        <v>169660.1</v>
      </c>
      <c r="AH101" s="361">
        <f t="shared" si="16"/>
        <v>3162386.88</v>
      </c>
      <c r="AI101" s="359">
        <f t="shared" si="17"/>
        <v>3162386.88</v>
      </c>
      <c r="AJ101" s="26">
        <f t="shared" si="18"/>
        <v>0</v>
      </c>
    </row>
    <row r="102" spans="1:36" x14ac:dyDescent="0.25">
      <c r="A102" s="1" t="s">
        <v>489</v>
      </c>
      <c r="B102" s="1" t="s">
        <v>490</v>
      </c>
      <c r="C102" s="66">
        <v>3046</v>
      </c>
      <c r="D102" s="67" t="s">
        <v>1176</v>
      </c>
      <c r="E102" t="s">
        <v>3131</v>
      </c>
      <c r="F102" s="318">
        <v>53362.59</v>
      </c>
      <c r="G102" s="318">
        <v>0</v>
      </c>
      <c r="H102" s="318">
        <v>13969.87</v>
      </c>
      <c r="I102" s="310">
        <v>4</v>
      </c>
      <c r="J102" s="310">
        <v>4478.41</v>
      </c>
      <c r="P102" s="310">
        <v>-610499.05000000005</v>
      </c>
      <c r="Q102" s="310">
        <v>803987.63</v>
      </c>
      <c r="S102" s="314">
        <v>963779.55</v>
      </c>
      <c r="T102" s="314">
        <v>20000</v>
      </c>
      <c r="U102" s="314">
        <v>146.25</v>
      </c>
      <c r="V102" s="314">
        <v>841050</v>
      </c>
      <c r="W102" s="314">
        <v>13500</v>
      </c>
      <c r="X102" s="334">
        <v>1341975</v>
      </c>
      <c r="Y102" s="334">
        <v>3884</v>
      </c>
      <c r="AA102" s="334">
        <v>613040.5</v>
      </c>
      <c r="AB102" s="334">
        <v>1250.01</v>
      </c>
      <c r="AE102" s="360">
        <f t="shared" si="13"/>
        <v>67332.459999999992</v>
      </c>
      <c r="AF102" s="31">
        <f t="shared" si="14"/>
        <v>0</v>
      </c>
      <c r="AG102" s="357">
        <f t="shared" si="15"/>
        <v>67332.459999999992</v>
      </c>
      <c r="AH102" s="361">
        <f t="shared" si="16"/>
        <v>1960149.51</v>
      </c>
      <c r="AI102" s="359">
        <f t="shared" si="17"/>
        <v>1960149.51</v>
      </c>
      <c r="AJ102" s="26">
        <f t="shared" si="18"/>
        <v>0</v>
      </c>
    </row>
    <row r="103" spans="1:36" x14ac:dyDescent="0.25">
      <c r="A103" s="1" t="s">
        <v>489</v>
      </c>
      <c r="B103" s="1" t="s">
        <v>490</v>
      </c>
      <c r="C103" s="66">
        <v>3486</v>
      </c>
      <c r="D103" s="67" t="s">
        <v>1177</v>
      </c>
      <c r="E103" t="s">
        <v>3132</v>
      </c>
      <c r="F103" s="318">
        <v>528451.9</v>
      </c>
      <c r="G103" s="318">
        <v>0</v>
      </c>
      <c r="H103" s="318">
        <v>13855.53</v>
      </c>
      <c r="I103" s="310">
        <v>65778</v>
      </c>
      <c r="J103" s="310">
        <v>4636.45</v>
      </c>
      <c r="P103" s="310">
        <v>-2737167.59</v>
      </c>
      <c r="Q103" s="310">
        <v>2982456.62</v>
      </c>
      <c r="S103" s="314">
        <v>1136617.5900000001</v>
      </c>
      <c r="T103" s="314">
        <v>273680</v>
      </c>
      <c r="U103" s="314">
        <v>616.58000000000004</v>
      </c>
      <c r="V103" s="314">
        <v>1457550</v>
      </c>
      <c r="W103" s="314">
        <v>29500</v>
      </c>
      <c r="X103" s="334">
        <v>1952216</v>
      </c>
      <c r="Y103" s="334">
        <v>18600</v>
      </c>
      <c r="AA103" s="334">
        <v>544245.61</v>
      </c>
      <c r="AB103" s="334">
        <v>15469.71</v>
      </c>
      <c r="AE103" s="360">
        <f t="shared" si="13"/>
        <v>542307.43000000005</v>
      </c>
      <c r="AF103" s="31">
        <f t="shared" si="14"/>
        <v>0</v>
      </c>
      <c r="AG103" s="357">
        <f t="shared" si="15"/>
        <v>542307.43000000005</v>
      </c>
      <c r="AH103" s="361">
        <f t="shared" si="16"/>
        <v>2530531.3199999998</v>
      </c>
      <c r="AI103" s="359">
        <f t="shared" si="17"/>
        <v>2530531.3199999998</v>
      </c>
      <c r="AJ103" s="26">
        <f t="shared" si="18"/>
        <v>0</v>
      </c>
    </row>
    <row r="104" spans="1:36" x14ac:dyDescent="0.25">
      <c r="A104" s="1" t="s">
        <v>489</v>
      </c>
      <c r="B104" s="1" t="s">
        <v>490</v>
      </c>
      <c r="C104" s="66">
        <v>4158</v>
      </c>
      <c r="D104" s="67" t="s">
        <v>1178</v>
      </c>
      <c r="E104" t="s">
        <v>3133</v>
      </c>
      <c r="F104" s="318">
        <v>303755.09999999998</v>
      </c>
      <c r="G104" s="318">
        <v>0</v>
      </c>
      <c r="H104" s="318">
        <v>27651.22</v>
      </c>
      <c r="I104" s="310">
        <v>5</v>
      </c>
      <c r="J104" s="310">
        <v>214839.96</v>
      </c>
      <c r="N104" s="341">
        <v>141.16999999999999</v>
      </c>
      <c r="P104" s="310">
        <v>-1673268.4</v>
      </c>
      <c r="Q104" s="310">
        <v>2096504</v>
      </c>
      <c r="S104" s="314">
        <v>1334907.8799999999</v>
      </c>
      <c r="T104" s="314">
        <v>240900</v>
      </c>
      <c r="U104" s="314">
        <v>293.58</v>
      </c>
      <c r="V104" s="314">
        <v>1373760</v>
      </c>
      <c r="W104" s="314">
        <v>27000</v>
      </c>
      <c r="X104" s="334">
        <v>1940135.69</v>
      </c>
      <c r="Y104" s="334">
        <v>9000</v>
      </c>
      <c r="Z104" s="334">
        <v>2696</v>
      </c>
      <c r="AA104" s="334">
        <v>868763.82</v>
      </c>
      <c r="AB104" s="334">
        <v>33391.440000000002</v>
      </c>
      <c r="AE104" s="360">
        <f t="shared" si="13"/>
        <v>331406.31999999995</v>
      </c>
      <c r="AF104" s="31">
        <f t="shared" si="14"/>
        <v>141.16999999999999</v>
      </c>
      <c r="AG104" s="357">
        <f t="shared" si="15"/>
        <v>331265.14999999997</v>
      </c>
      <c r="AH104" s="361">
        <f t="shared" si="16"/>
        <v>2853986.9499999997</v>
      </c>
      <c r="AI104" s="359">
        <f t="shared" si="17"/>
        <v>2853986.9499999997</v>
      </c>
      <c r="AJ104" s="26">
        <f t="shared" si="18"/>
        <v>0</v>
      </c>
    </row>
    <row r="105" spans="1:36" x14ac:dyDescent="0.25">
      <c r="A105" s="1" t="s">
        <v>489</v>
      </c>
      <c r="B105" s="1" t="s">
        <v>490</v>
      </c>
      <c r="C105" s="66">
        <v>4935</v>
      </c>
      <c r="D105" s="67" t="s">
        <v>1179</v>
      </c>
      <c r="E105" t="s">
        <v>3134</v>
      </c>
      <c r="F105" s="318">
        <v>162347.49</v>
      </c>
      <c r="G105" s="318">
        <v>0</v>
      </c>
      <c r="H105" s="318">
        <v>2664.42</v>
      </c>
      <c r="I105" s="310">
        <v>289744.43</v>
      </c>
      <c r="J105" s="310">
        <v>126484.65</v>
      </c>
      <c r="N105" s="341">
        <v>101948.22</v>
      </c>
      <c r="P105" s="310">
        <v>-3822699.44</v>
      </c>
      <c r="Q105" s="310">
        <v>4349913</v>
      </c>
      <c r="S105" s="314">
        <v>1674154.92</v>
      </c>
      <c r="T105" s="314">
        <v>188050</v>
      </c>
      <c r="U105" s="314">
        <v>135.16</v>
      </c>
      <c r="V105" s="314">
        <v>1700460</v>
      </c>
      <c r="W105" s="314">
        <v>22500</v>
      </c>
      <c r="X105" s="334">
        <v>2495055</v>
      </c>
      <c r="Y105" s="334">
        <v>16940</v>
      </c>
      <c r="AA105" s="334">
        <v>1007443.08</v>
      </c>
      <c r="AB105" s="334">
        <v>113782.79</v>
      </c>
      <c r="AE105" s="360">
        <f t="shared" si="13"/>
        <v>165011.91</v>
      </c>
      <c r="AF105" s="31">
        <f t="shared" si="14"/>
        <v>101948.22</v>
      </c>
      <c r="AG105" s="357">
        <f t="shared" si="15"/>
        <v>63063.69</v>
      </c>
      <c r="AH105" s="361">
        <f t="shared" si="16"/>
        <v>3633220.87</v>
      </c>
      <c r="AI105" s="359">
        <f t="shared" si="17"/>
        <v>3633220.87</v>
      </c>
      <c r="AJ105" s="26">
        <f t="shared" si="18"/>
        <v>0</v>
      </c>
    </row>
    <row r="106" spans="1:36" x14ac:dyDescent="0.25">
      <c r="A106" s="1" t="s">
        <v>489</v>
      </c>
      <c r="B106" s="1" t="s">
        <v>490</v>
      </c>
      <c r="C106" s="66">
        <v>4567</v>
      </c>
      <c r="D106" s="67" t="s">
        <v>1180</v>
      </c>
      <c r="E106" t="s">
        <v>3135</v>
      </c>
      <c r="F106" s="318">
        <v>373101.43</v>
      </c>
      <c r="G106" s="318">
        <v>0</v>
      </c>
      <c r="H106" s="318">
        <v>54491.88</v>
      </c>
      <c r="I106" s="310">
        <v>207244.73</v>
      </c>
      <c r="J106" s="310">
        <v>5616.84</v>
      </c>
      <c r="N106" s="341">
        <v>125</v>
      </c>
      <c r="P106" s="310">
        <v>-757113.09</v>
      </c>
      <c r="Q106" s="310">
        <v>1350408.04</v>
      </c>
      <c r="S106" s="314">
        <v>1485506.11</v>
      </c>
      <c r="U106" s="314">
        <v>474.31</v>
      </c>
      <c r="V106" s="314">
        <v>1592550</v>
      </c>
      <c r="W106" s="314">
        <v>27000</v>
      </c>
      <c r="X106" s="334">
        <v>2231917</v>
      </c>
      <c r="AA106" s="334">
        <v>806305.99</v>
      </c>
      <c r="AB106" s="334">
        <v>20272.5</v>
      </c>
      <c r="AE106" s="360">
        <f t="shared" si="13"/>
        <v>427593.31</v>
      </c>
      <c r="AF106" s="31">
        <f t="shared" si="14"/>
        <v>125</v>
      </c>
      <c r="AG106" s="357">
        <f t="shared" si="15"/>
        <v>427468.31</v>
      </c>
      <c r="AH106" s="361">
        <f t="shared" si="16"/>
        <v>3058495.49</v>
      </c>
      <c r="AI106" s="359">
        <f t="shared" si="17"/>
        <v>3058495.49</v>
      </c>
      <c r="AJ106" s="26">
        <f t="shared" si="18"/>
        <v>0</v>
      </c>
    </row>
    <row r="107" spans="1:36" x14ac:dyDescent="0.25">
      <c r="A107" s="1" t="s">
        <v>489</v>
      </c>
      <c r="B107" s="1" t="s">
        <v>490</v>
      </c>
      <c r="C107" s="66">
        <v>2903</v>
      </c>
      <c r="D107" s="67" t="s">
        <v>1181</v>
      </c>
      <c r="E107" t="s">
        <v>3136</v>
      </c>
      <c r="F107" s="318">
        <v>253531.29</v>
      </c>
      <c r="G107" s="318">
        <v>0</v>
      </c>
      <c r="H107" s="318">
        <v>26596.31</v>
      </c>
      <c r="I107" s="310">
        <v>66299.789999999994</v>
      </c>
      <c r="J107" s="310">
        <v>4586.34</v>
      </c>
      <c r="N107" s="341">
        <v>323.2</v>
      </c>
      <c r="P107" s="310">
        <v>-1893862.74</v>
      </c>
      <c r="Q107" s="310">
        <v>2389700.83</v>
      </c>
      <c r="S107" s="314">
        <v>891526.88</v>
      </c>
      <c r="T107" s="314">
        <v>50000</v>
      </c>
      <c r="U107" s="314">
        <v>400.29</v>
      </c>
      <c r="V107" s="314">
        <v>1200960</v>
      </c>
      <c r="W107" s="314">
        <v>13500</v>
      </c>
      <c r="X107" s="334">
        <v>1715504</v>
      </c>
      <c r="Y107" s="334">
        <v>3946</v>
      </c>
      <c r="AA107" s="334">
        <v>497936.91</v>
      </c>
      <c r="AB107" s="334">
        <v>84147.82</v>
      </c>
      <c r="AE107" s="360">
        <f t="shared" si="13"/>
        <v>280127.60000000003</v>
      </c>
      <c r="AF107" s="31">
        <f t="shared" si="14"/>
        <v>323.2</v>
      </c>
      <c r="AG107" s="357">
        <f t="shared" si="15"/>
        <v>279804.40000000002</v>
      </c>
      <c r="AH107" s="361">
        <f t="shared" si="16"/>
        <v>2301534.73</v>
      </c>
      <c r="AI107" s="359">
        <f t="shared" si="17"/>
        <v>2301534.73</v>
      </c>
      <c r="AJ107" s="26">
        <f t="shared" si="18"/>
        <v>0</v>
      </c>
    </row>
    <row r="108" spans="1:36" x14ac:dyDescent="0.25">
      <c r="A108" s="1" t="s">
        <v>489</v>
      </c>
      <c r="B108" s="1" t="s">
        <v>490</v>
      </c>
      <c r="C108" s="66">
        <v>3112</v>
      </c>
      <c r="D108" s="67" t="s">
        <v>1182</v>
      </c>
      <c r="E108" t="s">
        <v>3137</v>
      </c>
      <c r="F108" s="318">
        <v>312119.48</v>
      </c>
      <c r="G108" s="318">
        <v>0</v>
      </c>
      <c r="H108" s="318">
        <v>39024.19</v>
      </c>
      <c r="I108" s="310">
        <v>121902.07</v>
      </c>
      <c r="J108" s="310">
        <v>1025</v>
      </c>
      <c r="N108" s="341">
        <v>0</v>
      </c>
      <c r="P108" s="310">
        <v>-4899831.26</v>
      </c>
      <c r="Q108" s="310">
        <v>5385590.1100000003</v>
      </c>
      <c r="S108" s="314">
        <v>1016363.29</v>
      </c>
      <c r="T108" s="314">
        <v>106480</v>
      </c>
      <c r="U108" s="314">
        <v>378.61</v>
      </c>
      <c r="V108" s="314">
        <v>710820</v>
      </c>
      <c r="W108" s="314">
        <v>13500</v>
      </c>
      <c r="X108" s="334">
        <v>1276739.9099999999</v>
      </c>
      <c r="Y108" s="334">
        <v>14736</v>
      </c>
      <c r="AA108" s="334">
        <v>545711.75</v>
      </c>
      <c r="AB108" s="334">
        <v>22042.35</v>
      </c>
      <c r="AE108" s="360">
        <f t="shared" si="13"/>
        <v>351143.67</v>
      </c>
      <c r="AF108" s="31">
        <f t="shared" si="14"/>
        <v>0</v>
      </c>
      <c r="AG108" s="357">
        <f t="shared" si="15"/>
        <v>351143.67</v>
      </c>
      <c r="AH108" s="361">
        <f t="shared" si="16"/>
        <v>1859230.01</v>
      </c>
      <c r="AI108" s="359">
        <f t="shared" si="17"/>
        <v>1859230.01</v>
      </c>
      <c r="AJ108" s="26">
        <f t="shared" si="18"/>
        <v>0</v>
      </c>
    </row>
    <row r="109" spans="1:36" x14ac:dyDescent="0.25">
      <c r="A109" s="1" t="s">
        <v>493</v>
      </c>
      <c r="B109" s="1" t="s">
        <v>494</v>
      </c>
      <c r="C109" s="66">
        <v>2783</v>
      </c>
      <c r="D109" s="67" t="s">
        <v>1183</v>
      </c>
      <c r="E109" t="s">
        <v>3138</v>
      </c>
      <c r="F109" s="318">
        <v>439245.59</v>
      </c>
      <c r="G109" s="318">
        <v>0</v>
      </c>
      <c r="H109" s="318">
        <v>26433.75</v>
      </c>
      <c r="I109" s="310">
        <v>154522.38</v>
      </c>
      <c r="J109" s="310">
        <v>18731.21</v>
      </c>
      <c r="N109" s="341">
        <v>395</v>
      </c>
      <c r="P109" s="310">
        <v>-1323138.5600000001</v>
      </c>
      <c r="Q109" s="310">
        <v>1851650.31</v>
      </c>
      <c r="S109" s="314">
        <v>1020951.96</v>
      </c>
      <c r="U109" s="314">
        <v>403.01</v>
      </c>
      <c r="V109" s="314">
        <v>940270</v>
      </c>
      <c r="W109" s="314">
        <v>37100</v>
      </c>
      <c r="X109" s="334">
        <v>1446824</v>
      </c>
      <c r="AA109" s="334">
        <v>386540.86</v>
      </c>
      <c r="AB109" s="334">
        <v>55333.93</v>
      </c>
      <c r="AE109" s="360">
        <f t="shared" si="13"/>
        <v>465679.34</v>
      </c>
      <c r="AF109" s="31">
        <f t="shared" si="14"/>
        <v>395</v>
      </c>
      <c r="AG109" s="357">
        <f t="shared" si="15"/>
        <v>465284.34</v>
      </c>
      <c r="AH109" s="361">
        <f t="shared" si="16"/>
        <v>1888698.7899999998</v>
      </c>
      <c r="AI109" s="359">
        <f t="shared" si="17"/>
        <v>1888698.7899999998</v>
      </c>
      <c r="AJ109" s="26">
        <f t="shared" si="18"/>
        <v>0</v>
      </c>
    </row>
    <row r="110" spans="1:36" x14ac:dyDescent="0.25">
      <c r="A110" s="1" t="s">
        <v>493</v>
      </c>
      <c r="B110" s="1" t="s">
        <v>494</v>
      </c>
      <c r="C110" s="66">
        <v>3884</v>
      </c>
      <c r="D110" s="67" t="s">
        <v>1184</v>
      </c>
      <c r="E110" t="s">
        <v>3139</v>
      </c>
      <c r="F110" s="318">
        <v>465743.52</v>
      </c>
      <c r="G110" s="318">
        <v>0</v>
      </c>
      <c r="H110" s="318">
        <v>32667.95</v>
      </c>
      <c r="I110" s="310">
        <v>548061.98</v>
      </c>
      <c r="J110" s="310">
        <v>628302.92000000004</v>
      </c>
      <c r="N110" s="341">
        <v>0</v>
      </c>
      <c r="P110" s="310">
        <v>293340.46000000002</v>
      </c>
      <c r="Q110" s="310">
        <v>1448584.45</v>
      </c>
      <c r="S110" s="314">
        <v>1483262.44</v>
      </c>
      <c r="U110" s="314">
        <v>527.32000000000005</v>
      </c>
      <c r="V110" s="314">
        <v>1361143</v>
      </c>
      <c r="W110" s="314">
        <v>50500</v>
      </c>
      <c r="X110" s="334">
        <v>1959380</v>
      </c>
      <c r="AA110" s="334">
        <v>725683.35</v>
      </c>
      <c r="AB110" s="334">
        <v>277517.95</v>
      </c>
      <c r="AE110" s="360">
        <f t="shared" si="13"/>
        <v>498411.47000000003</v>
      </c>
      <c r="AF110" s="31">
        <f t="shared" si="14"/>
        <v>0</v>
      </c>
      <c r="AG110" s="357">
        <f t="shared" si="15"/>
        <v>498411.47000000003</v>
      </c>
      <c r="AH110" s="361">
        <f t="shared" si="16"/>
        <v>2962581.3000000003</v>
      </c>
      <c r="AI110" s="359">
        <f t="shared" si="17"/>
        <v>2962581.3000000003</v>
      </c>
      <c r="AJ110" s="26">
        <f t="shared" si="18"/>
        <v>0</v>
      </c>
    </row>
    <row r="111" spans="1:36" x14ac:dyDescent="0.25">
      <c r="A111" s="1" t="s">
        <v>493</v>
      </c>
      <c r="B111" s="1" t="s">
        <v>494</v>
      </c>
      <c r="C111" s="66">
        <v>4358</v>
      </c>
      <c r="D111" s="67" t="s">
        <v>1185</v>
      </c>
      <c r="E111" t="s">
        <v>3140</v>
      </c>
      <c r="F111" s="318">
        <v>557598.34</v>
      </c>
      <c r="H111" s="318">
        <v>30056.21</v>
      </c>
      <c r="I111" s="310">
        <v>266600.76</v>
      </c>
      <c r="J111" s="310">
        <v>16570.46</v>
      </c>
      <c r="N111" s="341">
        <v>600</v>
      </c>
      <c r="P111" s="310">
        <v>-1565512.28</v>
      </c>
      <c r="Q111" s="310">
        <v>2294612.94</v>
      </c>
      <c r="S111" s="314">
        <v>1377639.75</v>
      </c>
      <c r="T111" s="314">
        <v>105000</v>
      </c>
      <c r="U111" s="314">
        <v>481.1</v>
      </c>
      <c r="V111" s="314">
        <v>1452170</v>
      </c>
      <c r="W111" s="314">
        <v>12000</v>
      </c>
      <c r="X111" s="334">
        <v>2106441.67</v>
      </c>
      <c r="Y111" s="334">
        <v>33200</v>
      </c>
      <c r="AA111" s="334">
        <v>539664.12</v>
      </c>
      <c r="AB111" s="334">
        <v>126859.95</v>
      </c>
      <c r="AE111" s="360">
        <f t="shared" si="13"/>
        <v>587654.54999999993</v>
      </c>
      <c r="AF111" s="31">
        <f t="shared" si="14"/>
        <v>600</v>
      </c>
      <c r="AG111" s="357">
        <f t="shared" si="15"/>
        <v>587054.54999999993</v>
      </c>
      <c r="AH111" s="361">
        <f t="shared" si="16"/>
        <v>2806165.74</v>
      </c>
      <c r="AI111" s="359">
        <f t="shared" si="17"/>
        <v>2806165.74</v>
      </c>
      <c r="AJ111" s="26">
        <f t="shared" si="18"/>
        <v>0</v>
      </c>
    </row>
    <row r="112" spans="1:36" x14ac:dyDescent="0.25">
      <c r="A112" s="1" t="s">
        <v>493</v>
      </c>
      <c r="B112" s="1" t="s">
        <v>494</v>
      </c>
      <c r="C112" s="66">
        <v>1985</v>
      </c>
      <c r="D112" s="67" t="s">
        <v>1186</v>
      </c>
      <c r="E112" t="s">
        <v>3141</v>
      </c>
      <c r="F112" s="318">
        <v>359395.25</v>
      </c>
      <c r="G112" s="318">
        <v>0</v>
      </c>
      <c r="H112" s="318">
        <v>24407.94</v>
      </c>
      <c r="I112" s="310">
        <v>39964.449999999997</v>
      </c>
      <c r="J112" s="310">
        <v>41789.9</v>
      </c>
      <c r="N112" s="341">
        <v>985</v>
      </c>
      <c r="P112" s="310">
        <v>-1554342.12</v>
      </c>
      <c r="Q112" s="310">
        <v>1767292.42</v>
      </c>
      <c r="S112" s="314">
        <v>1086681.23</v>
      </c>
      <c r="T112" s="314">
        <v>30000</v>
      </c>
      <c r="U112" s="314">
        <v>590.12</v>
      </c>
      <c r="V112" s="314">
        <v>1441560</v>
      </c>
      <c r="W112" s="314">
        <v>20800</v>
      </c>
      <c r="X112" s="334">
        <v>1837827</v>
      </c>
      <c r="Z112" s="334">
        <v>4790</v>
      </c>
      <c r="AA112" s="334">
        <v>398610.53</v>
      </c>
      <c r="AB112" s="334">
        <v>86781.58</v>
      </c>
      <c r="AE112" s="360">
        <f t="shared" si="13"/>
        <v>383803.19</v>
      </c>
      <c r="AF112" s="31">
        <f t="shared" si="14"/>
        <v>985</v>
      </c>
      <c r="AG112" s="357">
        <f t="shared" si="15"/>
        <v>382818.19</v>
      </c>
      <c r="AH112" s="361">
        <f t="shared" si="16"/>
        <v>2328009.1100000003</v>
      </c>
      <c r="AI112" s="359">
        <f t="shared" si="17"/>
        <v>2328009.1100000003</v>
      </c>
      <c r="AJ112" s="26">
        <f t="shared" si="18"/>
        <v>0</v>
      </c>
    </row>
    <row r="113" spans="1:36" x14ac:dyDescent="0.25">
      <c r="A113" s="1" t="s">
        <v>493</v>
      </c>
      <c r="B113" s="1" t="s">
        <v>494</v>
      </c>
      <c r="C113" s="66">
        <v>4265</v>
      </c>
      <c r="D113" s="67" t="s">
        <v>1187</v>
      </c>
      <c r="E113" t="s">
        <v>3142</v>
      </c>
      <c r="F113" s="318">
        <v>391982.5</v>
      </c>
      <c r="G113" s="318">
        <v>0</v>
      </c>
      <c r="H113" s="318">
        <v>8379.5400000000009</v>
      </c>
      <c r="I113" s="310">
        <v>601816.01</v>
      </c>
      <c r="J113" s="310">
        <v>70264.34</v>
      </c>
      <c r="N113" s="341">
        <v>0</v>
      </c>
      <c r="P113" s="310">
        <v>-829477.7</v>
      </c>
      <c r="Q113" s="310">
        <v>1775492.61</v>
      </c>
      <c r="S113" s="314">
        <v>1480382.48</v>
      </c>
      <c r="T113" s="314">
        <v>230000</v>
      </c>
      <c r="U113" s="314">
        <v>323.86</v>
      </c>
      <c r="V113" s="314">
        <v>1408040</v>
      </c>
      <c r="W113" s="314">
        <v>32750</v>
      </c>
      <c r="X113" s="334">
        <v>2148716</v>
      </c>
      <c r="AA113" s="334">
        <v>756048.58</v>
      </c>
      <c r="AB113" s="334">
        <v>120304.28</v>
      </c>
      <c r="AE113" s="360">
        <f t="shared" si="13"/>
        <v>400362.04</v>
      </c>
      <c r="AF113" s="31">
        <f t="shared" si="14"/>
        <v>0</v>
      </c>
      <c r="AG113" s="357">
        <f t="shared" si="15"/>
        <v>400362.04</v>
      </c>
      <c r="AH113" s="361">
        <f t="shared" si="16"/>
        <v>3025068.86</v>
      </c>
      <c r="AI113" s="359">
        <f t="shared" si="17"/>
        <v>3025068.86</v>
      </c>
      <c r="AJ113" s="26">
        <f t="shared" si="18"/>
        <v>0</v>
      </c>
    </row>
    <row r="114" spans="1:36" x14ac:dyDescent="0.25">
      <c r="A114" s="1" t="s">
        <v>493</v>
      </c>
      <c r="B114" s="1" t="s">
        <v>494</v>
      </c>
      <c r="C114" s="66">
        <v>2947</v>
      </c>
      <c r="D114" s="67" t="s">
        <v>1188</v>
      </c>
      <c r="E114" t="s">
        <v>3143</v>
      </c>
      <c r="F114" s="318">
        <v>693595.32</v>
      </c>
      <c r="H114" s="318">
        <v>17985.48</v>
      </c>
      <c r="I114" s="310">
        <v>158900.51999999999</v>
      </c>
      <c r="J114" s="310">
        <v>40436.959999999999</v>
      </c>
      <c r="N114" s="341">
        <v>0</v>
      </c>
      <c r="P114" s="310">
        <v>-1928302.29</v>
      </c>
      <c r="Q114" s="310">
        <v>2441491.2400000002</v>
      </c>
      <c r="S114" s="314">
        <v>1206587.5</v>
      </c>
      <c r="T114" s="314">
        <v>260000</v>
      </c>
      <c r="U114" s="314">
        <v>575.83000000000004</v>
      </c>
      <c r="V114" s="314">
        <v>1261490</v>
      </c>
      <c r="W114" s="314">
        <v>14400</v>
      </c>
      <c r="X114" s="334">
        <v>1673570.5</v>
      </c>
      <c r="Y114" s="334">
        <v>3000</v>
      </c>
      <c r="Z114" s="334">
        <v>3600</v>
      </c>
      <c r="AA114" s="334">
        <v>614138.72</v>
      </c>
      <c r="AB114" s="334">
        <v>51014.78</v>
      </c>
      <c r="AE114" s="360">
        <f t="shared" si="13"/>
        <v>711580.79999999993</v>
      </c>
      <c r="AF114" s="31">
        <f t="shared" si="14"/>
        <v>0</v>
      </c>
      <c r="AG114" s="357">
        <f t="shared" si="15"/>
        <v>711580.79999999993</v>
      </c>
      <c r="AH114" s="361">
        <f t="shared" si="16"/>
        <v>2345323.9999999995</v>
      </c>
      <c r="AI114" s="359">
        <f t="shared" si="17"/>
        <v>2345323.9999999995</v>
      </c>
      <c r="AJ114" s="26">
        <f t="shared" si="18"/>
        <v>0</v>
      </c>
    </row>
    <row r="115" spans="1:36" x14ac:dyDescent="0.25">
      <c r="A115" s="1" t="s">
        <v>497</v>
      </c>
      <c r="B115" s="1" t="s">
        <v>498</v>
      </c>
      <c r="C115" s="66">
        <v>4403</v>
      </c>
      <c r="D115" s="67" t="s">
        <v>1189</v>
      </c>
      <c r="E115" t="s">
        <v>3144</v>
      </c>
      <c r="F115" s="318">
        <v>1059434.96</v>
      </c>
      <c r="G115" s="318">
        <v>0</v>
      </c>
      <c r="H115" s="318">
        <v>32243.61</v>
      </c>
      <c r="I115" s="310">
        <v>84050.71</v>
      </c>
      <c r="J115" s="310">
        <v>119984.55</v>
      </c>
      <c r="N115" s="341">
        <v>778.04</v>
      </c>
      <c r="P115" s="310">
        <v>-930316.88</v>
      </c>
      <c r="Q115" s="310">
        <v>1753510.53</v>
      </c>
      <c r="R115" s="314">
        <v>833.22</v>
      </c>
      <c r="S115" s="314">
        <v>1461195.66</v>
      </c>
      <c r="T115" s="314">
        <v>424000</v>
      </c>
      <c r="V115" s="314">
        <v>1817370</v>
      </c>
      <c r="W115" s="314">
        <v>6700</v>
      </c>
      <c r="X115" s="334">
        <v>2404553</v>
      </c>
      <c r="Y115" s="334">
        <v>3484</v>
      </c>
      <c r="AA115" s="334">
        <v>765483.46</v>
      </c>
      <c r="AB115" s="334">
        <v>64836.28</v>
      </c>
      <c r="AE115" s="360">
        <f t="shared" si="13"/>
        <v>1091678.57</v>
      </c>
      <c r="AF115" s="31">
        <f t="shared" si="14"/>
        <v>778.04</v>
      </c>
      <c r="AG115" s="357">
        <f t="shared" si="15"/>
        <v>1090900.53</v>
      </c>
      <c r="AH115" s="361">
        <f t="shared" si="16"/>
        <v>3238356.7399999998</v>
      </c>
      <c r="AI115" s="359">
        <f t="shared" si="17"/>
        <v>3238356.7399999998</v>
      </c>
      <c r="AJ115" s="26">
        <f t="shared" si="18"/>
        <v>0</v>
      </c>
    </row>
    <row r="116" spans="1:36" x14ac:dyDescent="0.25">
      <c r="A116" s="1" t="s">
        <v>497</v>
      </c>
      <c r="B116" s="1" t="s">
        <v>498</v>
      </c>
      <c r="C116" s="66">
        <v>5267</v>
      </c>
      <c r="D116" s="67" t="s">
        <v>1190</v>
      </c>
      <c r="E116" t="s">
        <v>3145</v>
      </c>
      <c r="F116" s="318">
        <v>1081017.95</v>
      </c>
      <c r="G116" s="318">
        <v>0</v>
      </c>
      <c r="H116" s="318">
        <v>110879.88</v>
      </c>
      <c r="I116" s="310">
        <v>126168.43</v>
      </c>
      <c r="J116" s="310">
        <v>74150.100000000006</v>
      </c>
      <c r="N116" s="341">
        <v>407.94</v>
      </c>
      <c r="P116" s="310">
        <v>-1843637.73</v>
      </c>
      <c r="Q116" s="310">
        <v>2570940.36</v>
      </c>
      <c r="R116" s="314">
        <v>871.98</v>
      </c>
      <c r="S116" s="314">
        <v>1665135.36</v>
      </c>
      <c r="T116" s="314">
        <v>168800</v>
      </c>
      <c r="V116" s="314">
        <v>1236492</v>
      </c>
      <c r="W116" s="314">
        <v>5100</v>
      </c>
      <c r="X116" s="334">
        <v>1851829</v>
      </c>
      <c r="AA116" s="334">
        <v>512341</v>
      </c>
      <c r="AB116" s="334">
        <v>47723.55</v>
      </c>
      <c r="AE116" s="360">
        <f t="shared" si="13"/>
        <v>1191897.83</v>
      </c>
      <c r="AF116" s="31">
        <f t="shared" si="14"/>
        <v>407.94</v>
      </c>
      <c r="AG116" s="357">
        <f t="shared" si="15"/>
        <v>1191489.8900000001</v>
      </c>
      <c r="AH116" s="361">
        <f t="shared" si="16"/>
        <v>2411893.5499999998</v>
      </c>
      <c r="AI116" s="359">
        <f t="shared" si="17"/>
        <v>2411893.5499999998</v>
      </c>
      <c r="AJ116" s="26">
        <f t="shared" si="18"/>
        <v>0</v>
      </c>
    </row>
    <row r="117" spans="1:36" x14ac:dyDescent="0.25">
      <c r="A117" s="1" t="s">
        <v>497</v>
      </c>
      <c r="B117" s="1" t="s">
        <v>498</v>
      </c>
      <c r="C117" s="66">
        <v>5254</v>
      </c>
      <c r="D117" s="67" t="s">
        <v>1191</v>
      </c>
      <c r="E117" t="s">
        <v>3146</v>
      </c>
      <c r="F117" s="318">
        <v>1001361.24</v>
      </c>
      <c r="G117" s="318">
        <v>0</v>
      </c>
      <c r="H117" s="318">
        <v>26019.64</v>
      </c>
      <c r="I117" s="310">
        <v>1019429.67</v>
      </c>
      <c r="J117" s="310">
        <v>98941.34</v>
      </c>
      <c r="N117" s="341">
        <v>222.6</v>
      </c>
      <c r="P117" s="310">
        <v>-478498.22</v>
      </c>
      <c r="Q117" s="310">
        <v>2193906.69</v>
      </c>
      <c r="R117" s="314">
        <v>991.16</v>
      </c>
      <c r="S117" s="314">
        <v>1487828.08</v>
      </c>
      <c r="V117" s="314">
        <v>1840338</v>
      </c>
      <c r="W117" s="314">
        <v>319800</v>
      </c>
      <c r="X117" s="334">
        <v>2410674</v>
      </c>
      <c r="AA117" s="334">
        <v>642056.77</v>
      </c>
      <c r="AB117" s="334">
        <v>166105.65</v>
      </c>
      <c r="AE117" s="360">
        <f t="shared" si="13"/>
        <v>1027380.88</v>
      </c>
      <c r="AF117" s="31">
        <f t="shared" si="14"/>
        <v>222.6</v>
      </c>
      <c r="AG117" s="357">
        <f t="shared" si="15"/>
        <v>1027158.28</v>
      </c>
      <c r="AH117" s="361">
        <f t="shared" si="16"/>
        <v>3218836.42</v>
      </c>
      <c r="AI117" s="359">
        <f t="shared" si="17"/>
        <v>3218836.42</v>
      </c>
      <c r="AJ117" s="26">
        <f t="shared" si="18"/>
        <v>0</v>
      </c>
    </row>
    <row r="118" spans="1:36" x14ac:dyDescent="0.25">
      <c r="A118" s="1" t="s">
        <v>497</v>
      </c>
      <c r="B118" s="1" t="s">
        <v>498</v>
      </c>
      <c r="C118" s="66">
        <v>3104</v>
      </c>
      <c r="D118" s="67" t="s">
        <v>1192</v>
      </c>
      <c r="E118" t="s">
        <v>3147</v>
      </c>
      <c r="F118" s="318">
        <v>616897.56000000006</v>
      </c>
      <c r="G118" s="318">
        <v>0</v>
      </c>
      <c r="H118" s="318">
        <v>50897.279999999999</v>
      </c>
      <c r="I118" s="310">
        <v>307677.58</v>
      </c>
      <c r="J118" s="310">
        <v>96845.34</v>
      </c>
      <c r="N118" s="341">
        <v>313.54000000000002</v>
      </c>
      <c r="P118" s="310">
        <v>-1085316.76</v>
      </c>
      <c r="Q118" s="310">
        <v>2140701.11</v>
      </c>
      <c r="R118" s="314">
        <v>805.66</v>
      </c>
      <c r="S118" s="314">
        <v>1126754.6000000001</v>
      </c>
      <c r="V118" s="314">
        <v>922140</v>
      </c>
      <c r="W118" s="314">
        <v>5100</v>
      </c>
      <c r="X118" s="334">
        <v>1370321.08</v>
      </c>
      <c r="Y118" s="334">
        <v>3000</v>
      </c>
      <c r="AA118" s="334">
        <v>562975.55000000005</v>
      </c>
      <c r="AB118" s="334">
        <v>101883.76</v>
      </c>
      <c r="AE118" s="360">
        <f t="shared" si="13"/>
        <v>667794.84000000008</v>
      </c>
      <c r="AF118" s="31">
        <f t="shared" si="14"/>
        <v>313.54000000000002</v>
      </c>
      <c r="AG118" s="357">
        <f t="shared" si="15"/>
        <v>667481.30000000005</v>
      </c>
      <c r="AH118" s="361">
        <f t="shared" si="16"/>
        <v>2038180.3900000001</v>
      </c>
      <c r="AI118" s="359">
        <f t="shared" si="17"/>
        <v>2038180.3900000001</v>
      </c>
      <c r="AJ118" s="26">
        <f t="shared" si="18"/>
        <v>0</v>
      </c>
    </row>
    <row r="119" spans="1:36" x14ac:dyDescent="0.25">
      <c r="A119" s="1" t="s">
        <v>497</v>
      </c>
      <c r="B119" s="1" t="s">
        <v>498</v>
      </c>
      <c r="C119" s="66">
        <v>5560</v>
      </c>
      <c r="D119" s="67" t="s">
        <v>1193</v>
      </c>
      <c r="E119" t="s">
        <v>3148</v>
      </c>
      <c r="F119" s="318">
        <v>1106664.5</v>
      </c>
      <c r="G119" s="318">
        <v>0</v>
      </c>
      <c r="H119" s="318">
        <v>21569.01</v>
      </c>
      <c r="I119" s="310">
        <v>243798.01</v>
      </c>
      <c r="J119" s="310">
        <v>76286.11</v>
      </c>
      <c r="N119" s="341">
        <v>0</v>
      </c>
      <c r="P119" s="310">
        <v>-1668866.46</v>
      </c>
      <c r="Q119" s="310">
        <v>2916966.34</v>
      </c>
      <c r="R119" s="314">
        <v>1094.31</v>
      </c>
      <c r="S119" s="314">
        <v>1464265.91</v>
      </c>
      <c r="T119" s="314">
        <v>39500</v>
      </c>
      <c r="V119" s="314">
        <v>1607976</v>
      </c>
      <c r="W119" s="314">
        <v>7400</v>
      </c>
      <c r="X119" s="334">
        <v>2203767</v>
      </c>
      <c r="AA119" s="334">
        <v>570961.31999999995</v>
      </c>
      <c r="AB119" s="334">
        <v>145290.15</v>
      </c>
      <c r="AE119" s="360">
        <f t="shared" si="13"/>
        <v>1128233.51</v>
      </c>
      <c r="AF119" s="31">
        <f t="shared" si="14"/>
        <v>0</v>
      </c>
      <c r="AG119" s="357">
        <f t="shared" si="15"/>
        <v>1128233.51</v>
      </c>
      <c r="AH119" s="361">
        <f t="shared" si="16"/>
        <v>2920018.4699999997</v>
      </c>
      <c r="AI119" s="359">
        <f t="shared" si="17"/>
        <v>2920018.4699999997</v>
      </c>
      <c r="AJ119" s="26">
        <f t="shared" si="18"/>
        <v>0</v>
      </c>
    </row>
    <row r="120" spans="1:36" x14ac:dyDescent="0.25">
      <c r="A120" s="1" t="s">
        <v>497</v>
      </c>
      <c r="B120" s="1" t="s">
        <v>498</v>
      </c>
      <c r="C120" s="66">
        <v>4224</v>
      </c>
      <c r="D120" s="67" t="s">
        <v>1194</v>
      </c>
      <c r="E120" t="s">
        <v>3149</v>
      </c>
      <c r="F120" s="318">
        <v>1197953.1299999999</v>
      </c>
      <c r="G120" s="318">
        <v>0</v>
      </c>
      <c r="H120" s="318">
        <v>19166.84</v>
      </c>
      <c r="I120" s="310">
        <v>2141208.5299999998</v>
      </c>
      <c r="J120" s="310">
        <v>674096.99</v>
      </c>
      <c r="L120" s="341">
        <v>0</v>
      </c>
      <c r="N120" s="341">
        <v>0</v>
      </c>
      <c r="P120" s="310">
        <v>1903732.34</v>
      </c>
      <c r="Q120" s="310">
        <v>1273796.02</v>
      </c>
      <c r="R120" s="314">
        <v>1178.0899999999999</v>
      </c>
      <c r="S120" s="314">
        <v>2075372.43</v>
      </c>
      <c r="T120" s="314">
        <v>200474</v>
      </c>
      <c r="V120" s="314">
        <v>1227294</v>
      </c>
      <c r="W120" s="314">
        <v>11800</v>
      </c>
      <c r="X120" s="334">
        <v>1838844</v>
      </c>
      <c r="AA120" s="334">
        <v>607301.84</v>
      </c>
      <c r="AB120" s="334">
        <v>215075.55</v>
      </c>
      <c r="AE120" s="360">
        <f t="shared" si="13"/>
        <v>1217119.97</v>
      </c>
      <c r="AF120" s="31">
        <f t="shared" si="14"/>
        <v>0</v>
      </c>
      <c r="AG120" s="357">
        <f t="shared" si="15"/>
        <v>1217119.97</v>
      </c>
      <c r="AH120" s="361">
        <f t="shared" si="16"/>
        <v>2661221.3899999997</v>
      </c>
      <c r="AI120" s="359">
        <f t="shared" si="17"/>
        <v>2661221.3899999997</v>
      </c>
      <c r="AJ120" s="26">
        <f t="shared" si="18"/>
        <v>0</v>
      </c>
    </row>
    <row r="121" spans="1:36" x14ac:dyDescent="0.25">
      <c r="A121" s="1" t="s">
        <v>497</v>
      </c>
      <c r="B121" s="1" t="s">
        <v>498</v>
      </c>
      <c r="C121" s="66">
        <v>6946</v>
      </c>
      <c r="D121" s="67" t="s">
        <v>1195</v>
      </c>
      <c r="E121" t="s">
        <v>3150</v>
      </c>
      <c r="F121" s="318">
        <v>1332974.6100000001</v>
      </c>
      <c r="G121" s="318">
        <v>0</v>
      </c>
      <c r="H121" s="318">
        <v>45690.87</v>
      </c>
      <c r="I121" s="310">
        <v>967862.19</v>
      </c>
      <c r="J121" s="310">
        <v>165649.43</v>
      </c>
      <c r="N121" s="341">
        <v>0</v>
      </c>
      <c r="P121" s="310">
        <v>428583.26</v>
      </c>
      <c r="Q121" s="310">
        <v>1503797.2</v>
      </c>
      <c r="R121" s="314">
        <v>1247.1400000000001</v>
      </c>
      <c r="S121" s="314">
        <v>1829238.08</v>
      </c>
      <c r="T121" s="314">
        <v>283550</v>
      </c>
      <c r="V121" s="314">
        <v>1829664</v>
      </c>
      <c r="W121" s="314">
        <v>22900</v>
      </c>
      <c r="X121" s="334">
        <v>2610198.2400000002</v>
      </c>
      <c r="AA121" s="334">
        <v>683995.42</v>
      </c>
      <c r="AB121" s="334">
        <v>92608.92</v>
      </c>
      <c r="AE121" s="360">
        <f t="shared" si="13"/>
        <v>1378665.4800000002</v>
      </c>
      <c r="AF121" s="31">
        <f t="shared" si="14"/>
        <v>0</v>
      </c>
      <c r="AG121" s="357">
        <f t="shared" si="15"/>
        <v>1378665.4800000002</v>
      </c>
      <c r="AH121" s="361">
        <f t="shared" si="16"/>
        <v>3386802.58</v>
      </c>
      <c r="AI121" s="359">
        <f t="shared" si="17"/>
        <v>3386802.58</v>
      </c>
      <c r="AJ121" s="26">
        <f t="shared" si="18"/>
        <v>0</v>
      </c>
    </row>
    <row r="122" spans="1:36" x14ac:dyDescent="0.25">
      <c r="A122" s="1" t="s">
        <v>497</v>
      </c>
      <c r="B122" s="1" t="s">
        <v>498</v>
      </c>
      <c r="C122" s="66">
        <v>4263</v>
      </c>
      <c r="D122" s="67" t="s">
        <v>1196</v>
      </c>
      <c r="E122" t="s">
        <v>3151</v>
      </c>
      <c r="F122" s="318">
        <v>1133859.08</v>
      </c>
      <c r="G122" s="318">
        <v>0</v>
      </c>
      <c r="H122" s="318">
        <v>34949</v>
      </c>
      <c r="I122" s="310">
        <v>385302.99</v>
      </c>
      <c r="J122" s="310">
        <v>119715.07</v>
      </c>
      <c r="N122" s="341">
        <v>0</v>
      </c>
      <c r="P122" s="310">
        <v>-373042.71</v>
      </c>
      <c r="Q122" s="310">
        <v>1567499.51</v>
      </c>
      <c r="R122" s="314">
        <v>885.52</v>
      </c>
      <c r="S122" s="314">
        <v>1353229.51</v>
      </c>
      <c r="T122" s="314">
        <v>344700</v>
      </c>
      <c r="V122" s="314">
        <v>1546200</v>
      </c>
      <c r="W122" s="314">
        <v>6500</v>
      </c>
      <c r="X122" s="334">
        <v>2134390</v>
      </c>
      <c r="AA122" s="334">
        <v>566580.71</v>
      </c>
      <c r="AB122" s="334">
        <v>71174.98</v>
      </c>
      <c r="AE122" s="360">
        <f t="shared" si="13"/>
        <v>1168808.08</v>
      </c>
      <c r="AF122" s="31">
        <f t="shared" si="14"/>
        <v>0</v>
      </c>
      <c r="AG122" s="357">
        <f t="shared" si="15"/>
        <v>1168808.08</v>
      </c>
      <c r="AH122" s="361">
        <f t="shared" si="16"/>
        <v>2772145.69</v>
      </c>
      <c r="AI122" s="359">
        <f t="shared" si="17"/>
        <v>2772145.69</v>
      </c>
      <c r="AJ122" s="26">
        <f t="shared" si="18"/>
        <v>0</v>
      </c>
    </row>
    <row r="123" spans="1:36" x14ac:dyDescent="0.25">
      <c r="A123" s="1" t="s">
        <v>497</v>
      </c>
      <c r="B123" s="1" t="s">
        <v>498</v>
      </c>
      <c r="C123" s="66">
        <v>3035</v>
      </c>
      <c r="D123" s="67" t="s">
        <v>1197</v>
      </c>
      <c r="E123" t="s">
        <v>3152</v>
      </c>
      <c r="F123" s="318">
        <v>926746.63</v>
      </c>
      <c r="G123" s="318">
        <v>0</v>
      </c>
      <c r="H123" s="318">
        <v>31454.11</v>
      </c>
      <c r="I123" s="310">
        <v>450343.36</v>
      </c>
      <c r="J123" s="310">
        <v>110803.44</v>
      </c>
      <c r="N123" s="341">
        <v>0</v>
      </c>
      <c r="P123" s="310">
        <v>-1288211.17</v>
      </c>
      <c r="Q123" s="310">
        <v>2486417.9700000002</v>
      </c>
      <c r="R123" s="314">
        <v>774.57</v>
      </c>
      <c r="S123" s="314">
        <v>1117792.2</v>
      </c>
      <c r="T123" s="314">
        <v>309950</v>
      </c>
      <c r="V123" s="314">
        <v>970024</v>
      </c>
      <c r="W123" s="314">
        <v>5000</v>
      </c>
      <c r="X123" s="334">
        <v>1474004</v>
      </c>
      <c r="AA123" s="334">
        <v>478936.78</v>
      </c>
      <c r="AB123" s="334">
        <v>129459.25</v>
      </c>
      <c r="AE123" s="360">
        <f t="shared" si="13"/>
        <v>958200.74</v>
      </c>
      <c r="AF123" s="31">
        <f t="shared" si="14"/>
        <v>0</v>
      </c>
      <c r="AG123" s="357">
        <f t="shared" si="15"/>
        <v>958200.74</v>
      </c>
      <c r="AH123" s="361">
        <f t="shared" si="16"/>
        <v>2082400.03</v>
      </c>
      <c r="AI123" s="359">
        <f t="shared" si="17"/>
        <v>2082400.03</v>
      </c>
      <c r="AJ123" s="26">
        <f t="shared" si="18"/>
        <v>0</v>
      </c>
    </row>
    <row r="124" spans="1:36" x14ac:dyDescent="0.25">
      <c r="A124" s="1" t="s">
        <v>497</v>
      </c>
      <c r="B124" s="1" t="s">
        <v>498</v>
      </c>
      <c r="C124" s="66">
        <v>3444</v>
      </c>
      <c r="D124" s="67" t="s">
        <v>1198</v>
      </c>
      <c r="E124" t="s">
        <v>3153</v>
      </c>
      <c r="F124" s="318">
        <v>889947.24</v>
      </c>
      <c r="G124" s="318">
        <v>0</v>
      </c>
      <c r="H124" s="318">
        <v>27372.04</v>
      </c>
      <c r="I124" s="310">
        <v>239690.01</v>
      </c>
      <c r="J124" s="310">
        <v>613662</v>
      </c>
      <c r="N124" s="341">
        <v>0</v>
      </c>
      <c r="P124" s="310">
        <v>-820045.19</v>
      </c>
      <c r="Q124" s="310">
        <v>2517902.33</v>
      </c>
      <c r="R124" s="314">
        <v>950.56</v>
      </c>
      <c r="S124" s="314">
        <v>1433048.01</v>
      </c>
      <c r="V124" s="314">
        <v>912680</v>
      </c>
      <c r="W124" s="314">
        <v>5400</v>
      </c>
      <c r="X124" s="334">
        <v>1567403.92</v>
      </c>
      <c r="AA124" s="334">
        <v>504299.76</v>
      </c>
      <c r="AB124" s="334">
        <v>207560.74</v>
      </c>
      <c r="AE124" s="360">
        <f t="shared" si="13"/>
        <v>917319.28</v>
      </c>
      <c r="AF124" s="31">
        <f t="shared" si="14"/>
        <v>0</v>
      </c>
      <c r="AG124" s="357">
        <f t="shared" si="15"/>
        <v>917319.28</v>
      </c>
      <c r="AH124" s="361">
        <f t="shared" si="16"/>
        <v>2279264.42</v>
      </c>
      <c r="AI124" s="359">
        <f t="shared" si="17"/>
        <v>2279264.42</v>
      </c>
      <c r="AJ124" s="26">
        <f t="shared" si="18"/>
        <v>0</v>
      </c>
    </row>
    <row r="125" spans="1:36" x14ac:dyDescent="0.25">
      <c r="A125" s="1" t="s">
        <v>501</v>
      </c>
      <c r="B125" s="1" t="s">
        <v>502</v>
      </c>
      <c r="C125" s="66">
        <v>2224</v>
      </c>
      <c r="D125" s="67" t="s">
        <v>1199</v>
      </c>
      <c r="E125" t="s">
        <v>3154</v>
      </c>
      <c r="F125" s="318">
        <v>488054.22</v>
      </c>
      <c r="G125" s="318">
        <v>0</v>
      </c>
      <c r="H125" s="318">
        <v>9761.51</v>
      </c>
      <c r="I125" s="310">
        <v>33379.03</v>
      </c>
      <c r="J125" s="310">
        <v>49250.3</v>
      </c>
      <c r="N125" s="341">
        <v>-1610</v>
      </c>
      <c r="P125" s="310">
        <v>-1707789.28</v>
      </c>
      <c r="Q125" s="310">
        <v>2171633.4300000002</v>
      </c>
      <c r="S125" s="314">
        <v>977305.68</v>
      </c>
      <c r="T125" s="314">
        <v>313200</v>
      </c>
      <c r="U125" s="314">
        <v>722.55</v>
      </c>
      <c r="V125" s="314">
        <v>1119354.8999999999</v>
      </c>
      <c r="X125" s="334">
        <v>1422196.3</v>
      </c>
      <c r="Y125" s="334">
        <v>780</v>
      </c>
      <c r="AA125" s="334">
        <v>788835.16</v>
      </c>
      <c r="AB125" s="334">
        <v>80560.759999999995</v>
      </c>
      <c r="AE125" s="360">
        <f t="shared" si="13"/>
        <v>497815.73</v>
      </c>
      <c r="AF125" s="31">
        <f t="shared" si="14"/>
        <v>-1610</v>
      </c>
      <c r="AG125" s="357">
        <f t="shared" si="15"/>
        <v>499425.73</v>
      </c>
      <c r="AH125" s="361">
        <f t="shared" si="16"/>
        <v>2292372.2199999997</v>
      </c>
      <c r="AI125" s="359">
        <f t="shared" si="17"/>
        <v>2292372.2199999997</v>
      </c>
      <c r="AJ125" s="26">
        <f t="shared" si="18"/>
        <v>0</v>
      </c>
    </row>
    <row r="126" spans="1:36" x14ac:dyDescent="0.25">
      <c r="A126" s="1" t="s">
        <v>501</v>
      </c>
      <c r="B126" s="1" t="s">
        <v>502</v>
      </c>
      <c r="C126" s="66">
        <v>6948</v>
      </c>
      <c r="D126" s="67" t="s">
        <v>1200</v>
      </c>
      <c r="E126" t="s">
        <v>3155</v>
      </c>
      <c r="F126" s="318">
        <v>361685.18</v>
      </c>
      <c r="G126" s="318">
        <v>0</v>
      </c>
      <c r="H126" s="318">
        <v>190931.77</v>
      </c>
      <c r="I126" s="310">
        <v>8</v>
      </c>
      <c r="J126" s="310">
        <v>195036.72</v>
      </c>
      <c r="N126" s="341">
        <v>695</v>
      </c>
      <c r="P126" s="310">
        <v>-1599728.05</v>
      </c>
      <c r="Q126" s="310">
        <v>1977387.82</v>
      </c>
      <c r="S126" s="314">
        <v>2384307.41</v>
      </c>
      <c r="T126" s="314">
        <v>62000</v>
      </c>
      <c r="U126" s="314">
        <v>531.91999999999996</v>
      </c>
      <c r="V126" s="314">
        <v>2481338.7000000002</v>
      </c>
      <c r="X126" s="334">
        <v>3128495.7</v>
      </c>
      <c r="AA126" s="334">
        <v>1383222.87</v>
      </c>
      <c r="AB126" s="334">
        <v>47152.56</v>
      </c>
      <c r="AE126" s="360">
        <f t="shared" si="13"/>
        <v>552616.94999999995</v>
      </c>
      <c r="AF126" s="31">
        <f t="shared" si="14"/>
        <v>695</v>
      </c>
      <c r="AG126" s="357">
        <f t="shared" si="15"/>
        <v>551921.94999999995</v>
      </c>
      <c r="AH126" s="361">
        <f t="shared" si="16"/>
        <v>4558871.13</v>
      </c>
      <c r="AI126" s="359">
        <f t="shared" si="17"/>
        <v>4558871.13</v>
      </c>
      <c r="AJ126" s="26">
        <f t="shared" si="18"/>
        <v>0</v>
      </c>
    </row>
    <row r="127" spans="1:36" x14ac:dyDescent="0.25">
      <c r="A127" s="1" t="s">
        <v>501</v>
      </c>
      <c r="B127" s="1" t="s">
        <v>502</v>
      </c>
      <c r="C127" s="66">
        <v>2265</v>
      </c>
      <c r="D127" s="67" t="s">
        <v>1201</v>
      </c>
      <c r="E127" t="s">
        <v>3156</v>
      </c>
      <c r="F127" s="318">
        <v>508196.73</v>
      </c>
      <c r="G127" s="318">
        <v>0</v>
      </c>
      <c r="H127" s="318">
        <v>56710.44</v>
      </c>
      <c r="I127" s="310">
        <v>124546.52</v>
      </c>
      <c r="J127" s="310">
        <v>84969.02</v>
      </c>
      <c r="L127" s="341">
        <v>33600</v>
      </c>
      <c r="N127" s="341">
        <v>-212.5</v>
      </c>
      <c r="P127" s="310">
        <v>-1346133.83</v>
      </c>
      <c r="Q127" s="310">
        <v>1774116.27</v>
      </c>
      <c r="S127" s="314">
        <v>984953.87</v>
      </c>
      <c r="T127" s="314">
        <v>168050</v>
      </c>
      <c r="U127" s="314">
        <v>559.37</v>
      </c>
      <c r="V127" s="314">
        <v>1017663.3</v>
      </c>
      <c r="X127" s="334">
        <v>1226083.22</v>
      </c>
      <c r="AA127" s="334">
        <v>588329.9</v>
      </c>
      <c r="AB127" s="334">
        <v>43760.65</v>
      </c>
      <c r="AE127" s="360">
        <f t="shared" si="13"/>
        <v>564907.16999999993</v>
      </c>
      <c r="AF127" s="31">
        <f t="shared" si="14"/>
        <v>33387.5</v>
      </c>
      <c r="AG127" s="357">
        <f t="shared" si="15"/>
        <v>531519.66999999993</v>
      </c>
      <c r="AH127" s="361">
        <f t="shared" si="16"/>
        <v>1858173.77</v>
      </c>
      <c r="AI127" s="359">
        <f t="shared" si="17"/>
        <v>1858173.77</v>
      </c>
      <c r="AJ127" s="26">
        <f t="shared" si="18"/>
        <v>0</v>
      </c>
    </row>
    <row r="128" spans="1:36" x14ac:dyDescent="0.25">
      <c r="A128" s="1" t="s">
        <v>501</v>
      </c>
      <c r="B128" s="1" t="s">
        <v>502</v>
      </c>
      <c r="C128" s="66">
        <v>4502</v>
      </c>
      <c r="D128" s="67" t="s">
        <v>1202</v>
      </c>
      <c r="E128" t="s">
        <v>3157</v>
      </c>
      <c r="F128" s="318">
        <v>1275219.54</v>
      </c>
      <c r="G128" s="318">
        <v>0</v>
      </c>
      <c r="H128" s="318">
        <v>270607.34999999998</v>
      </c>
      <c r="I128" s="310">
        <v>91163.3</v>
      </c>
      <c r="J128" s="310">
        <v>83243.539999999994</v>
      </c>
      <c r="N128" s="341">
        <v>6.9</v>
      </c>
      <c r="P128" s="310">
        <v>-607514.43999999994</v>
      </c>
      <c r="Q128" s="310">
        <v>1520211.94</v>
      </c>
      <c r="S128" s="314">
        <v>1900350.1</v>
      </c>
      <c r="U128" s="314">
        <v>993.52</v>
      </c>
      <c r="V128" s="314">
        <v>2036160.9</v>
      </c>
      <c r="X128" s="334">
        <v>2324086.9</v>
      </c>
      <c r="AA128" s="334">
        <v>767233.9</v>
      </c>
      <c r="AB128" s="334">
        <v>38654.39</v>
      </c>
      <c r="AE128" s="360">
        <f t="shared" si="13"/>
        <v>1545826.8900000001</v>
      </c>
      <c r="AF128" s="31">
        <f t="shared" si="14"/>
        <v>6.9</v>
      </c>
      <c r="AG128" s="357">
        <f t="shared" si="15"/>
        <v>1545819.9900000002</v>
      </c>
      <c r="AH128" s="361">
        <f t="shared" si="16"/>
        <v>3129975.19</v>
      </c>
      <c r="AI128" s="359">
        <f t="shared" si="17"/>
        <v>3129975.19</v>
      </c>
      <c r="AJ128" s="26">
        <f t="shared" si="18"/>
        <v>0</v>
      </c>
    </row>
    <row r="129" spans="1:36" x14ac:dyDescent="0.25">
      <c r="A129" s="1" t="s">
        <v>501</v>
      </c>
      <c r="B129" s="1" t="s">
        <v>502</v>
      </c>
      <c r="C129" s="66">
        <v>6455</v>
      </c>
      <c r="D129" s="67" t="s">
        <v>1203</v>
      </c>
      <c r="E129" t="s">
        <v>3158</v>
      </c>
      <c r="F129" s="318">
        <v>857773.95</v>
      </c>
      <c r="G129" s="318">
        <v>0</v>
      </c>
      <c r="H129" s="318">
        <v>132035.48000000001</v>
      </c>
      <c r="I129" s="310">
        <v>128029.52</v>
      </c>
      <c r="J129" s="310">
        <v>172092.21</v>
      </c>
      <c r="N129" s="341">
        <v>112.8</v>
      </c>
      <c r="P129" s="310">
        <v>-1577363.23</v>
      </c>
      <c r="Q129" s="310">
        <v>2436322.09</v>
      </c>
      <c r="S129" s="314">
        <v>2073407.74</v>
      </c>
      <c r="U129" s="314">
        <v>1097.43</v>
      </c>
      <c r="V129" s="314">
        <v>1506745.8</v>
      </c>
      <c r="W129" s="314">
        <v>21500</v>
      </c>
      <c r="X129" s="334">
        <v>2137954.7999999998</v>
      </c>
      <c r="AA129" s="334">
        <v>952680.98</v>
      </c>
      <c r="AB129" s="334">
        <v>81255.69</v>
      </c>
      <c r="AE129" s="360">
        <f t="shared" si="13"/>
        <v>989809.42999999993</v>
      </c>
      <c r="AF129" s="31">
        <f t="shared" si="14"/>
        <v>112.8</v>
      </c>
      <c r="AG129" s="357">
        <f t="shared" si="15"/>
        <v>989696.62999999989</v>
      </c>
      <c r="AH129" s="361">
        <f t="shared" si="16"/>
        <v>3171891.4699999997</v>
      </c>
      <c r="AI129" s="359">
        <f t="shared" si="17"/>
        <v>3171891.4699999997</v>
      </c>
      <c r="AJ129" s="26">
        <f t="shared" si="18"/>
        <v>0</v>
      </c>
    </row>
    <row r="130" spans="1:36" x14ac:dyDescent="0.25">
      <c r="A130" s="1" t="s">
        <v>501</v>
      </c>
      <c r="B130" s="1" t="s">
        <v>502</v>
      </c>
      <c r="C130" s="66">
        <v>1661</v>
      </c>
      <c r="D130" s="67" t="s">
        <v>1204</v>
      </c>
      <c r="E130" t="s">
        <v>3159</v>
      </c>
      <c r="F130" s="318">
        <v>289084.03000000003</v>
      </c>
      <c r="G130" s="318">
        <v>0</v>
      </c>
      <c r="H130" s="318">
        <v>134993.19</v>
      </c>
      <c r="I130" s="310">
        <v>201079.78</v>
      </c>
      <c r="J130" s="310">
        <v>79554.039999999994</v>
      </c>
      <c r="N130" s="341">
        <v>0</v>
      </c>
      <c r="P130" s="310">
        <v>-1184803.28</v>
      </c>
      <c r="Q130" s="310">
        <v>1752442.7</v>
      </c>
      <c r="S130" s="314">
        <v>885326.26</v>
      </c>
      <c r="T130" s="314">
        <v>85100</v>
      </c>
      <c r="U130" s="314">
        <v>358.44</v>
      </c>
      <c r="V130" s="314">
        <v>588961.5</v>
      </c>
      <c r="X130" s="334">
        <v>767505.26</v>
      </c>
      <c r="AA130" s="334">
        <v>536576.91</v>
      </c>
      <c r="AB130" s="334">
        <v>118592.41</v>
      </c>
      <c r="AE130" s="360">
        <f t="shared" si="13"/>
        <v>424077.22000000003</v>
      </c>
      <c r="AF130" s="31">
        <f t="shared" si="14"/>
        <v>0</v>
      </c>
      <c r="AG130" s="357">
        <f t="shared" si="15"/>
        <v>424077.22000000003</v>
      </c>
      <c r="AH130" s="361">
        <f t="shared" si="16"/>
        <v>1422674.5799999998</v>
      </c>
      <c r="AI130" s="359">
        <f t="shared" si="17"/>
        <v>1422674.5799999998</v>
      </c>
      <c r="AJ130" s="26">
        <f t="shared" si="18"/>
        <v>0</v>
      </c>
    </row>
    <row r="131" spans="1:36" x14ac:dyDescent="0.25">
      <c r="A131" s="1" t="s">
        <v>501</v>
      </c>
      <c r="B131" s="1" t="s">
        <v>502</v>
      </c>
      <c r="C131" s="66">
        <v>1935</v>
      </c>
      <c r="D131" s="67" t="s">
        <v>1205</v>
      </c>
      <c r="E131" t="s">
        <v>3160</v>
      </c>
      <c r="F131" s="318">
        <v>470250.83</v>
      </c>
      <c r="G131" s="318">
        <v>0</v>
      </c>
      <c r="H131" s="318">
        <v>107534.35</v>
      </c>
      <c r="I131" s="310">
        <v>214129.13</v>
      </c>
      <c r="J131" s="310">
        <v>58299.87</v>
      </c>
      <c r="N131" s="341">
        <v>7</v>
      </c>
      <c r="P131" s="310">
        <v>-2014133.36</v>
      </c>
      <c r="Q131" s="310">
        <v>2586652.75</v>
      </c>
      <c r="S131" s="314">
        <v>1025498.15</v>
      </c>
      <c r="U131" s="314">
        <v>534.09</v>
      </c>
      <c r="V131" s="314">
        <v>975613.5</v>
      </c>
      <c r="X131" s="334">
        <v>1185990.5</v>
      </c>
      <c r="AA131" s="334">
        <v>443221.19</v>
      </c>
      <c r="AB131" s="334">
        <v>94746.26</v>
      </c>
      <c r="AE131" s="360">
        <f t="shared" si="13"/>
        <v>577785.18000000005</v>
      </c>
      <c r="AF131" s="31">
        <f t="shared" si="14"/>
        <v>7</v>
      </c>
      <c r="AG131" s="357">
        <f t="shared" si="15"/>
        <v>577778.18000000005</v>
      </c>
      <c r="AH131" s="361">
        <f t="shared" si="16"/>
        <v>1723957.95</v>
      </c>
      <c r="AI131" s="359">
        <f t="shared" si="17"/>
        <v>1723957.95</v>
      </c>
      <c r="AJ131" s="26">
        <f t="shared" si="18"/>
        <v>0</v>
      </c>
    </row>
    <row r="132" spans="1:36" x14ac:dyDescent="0.25">
      <c r="A132" s="1" t="s">
        <v>501</v>
      </c>
      <c r="B132" s="1" t="s">
        <v>502</v>
      </c>
      <c r="C132" s="66">
        <v>4296</v>
      </c>
      <c r="D132" s="67" t="s">
        <v>1206</v>
      </c>
      <c r="E132" t="s">
        <v>3161</v>
      </c>
      <c r="F132" s="318">
        <v>828973.84</v>
      </c>
      <c r="G132" s="318">
        <v>0</v>
      </c>
      <c r="H132" s="318">
        <v>262697.38</v>
      </c>
      <c r="I132" s="310">
        <v>16922.38</v>
      </c>
      <c r="J132" s="310">
        <v>133836.44</v>
      </c>
      <c r="P132" s="310">
        <v>-1328877.24</v>
      </c>
      <c r="Q132" s="310">
        <v>1898238.82</v>
      </c>
      <c r="S132" s="314">
        <v>1729970.99</v>
      </c>
      <c r="T132" s="314">
        <v>212900</v>
      </c>
      <c r="U132" s="314">
        <v>1143.1300000000001</v>
      </c>
      <c r="V132" s="314">
        <v>1469432.78</v>
      </c>
      <c r="X132" s="334">
        <v>1844197.78</v>
      </c>
      <c r="AA132" s="334">
        <v>836571.11</v>
      </c>
      <c r="AB132" s="334">
        <v>59609.55</v>
      </c>
      <c r="AE132" s="360">
        <f t="shared" si="13"/>
        <v>1091671.22</v>
      </c>
      <c r="AF132" s="31">
        <f t="shared" si="14"/>
        <v>0</v>
      </c>
      <c r="AG132" s="357">
        <f t="shared" si="15"/>
        <v>1091671.22</v>
      </c>
      <c r="AH132" s="361">
        <f t="shared" si="16"/>
        <v>2740378.44</v>
      </c>
      <c r="AI132" s="359">
        <f t="shared" si="17"/>
        <v>2740378.44</v>
      </c>
      <c r="AJ132" s="26">
        <f t="shared" si="18"/>
        <v>0</v>
      </c>
    </row>
    <row r="133" spans="1:36" x14ac:dyDescent="0.25">
      <c r="A133" s="1" t="s">
        <v>501</v>
      </c>
      <c r="B133" s="1" t="s">
        <v>502</v>
      </c>
      <c r="C133" s="66">
        <v>4985</v>
      </c>
      <c r="D133" s="67" t="s">
        <v>1207</v>
      </c>
      <c r="E133" t="s">
        <v>3162</v>
      </c>
      <c r="F133" s="318">
        <v>544837.72</v>
      </c>
      <c r="G133" s="318">
        <v>0</v>
      </c>
      <c r="H133" s="318">
        <v>91370.92</v>
      </c>
      <c r="I133" s="310">
        <v>208626.48</v>
      </c>
      <c r="J133" s="310">
        <v>114066.97</v>
      </c>
      <c r="N133" s="341">
        <v>240</v>
      </c>
      <c r="P133" s="310">
        <v>-1475381.37</v>
      </c>
      <c r="Q133" s="310">
        <v>2434424.27</v>
      </c>
      <c r="S133" s="314">
        <v>1203364.31</v>
      </c>
      <c r="U133" s="314">
        <v>944.79</v>
      </c>
      <c r="V133" s="314">
        <v>1358820</v>
      </c>
      <c r="X133" s="334">
        <v>1723330</v>
      </c>
      <c r="AA133" s="334">
        <v>745142.1</v>
      </c>
      <c r="AB133" s="334">
        <v>95037.81</v>
      </c>
      <c r="AE133" s="360">
        <f t="shared" si="13"/>
        <v>636208.64000000001</v>
      </c>
      <c r="AF133" s="31">
        <f t="shared" si="14"/>
        <v>240</v>
      </c>
      <c r="AG133" s="357">
        <f t="shared" si="15"/>
        <v>635968.64</v>
      </c>
      <c r="AH133" s="361">
        <f t="shared" si="16"/>
        <v>2563509.91</v>
      </c>
      <c r="AI133" s="359">
        <f t="shared" si="17"/>
        <v>2563509.91</v>
      </c>
      <c r="AJ133" s="26">
        <f t="shared" si="18"/>
        <v>0</v>
      </c>
    </row>
    <row r="134" spans="1:36" x14ac:dyDescent="0.25">
      <c r="A134" s="1" t="s">
        <v>501</v>
      </c>
      <c r="B134" s="1" t="s">
        <v>502</v>
      </c>
      <c r="C134" s="66">
        <v>6488</v>
      </c>
      <c r="D134" s="67" t="s">
        <v>1208</v>
      </c>
      <c r="E134" t="s">
        <v>3163</v>
      </c>
      <c r="F134" s="318">
        <v>347690.12</v>
      </c>
      <c r="G134" s="318">
        <v>119500</v>
      </c>
      <c r="H134" s="318">
        <v>175314.88</v>
      </c>
      <c r="I134" s="310">
        <v>287413.44</v>
      </c>
      <c r="J134" s="310">
        <v>29519.7</v>
      </c>
      <c r="P134" s="310">
        <v>-1355227.56</v>
      </c>
      <c r="Q134" s="310">
        <v>2150215.54</v>
      </c>
      <c r="S134" s="314">
        <v>1650116.28</v>
      </c>
      <c r="T134" s="314">
        <v>208800</v>
      </c>
      <c r="U134" s="314">
        <v>531.72</v>
      </c>
      <c r="V134" s="314">
        <v>1210420.7</v>
      </c>
      <c r="X134" s="334">
        <v>1794643.7</v>
      </c>
      <c r="AA134" s="334">
        <v>1007929.76</v>
      </c>
      <c r="AB134" s="334">
        <v>102845.08</v>
      </c>
      <c r="AE134" s="360">
        <f t="shared" si="13"/>
        <v>642505</v>
      </c>
      <c r="AF134" s="31">
        <f t="shared" si="14"/>
        <v>0</v>
      </c>
      <c r="AG134" s="357">
        <f t="shared" si="15"/>
        <v>642505</v>
      </c>
      <c r="AH134" s="361">
        <f t="shared" si="16"/>
        <v>2905418.54</v>
      </c>
      <c r="AI134" s="359">
        <f t="shared" si="17"/>
        <v>2905418.54</v>
      </c>
      <c r="AJ134" s="26">
        <f t="shared" si="18"/>
        <v>0</v>
      </c>
    </row>
    <row r="135" spans="1:36" x14ac:dyDescent="0.25">
      <c r="A135" s="1" t="s">
        <v>501</v>
      </c>
      <c r="B135" s="1" t="s">
        <v>502</v>
      </c>
      <c r="C135" s="66">
        <v>789</v>
      </c>
      <c r="D135" s="67" t="s">
        <v>1209</v>
      </c>
      <c r="E135" t="s">
        <v>3164</v>
      </c>
      <c r="F135" s="318">
        <v>486361.58</v>
      </c>
      <c r="G135" s="318">
        <v>0</v>
      </c>
      <c r="H135" s="318">
        <v>48246.75</v>
      </c>
      <c r="I135" s="310">
        <v>149780.66</v>
      </c>
      <c r="J135" s="310">
        <v>52700.97</v>
      </c>
      <c r="N135" s="341">
        <v>7</v>
      </c>
      <c r="P135" s="310">
        <v>-1239899.69</v>
      </c>
      <c r="Q135" s="310">
        <v>1699412.19</v>
      </c>
      <c r="S135" s="314">
        <v>702488.22</v>
      </c>
      <c r="T135" s="314">
        <v>72950</v>
      </c>
      <c r="U135" s="314">
        <v>447.2</v>
      </c>
      <c r="V135" s="314">
        <v>666360</v>
      </c>
      <c r="X135" s="334">
        <v>828913.5</v>
      </c>
      <c r="AA135" s="334">
        <v>234716.77</v>
      </c>
      <c r="AB135" s="334">
        <v>101044.69</v>
      </c>
      <c r="AE135" s="360">
        <f t="shared" si="13"/>
        <v>534608.33000000007</v>
      </c>
      <c r="AF135" s="31">
        <f t="shared" si="14"/>
        <v>7</v>
      </c>
      <c r="AG135" s="357">
        <f t="shared" si="15"/>
        <v>534601.33000000007</v>
      </c>
      <c r="AH135" s="361">
        <f t="shared" si="16"/>
        <v>1164674.96</v>
      </c>
      <c r="AI135" s="359">
        <f t="shared" si="17"/>
        <v>1164674.96</v>
      </c>
      <c r="AJ135" s="26">
        <f t="shared" si="18"/>
        <v>0</v>
      </c>
    </row>
    <row r="136" spans="1:36" x14ac:dyDescent="0.25">
      <c r="A136" s="1" t="s">
        <v>505</v>
      </c>
      <c r="B136" s="1" t="s">
        <v>506</v>
      </c>
      <c r="C136" s="66">
        <v>8307</v>
      </c>
      <c r="D136" s="67" t="s">
        <v>1210</v>
      </c>
      <c r="E136" t="s">
        <v>3165</v>
      </c>
      <c r="F136" s="318">
        <v>1258099.04</v>
      </c>
      <c r="G136" s="318">
        <v>0</v>
      </c>
      <c r="H136" s="318">
        <v>110014.55</v>
      </c>
      <c r="I136" s="310">
        <v>697678.59</v>
      </c>
      <c r="J136" s="310">
        <v>63654.59</v>
      </c>
      <c r="L136" s="341">
        <v>6500</v>
      </c>
      <c r="N136" s="341">
        <v>15177.47</v>
      </c>
      <c r="P136" s="310">
        <v>-1806632.79</v>
      </c>
      <c r="Q136" s="310">
        <v>3628521.74</v>
      </c>
      <c r="S136" s="314">
        <v>2187072.2200000002</v>
      </c>
      <c r="U136" s="314">
        <v>1162.25</v>
      </c>
      <c r="V136" s="314">
        <v>2927585.35</v>
      </c>
      <c r="W136" s="314">
        <v>79500</v>
      </c>
      <c r="X136" s="334">
        <v>3607571.43</v>
      </c>
      <c r="Y136" s="334">
        <v>33035</v>
      </c>
      <c r="AA136" s="334">
        <v>1075386.5</v>
      </c>
      <c r="AB136" s="334">
        <v>193446.54</v>
      </c>
      <c r="AE136" s="360">
        <f t="shared" si="13"/>
        <v>1368113.59</v>
      </c>
      <c r="AF136" s="31">
        <f t="shared" si="14"/>
        <v>21677.47</v>
      </c>
      <c r="AG136" s="357">
        <f t="shared" si="15"/>
        <v>1346436.12</v>
      </c>
      <c r="AH136" s="361">
        <f t="shared" si="16"/>
        <v>4909439.47</v>
      </c>
      <c r="AI136" s="359">
        <f t="shared" si="17"/>
        <v>4909439.47</v>
      </c>
      <c r="AJ136" s="26">
        <f t="shared" si="18"/>
        <v>0</v>
      </c>
    </row>
    <row r="137" spans="1:36" x14ac:dyDescent="0.25">
      <c r="A137" s="1" t="s">
        <v>505</v>
      </c>
      <c r="B137" s="1" t="s">
        <v>506</v>
      </c>
      <c r="C137" s="66">
        <v>4857</v>
      </c>
      <c r="D137" s="67" t="s">
        <v>1211</v>
      </c>
      <c r="E137" t="s">
        <v>3166</v>
      </c>
      <c r="F137" s="318">
        <v>451013.49</v>
      </c>
      <c r="G137" s="318">
        <v>0</v>
      </c>
      <c r="H137" s="318">
        <v>62301.38</v>
      </c>
      <c r="I137" s="310">
        <v>1209805.6200000001</v>
      </c>
      <c r="J137" s="310">
        <v>397154.6</v>
      </c>
      <c r="L137" s="341">
        <v>5600</v>
      </c>
      <c r="N137" s="341">
        <v>114050</v>
      </c>
      <c r="P137" s="310">
        <v>1846632.34</v>
      </c>
      <c r="Q137" s="310">
        <v>365872.84</v>
      </c>
      <c r="S137" s="314">
        <v>1251461.03</v>
      </c>
      <c r="U137" s="314">
        <v>358.08</v>
      </c>
      <c r="V137" s="314">
        <v>1192663.6000000001</v>
      </c>
      <c r="W137" s="314">
        <v>24500</v>
      </c>
      <c r="X137" s="334">
        <v>1622451.6</v>
      </c>
      <c r="Y137" s="334">
        <v>31955</v>
      </c>
      <c r="AA137" s="334">
        <v>741823.52</v>
      </c>
      <c r="AB137" s="334">
        <v>284632.68</v>
      </c>
      <c r="AE137" s="360">
        <f t="shared" si="13"/>
        <v>513314.87</v>
      </c>
      <c r="AF137" s="31">
        <f t="shared" si="14"/>
        <v>119650</v>
      </c>
      <c r="AG137" s="357">
        <f t="shared" si="15"/>
        <v>393664.87</v>
      </c>
      <c r="AH137" s="361">
        <f t="shared" si="16"/>
        <v>2680862.8000000003</v>
      </c>
      <c r="AI137" s="359">
        <f t="shared" si="17"/>
        <v>2680862.8000000003</v>
      </c>
      <c r="AJ137" s="26">
        <f t="shared" si="18"/>
        <v>0</v>
      </c>
    </row>
    <row r="138" spans="1:36" x14ac:dyDescent="0.25">
      <c r="A138" s="1" t="s">
        <v>505</v>
      </c>
      <c r="B138" s="1" t="s">
        <v>506</v>
      </c>
      <c r="C138" s="66">
        <v>4343</v>
      </c>
      <c r="D138" s="67" t="s">
        <v>1212</v>
      </c>
      <c r="E138" t="s">
        <v>3167</v>
      </c>
      <c r="F138" s="318">
        <v>408793.16</v>
      </c>
      <c r="G138" s="318">
        <v>0</v>
      </c>
      <c r="H138" s="318">
        <v>180133.06</v>
      </c>
      <c r="I138" s="310">
        <v>83366.14</v>
      </c>
      <c r="J138" s="310">
        <v>71315.100000000006</v>
      </c>
      <c r="L138" s="341">
        <v>3212</v>
      </c>
      <c r="N138" s="341">
        <v>13384</v>
      </c>
      <c r="P138" s="310">
        <v>-1600332.95</v>
      </c>
      <c r="Q138" s="310">
        <v>2122751.4700000002</v>
      </c>
      <c r="S138" s="314">
        <v>1265799.96</v>
      </c>
      <c r="U138" s="314">
        <v>356.98</v>
      </c>
      <c r="V138" s="314">
        <v>1890825.3</v>
      </c>
      <c r="W138" s="314">
        <v>30000</v>
      </c>
      <c r="X138" s="334">
        <v>2367813.2999999998</v>
      </c>
      <c r="Y138" s="334">
        <v>2060</v>
      </c>
      <c r="AA138" s="334">
        <v>591266.64</v>
      </c>
      <c r="AB138" s="334">
        <v>21249.360000000001</v>
      </c>
      <c r="AE138" s="360">
        <f t="shared" si="13"/>
        <v>588926.22</v>
      </c>
      <c r="AF138" s="31">
        <f t="shared" si="14"/>
        <v>16596</v>
      </c>
      <c r="AG138" s="357">
        <f t="shared" si="15"/>
        <v>572330.22</v>
      </c>
      <c r="AH138" s="361">
        <f t="shared" si="16"/>
        <v>2982389.3</v>
      </c>
      <c r="AI138" s="359">
        <f t="shared" si="17"/>
        <v>2982389.3</v>
      </c>
      <c r="AJ138" s="26">
        <f t="shared" si="18"/>
        <v>0</v>
      </c>
    </row>
    <row r="139" spans="1:36" x14ac:dyDescent="0.25">
      <c r="A139" s="1" t="s">
        <v>505</v>
      </c>
      <c r="B139" s="1" t="s">
        <v>506</v>
      </c>
      <c r="C139" s="66">
        <v>4628</v>
      </c>
      <c r="D139" s="67" t="s">
        <v>1213</v>
      </c>
      <c r="E139" t="s">
        <v>3168</v>
      </c>
      <c r="F139" s="318">
        <v>1161272.3500000001</v>
      </c>
      <c r="G139" s="318">
        <v>0</v>
      </c>
      <c r="H139" s="318">
        <v>123241.39</v>
      </c>
      <c r="I139" s="310">
        <v>1881772.53</v>
      </c>
      <c r="J139" s="310">
        <v>171463.36</v>
      </c>
      <c r="L139" s="341">
        <v>5650</v>
      </c>
      <c r="N139" s="341">
        <v>280600</v>
      </c>
      <c r="P139" s="310">
        <v>2297826.87</v>
      </c>
      <c r="Q139" s="310">
        <v>765116.2</v>
      </c>
      <c r="S139" s="314">
        <v>1385892.7</v>
      </c>
      <c r="U139" s="314">
        <v>979.29</v>
      </c>
      <c r="V139" s="314">
        <v>1415675.8</v>
      </c>
      <c r="W139" s="314">
        <v>13500</v>
      </c>
      <c r="X139" s="334">
        <v>1908120.96</v>
      </c>
      <c r="Y139" s="334">
        <v>7210</v>
      </c>
      <c r="AA139" s="334">
        <v>575088.03</v>
      </c>
      <c r="AB139" s="334">
        <v>267072.24</v>
      </c>
      <c r="AD139" s="334">
        <v>70000</v>
      </c>
      <c r="AE139" s="360">
        <f t="shared" si="13"/>
        <v>1284513.74</v>
      </c>
      <c r="AF139" s="31">
        <f t="shared" si="14"/>
        <v>286250</v>
      </c>
      <c r="AG139" s="357">
        <f t="shared" si="15"/>
        <v>998263.74</v>
      </c>
      <c r="AH139" s="361">
        <f t="shared" si="16"/>
        <v>2827491.2300000004</v>
      </c>
      <c r="AI139" s="359">
        <f t="shared" si="17"/>
        <v>2827491.2300000004</v>
      </c>
      <c r="AJ139" s="26">
        <f t="shared" si="18"/>
        <v>0</v>
      </c>
    </row>
    <row r="140" spans="1:36" x14ac:dyDescent="0.25">
      <c r="A140" s="1" t="s">
        <v>505</v>
      </c>
      <c r="B140" s="1" t="s">
        <v>506</v>
      </c>
      <c r="C140" s="66">
        <v>5183</v>
      </c>
      <c r="D140" s="67" t="s">
        <v>1214</v>
      </c>
      <c r="E140" t="s">
        <v>3169</v>
      </c>
      <c r="F140" s="318">
        <v>584170.76</v>
      </c>
      <c r="G140" s="318">
        <v>0</v>
      </c>
      <c r="H140" s="318">
        <v>116158.24</v>
      </c>
      <c r="I140" s="310">
        <v>105960.38</v>
      </c>
      <c r="J140" s="310">
        <v>41433.78</v>
      </c>
      <c r="L140" s="341">
        <v>5500</v>
      </c>
      <c r="N140" s="341">
        <v>15160</v>
      </c>
      <c r="P140" s="310">
        <v>-2787600.88</v>
      </c>
      <c r="Q140" s="310">
        <v>3234091.19</v>
      </c>
      <c r="S140" s="314">
        <v>1672806.24</v>
      </c>
      <c r="U140" s="314">
        <v>28869.56</v>
      </c>
      <c r="V140" s="314">
        <v>820102.5</v>
      </c>
      <c r="W140" s="314">
        <v>13500</v>
      </c>
      <c r="X140" s="334">
        <v>1327939.5</v>
      </c>
      <c r="Y140" s="334">
        <v>4490</v>
      </c>
      <c r="AA140" s="334">
        <v>713714.98</v>
      </c>
      <c r="AB140" s="334">
        <v>108560.97</v>
      </c>
      <c r="AE140" s="360">
        <f t="shared" si="13"/>
        <v>700329</v>
      </c>
      <c r="AF140" s="31">
        <f t="shared" si="14"/>
        <v>20660</v>
      </c>
      <c r="AG140" s="357">
        <f t="shared" si="15"/>
        <v>679669</v>
      </c>
      <c r="AH140" s="361">
        <f t="shared" si="16"/>
        <v>2154705.4500000002</v>
      </c>
      <c r="AI140" s="359">
        <f t="shared" si="17"/>
        <v>2154705.4500000002</v>
      </c>
      <c r="AJ140" s="26">
        <f t="shared" si="18"/>
        <v>0</v>
      </c>
    </row>
    <row r="141" spans="1:36" x14ac:dyDescent="0.25">
      <c r="A141" s="1" t="s">
        <v>505</v>
      </c>
      <c r="B141" s="1" t="s">
        <v>506</v>
      </c>
      <c r="C141" s="66">
        <v>3400</v>
      </c>
      <c r="D141" s="67" t="s">
        <v>1215</v>
      </c>
      <c r="E141" t="s">
        <v>3170</v>
      </c>
      <c r="F141" s="318">
        <v>353797.72</v>
      </c>
      <c r="G141" s="318">
        <v>0</v>
      </c>
      <c r="H141" s="318">
        <v>118131.81</v>
      </c>
      <c r="I141" s="310">
        <v>431843.24</v>
      </c>
      <c r="J141" s="310">
        <v>87101.89</v>
      </c>
      <c r="L141" s="341">
        <v>5500</v>
      </c>
      <c r="N141" s="341">
        <v>0</v>
      </c>
      <c r="P141" s="310">
        <v>-1006063.68</v>
      </c>
      <c r="Q141" s="310">
        <v>1809525.85</v>
      </c>
      <c r="S141" s="314">
        <v>1191539.8999999999</v>
      </c>
      <c r="U141" s="314">
        <v>244.23</v>
      </c>
      <c r="V141" s="314">
        <v>1061415</v>
      </c>
      <c r="W141" s="314">
        <v>13500</v>
      </c>
      <c r="X141" s="334">
        <v>1436383.16</v>
      </c>
      <c r="Y141" s="334">
        <v>19798</v>
      </c>
      <c r="AA141" s="334">
        <v>540818.93999999994</v>
      </c>
      <c r="AB141" s="334">
        <v>87786.54</v>
      </c>
      <c r="AE141" s="360">
        <f t="shared" si="13"/>
        <v>471929.52999999997</v>
      </c>
      <c r="AF141" s="31">
        <f t="shared" si="14"/>
        <v>5500</v>
      </c>
      <c r="AG141" s="357">
        <f t="shared" si="15"/>
        <v>466429.52999999997</v>
      </c>
      <c r="AH141" s="361">
        <f t="shared" si="16"/>
        <v>2084786.64</v>
      </c>
      <c r="AI141" s="359">
        <f t="shared" si="17"/>
        <v>2084786.64</v>
      </c>
      <c r="AJ141" s="26">
        <f t="shared" si="18"/>
        <v>0</v>
      </c>
    </row>
    <row r="142" spans="1:36" x14ac:dyDescent="0.25">
      <c r="A142" s="1" t="s">
        <v>505</v>
      </c>
      <c r="B142" s="1" t="s">
        <v>506</v>
      </c>
      <c r="C142" s="66">
        <v>7272</v>
      </c>
      <c r="D142" s="67" t="s">
        <v>1216</v>
      </c>
      <c r="E142" t="s">
        <v>3171</v>
      </c>
      <c r="F142" s="318">
        <v>937087.85</v>
      </c>
      <c r="G142" s="318">
        <v>0</v>
      </c>
      <c r="H142" s="318">
        <v>130971.14</v>
      </c>
      <c r="I142" s="310">
        <v>944045.19</v>
      </c>
      <c r="J142" s="310">
        <v>96522.63</v>
      </c>
      <c r="L142" s="341">
        <v>5600</v>
      </c>
      <c r="N142" s="341">
        <v>33800</v>
      </c>
      <c r="P142" s="310">
        <v>686574.64</v>
      </c>
      <c r="Q142" s="310">
        <v>1034850.95</v>
      </c>
      <c r="S142" s="314">
        <v>1868399.36</v>
      </c>
      <c r="T142" s="314">
        <v>1200</v>
      </c>
      <c r="U142" s="314">
        <v>760.38</v>
      </c>
      <c r="V142" s="314">
        <v>921590.1</v>
      </c>
      <c r="W142" s="314">
        <v>13500</v>
      </c>
      <c r="X142" s="334">
        <v>1435594.18</v>
      </c>
      <c r="Y142" s="334">
        <v>30563</v>
      </c>
      <c r="AA142" s="334">
        <v>823199.05</v>
      </c>
      <c r="AB142" s="334">
        <v>168292.39</v>
      </c>
      <c r="AE142" s="360">
        <f t="shared" si="13"/>
        <v>1068058.99</v>
      </c>
      <c r="AF142" s="31">
        <f t="shared" si="14"/>
        <v>39400</v>
      </c>
      <c r="AG142" s="357">
        <f t="shared" si="15"/>
        <v>1028658.99</v>
      </c>
      <c r="AH142" s="361">
        <f t="shared" si="16"/>
        <v>2457648.62</v>
      </c>
      <c r="AI142" s="359">
        <f t="shared" si="17"/>
        <v>2457648.62</v>
      </c>
      <c r="AJ142" s="26">
        <f t="shared" si="18"/>
        <v>0</v>
      </c>
    </row>
    <row r="143" spans="1:36" x14ac:dyDescent="0.25">
      <c r="A143" s="1" t="s">
        <v>505</v>
      </c>
      <c r="B143" s="1" t="s">
        <v>506</v>
      </c>
      <c r="C143" s="66">
        <v>4130</v>
      </c>
      <c r="D143" s="67" t="s">
        <v>1217</v>
      </c>
      <c r="E143" t="s">
        <v>3172</v>
      </c>
      <c r="F143" s="318">
        <v>460095.88</v>
      </c>
      <c r="G143" s="318">
        <v>0</v>
      </c>
      <c r="H143" s="318">
        <v>70888.08</v>
      </c>
      <c r="I143" s="310">
        <v>117610.69</v>
      </c>
      <c r="J143" s="310">
        <v>65691.22</v>
      </c>
      <c r="L143" s="341">
        <v>5400</v>
      </c>
      <c r="N143" s="341">
        <v>55265.09</v>
      </c>
      <c r="P143" s="310">
        <v>-1250068.02</v>
      </c>
      <c r="Q143" s="310">
        <v>1778360.15</v>
      </c>
      <c r="S143" s="314">
        <v>1525253.65</v>
      </c>
      <c r="T143" s="314">
        <v>99800</v>
      </c>
      <c r="U143" s="314">
        <v>506.97</v>
      </c>
      <c r="V143" s="314">
        <v>1362049</v>
      </c>
      <c r="W143" s="314">
        <v>27000</v>
      </c>
      <c r="X143" s="334">
        <v>1901143.98</v>
      </c>
      <c r="Y143" s="334">
        <v>16782</v>
      </c>
      <c r="AA143" s="334">
        <v>945079.77</v>
      </c>
      <c r="AB143" s="334">
        <v>26275.22</v>
      </c>
      <c r="AE143" s="360">
        <f t="shared" si="13"/>
        <v>530983.96</v>
      </c>
      <c r="AF143" s="31">
        <f t="shared" si="14"/>
        <v>60665.09</v>
      </c>
      <c r="AG143" s="357">
        <f t="shared" si="15"/>
        <v>470318.87</v>
      </c>
      <c r="AH143" s="361">
        <f t="shared" si="16"/>
        <v>2889280.97</v>
      </c>
      <c r="AI143" s="359">
        <f t="shared" si="17"/>
        <v>2889280.97</v>
      </c>
      <c r="AJ143" s="26">
        <f t="shared" si="18"/>
        <v>0</v>
      </c>
    </row>
    <row r="144" spans="1:36" x14ac:dyDescent="0.25">
      <c r="A144" s="1" t="s">
        <v>505</v>
      </c>
      <c r="B144" s="1" t="s">
        <v>506</v>
      </c>
      <c r="C144" s="66">
        <v>3177</v>
      </c>
      <c r="D144" s="67" t="s">
        <v>1218</v>
      </c>
      <c r="E144" t="s">
        <v>3173</v>
      </c>
      <c r="F144" s="318">
        <v>289533.02</v>
      </c>
      <c r="G144" s="318">
        <v>0</v>
      </c>
      <c r="H144" s="318">
        <v>164027.82999999999</v>
      </c>
      <c r="I144" s="310">
        <v>545431.31000000006</v>
      </c>
      <c r="J144" s="310">
        <v>8389.5300000000007</v>
      </c>
      <c r="L144" s="341">
        <v>5560</v>
      </c>
      <c r="N144" s="341">
        <v>44024.25</v>
      </c>
      <c r="P144" s="310">
        <v>-1657100.98</v>
      </c>
      <c r="Q144" s="310">
        <v>2463401.71</v>
      </c>
      <c r="S144" s="314">
        <v>1268187.01</v>
      </c>
      <c r="T144" s="314">
        <v>183990.92</v>
      </c>
      <c r="U144" s="314">
        <v>276.26</v>
      </c>
      <c r="V144" s="314">
        <v>1159036.2</v>
      </c>
      <c r="W144" s="314">
        <v>13500</v>
      </c>
      <c r="X144" s="334">
        <v>1504614.2</v>
      </c>
      <c r="Y144" s="334">
        <v>8620</v>
      </c>
      <c r="AA144" s="334">
        <v>854834.45</v>
      </c>
      <c r="AB144" s="334">
        <v>105425.03</v>
      </c>
      <c r="AE144" s="360">
        <f t="shared" si="13"/>
        <v>453560.85</v>
      </c>
      <c r="AF144" s="31">
        <f t="shared" si="14"/>
        <v>49584.25</v>
      </c>
      <c r="AG144" s="357">
        <f t="shared" si="15"/>
        <v>403976.6</v>
      </c>
      <c r="AH144" s="361">
        <f t="shared" si="16"/>
        <v>2473493.6799999997</v>
      </c>
      <c r="AI144" s="359">
        <f t="shared" si="17"/>
        <v>2473493.6799999997</v>
      </c>
      <c r="AJ144" s="26">
        <f t="shared" si="18"/>
        <v>0</v>
      </c>
    </row>
    <row r="145" spans="1:36" x14ac:dyDescent="0.25">
      <c r="A145" s="1" t="s">
        <v>505</v>
      </c>
      <c r="B145" s="1" t="s">
        <v>506</v>
      </c>
      <c r="C145" s="66">
        <v>5043</v>
      </c>
      <c r="D145" s="67" t="s">
        <v>1219</v>
      </c>
      <c r="E145" t="s">
        <v>3174</v>
      </c>
      <c r="F145" s="318">
        <v>870600.33</v>
      </c>
      <c r="G145" s="318">
        <v>0</v>
      </c>
      <c r="H145" s="318">
        <v>194855.63</v>
      </c>
      <c r="I145" s="310">
        <v>29880.11</v>
      </c>
      <c r="J145" s="310">
        <v>36232.199999999997</v>
      </c>
      <c r="L145" s="341">
        <v>5500</v>
      </c>
      <c r="N145" s="341">
        <v>15012.12</v>
      </c>
      <c r="P145" s="310">
        <v>-1055377.49</v>
      </c>
      <c r="Q145" s="310">
        <v>1748544.54</v>
      </c>
      <c r="S145" s="314">
        <v>2094862.19</v>
      </c>
      <c r="U145" s="314">
        <v>677.62</v>
      </c>
      <c r="V145" s="314">
        <v>1519780.5</v>
      </c>
      <c r="W145" s="314">
        <v>13500</v>
      </c>
      <c r="X145" s="334">
        <v>1961244.74</v>
      </c>
      <c r="Y145" s="334">
        <v>28785</v>
      </c>
      <c r="AA145" s="334">
        <v>1182086.8999999999</v>
      </c>
      <c r="AB145" s="334">
        <v>38814.57</v>
      </c>
      <c r="AE145" s="360">
        <f t="shared" si="13"/>
        <v>1065455.96</v>
      </c>
      <c r="AF145" s="31">
        <f t="shared" si="14"/>
        <v>20512.120000000003</v>
      </c>
      <c r="AG145" s="357">
        <f t="shared" si="15"/>
        <v>1044943.84</v>
      </c>
      <c r="AH145" s="361">
        <f t="shared" si="16"/>
        <v>3210931.2099999995</v>
      </c>
      <c r="AI145" s="359">
        <f t="shared" si="17"/>
        <v>3210931.2099999995</v>
      </c>
      <c r="AJ145" s="26">
        <f t="shared" si="18"/>
        <v>0</v>
      </c>
    </row>
    <row r="146" spans="1:36" x14ac:dyDescent="0.25">
      <c r="A146" s="1" t="s">
        <v>505</v>
      </c>
      <c r="B146" s="1" t="s">
        <v>506</v>
      </c>
      <c r="C146" s="66">
        <v>4781</v>
      </c>
      <c r="D146" s="67" t="s">
        <v>1220</v>
      </c>
      <c r="E146" t="s">
        <v>3175</v>
      </c>
      <c r="F146" s="318">
        <v>783691.44</v>
      </c>
      <c r="G146" s="318">
        <v>2500</v>
      </c>
      <c r="H146" s="318">
        <v>86277.46</v>
      </c>
      <c r="I146" s="310">
        <v>1107578.93</v>
      </c>
      <c r="J146" s="310">
        <v>66234.070000000007</v>
      </c>
      <c r="L146" s="341">
        <v>5400</v>
      </c>
      <c r="N146" s="341">
        <v>0</v>
      </c>
      <c r="P146" s="310">
        <v>1318152.28</v>
      </c>
      <c r="Q146" s="310">
        <v>577706.88</v>
      </c>
      <c r="S146" s="314">
        <v>1771438.09</v>
      </c>
      <c r="U146" s="314">
        <v>633.46</v>
      </c>
      <c r="V146" s="314">
        <v>1854253.8</v>
      </c>
      <c r="W146" s="314">
        <v>13500</v>
      </c>
      <c r="X146" s="334">
        <v>2412439.88</v>
      </c>
      <c r="Y146" s="334">
        <v>19035</v>
      </c>
      <c r="AA146" s="334">
        <v>914303.79</v>
      </c>
      <c r="AB146" s="334">
        <v>119023.94</v>
      </c>
      <c r="AD146" s="334">
        <v>30000</v>
      </c>
      <c r="AE146" s="360">
        <f t="shared" si="13"/>
        <v>872468.89999999991</v>
      </c>
      <c r="AF146" s="31">
        <f t="shared" si="14"/>
        <v>5400</v>
      </c>
      <c r="AG146" s="357">
        <f t="shared" si="15"/>
        <v>867068.89999999991</v>
      </c>
      <c r="AH146" s="361">
        <f t="shared" si="16"/>
        <v>3494802.61</v>
      </c>
      <c r="AI146" s="359">
        <f t="shared" si="17"/>
        <v>3494802.61</v>
      </c>
      <c r="AJ146" s="26">
        <f t="shared" si="18"/>
        <v>0</v>
      </c>
    </row>
    <row r="147" spans="1:36" x14ac:dyDescent="0.25">
      <c r="A147" s="1" t="s">
        <v>505</v>
      </c>
      <c r="B147" s="1" t="s">
        <v>506</v>
      </c>
      <c r="C147" s="66">
        <v>7022</v>
      </c>
      <c r="D147" s="67" t="s">
        <v>1221</v>
      </c>
      <c r="E147" t="s">
        <v>3176</v>
      </c>
      <c r="F147" s="318">
        <v>1036065.55</v>
      </c>
      <c r="G147" s="318">
        <v>0</v>
      </c>
      <c r="H147" s="318">
        <v>262387.25</v>
      </c>
      <c r="I147" s="310">
        <v>66452.600000000006</v>
      </c>
      <c r="J147" s="310">
        <v>93441.09</v>
      </c>
      <c r="L147" s="341">
        <v>16700</v>
      </c>
      <c r="N147" s="341">
        <v>17809.580000000002</v>
      </c>
      <c r="P147" s="310">
        <v>-2458173.9700000002</v>
      </c>
      <c r="Q147" s="310">
        <v>3628551.99</v>
      </c>
      <c r="S147" s="314">
        <v>2014281.48</v>
      </c>
      <c r="T147" s="314">
        <v>16500</v>
      </c>
      <c r="U147" s="314">
        <v>1049.26</v>
      </c>
      <c r="V147" s="314">
        <v>1970688.72</v>
      </c>
      <c r="W147" s="314">
        <v>13500</v>
      </c>
      <c r="X147" s="334">
        <v>2486654.7200000002</v>
      </c>
      <c r="Y147" s="334">
        <v>33841</v>
      </c>
      <c r="AA147" s="334">
        <v>1199511.4099999999</v>
      </c>
      <c r="AB147" s="334">
        <v>42553.440000000002</v>
      </c>
      <c r="AE147" s="360">
        <f t="shared" si="13"/>
        <v>1298452.8</v>
      </c>
      <c r="AF147" s="31">
        <f t="shared" si="14"/>
        <v>34509.58</v>
      </c>
      <c r="AG147" s="357">
        <f t="shared" si="15"/>
        <v>1263943.22</v>
      </c>
      <c r="AH147" s="361">
        <f t="shared" si="16"/>
        <v>3762560.57</v>
      </c>
      <c r="AI147" s="359">
        <f t="shared" si="17"/>
        <v>3762560.57</v>
      </c>
      <c r="AJ147" s="26">
        <f t="shared" si="18"/>
        <v>0</v>
      </c>
    </row>
    <row r="148" spans="1:36" x14ac:dyDescent="0.25">
      <c r="A148" s="1" t="s">
        <v>505</v>
      </c>
      <c r="B148" s="1" t="s">
        <v>506</v>
      </c>
      <c r="C148" s="66">
        <v>5099</v>
      </c>
      <c r="D148" s="67" t="s">
        <v>1222</v>
      </c>
      <c r="E148" t="s">
        <v>3177</v>
      </c>
      <c r="F148" s="318">
        <v>1088546.74</v>
      </c>
      <c r="G148" s="318">
        <v>0</v>
      </c>
      <c r="H148" s="318">
        <v>161765.69</v>
      </c>
      <c r="I148" s="310">
        <v>486347.81</v>
      </c>
      <c r="J148" s="310">
        <v>83672.44</v>
      </c>
      <c r="L148" s="341">
        <v>5500</v>
      </c>
      <c r="N148" s="341">
        <v>212500</v>
      </c>
      <c r="P148" s="310">
        <v>-932658.41</v>
      </c>
      <c r="Q148" s="310">
        <v>2252597.11</v>
      </c>
      <c r="S148" s="314">
        <v>1581303.58</v>
      </c>
      <c r="U148" s="314">
        <v>777.38</v>
      </c>
      <c r="V148" s="314">
        <v>1311007.6000000001</v>
      </c>
      <c r="W148" s="314">
        <v>27000</v>
      </c>
      <c r="X148" s="334">
        <v>1737165.6</v>
      </c>
      <c r="Y148" s="334">
        <v>3605</v>
      </c>
      <c r="AA148" s="334">
        <v>700324.56</v>
      </c>
      <c r="AB148" s="334">
        <v>196599.42</v>
      </c>
      <c r="AE148" s="360">
        <f t="shared" si="13"/>
        <v>1250312.43</v>
      </c>
      <c r="AF148" s="31">
        <f t="shared" si="14"/>
        <v>218000</v>
      </c>
      <c r="AG148" s="357">
        <f t="shared" si="15"/>
        <v>1032312.4299999999</v>
      </c>
      <c r="AH148" s="361">
        <f t="shared" si="16"/>
        <v>2637694.58</v>
      </c>
      <c r="AI148" s="359">
        <f t="shared" si="17"/>
        <v>2637694.58</v>
      </c>
      <c r="AJ148" s="26">
        <f t="shared" si="18"/>
        <v>0</v>
      </c>
    </row>
    <row r="149" spans="1:36" x14ac:dyDescent="0.25">
      <c r="A149" s="1" t="s">
        <v>505</v>
      </c>
      <c r="B149" s="1" t="s">
        <v>506</v>
      </c>
      <c r="C149" s="66">
        <v>2341</v>
      </c>
      <c r="D149" s="67" t="s">
        <v>1223</v>
      </c>
      <c r="E149" t="s">
        <v>3178</v>
      </c>
      <c r="F149" s="318">
        <v>502439.52</v>
      </c>
      <c r="G149" s="318">
        <v>0</v>
      </c>
      <c r="H149" s="318">
        <v>50776.98</v>
      </c>
      <c r="I149" s="310">
        <v>1257957.3</v>
      </c>
      <c r="J149" s="310">
        <v>18439.13</v>
      </c>
      <c r="L149" s="341">
        <v>4500</v>
      </c>
      <c r="N149" s="341">
        <v>125143.53</v>
      </c>
      <c r="P149" s="310">
        <v>1005599.32</v>
      </c>
      <c r="Q149" s="310">
        <v>605433.22</v>
      </c>
      <c r="S149" s="314">
        <v>1161274.8899999999</v>
      </c>
      <c r="U149" s="314">
        <v>303.17</v>
      </c>
      <c r="V149" s="314">
        <v>903231</v>
      </c>
      <c r="X149" s="334">
        <v>1290385</v>
      </c>
      <c r="Y149" s="334">
        <v>13300</v>
      </c>
      <c r="AA149" s="334">
        <v>532126.19999999995</v>
      </c>
      <c r="AB149" s="334">
        <v>110061</v>
      </c>
      <c r="AD149" s="334">
        <v>30000</v>
      </c>
      <c r="AE149" s="360">
        <f t="shared" si="13"/>
        <v>553216.5</v>
      </c>
      <c r="AF149" s="31">
        <f t="shared" si="14"/>
        <v>129643.53</v>
      </c>
      <c r="AG149" s="357">
        <f t="shared" si="15"/>
        <v>423572.97</v>
      </c>
      <c r="AH149" s="361">
        <f t="shared" si="16"/>
        <v>1975872.2</v>
      </c>
      <c r="AI149" s="359">
        <f t="shared" si="17"/>
        <v>1975872.2</v>
      </c>
      <c r="AJ149" s="26">
        <f t="shared" si="18"/>
        <v>0</v>
      </c>
    </row>
    <row r="150" spans="1:36" x14ac:dyDescent="0.25">
      <c r="A150" s="1" t="s">
        <v>505</v>
      </c>
      <c r="B150" s="1" t="s">
        <v>506</v>
      </c>
      <c r="C150" s="66">
        <v>1923</v>
      </c>
      <c r="D150" s="67" t="s">
        <v>1224</v>
      </c>
      <c r="E150" t="s">
        <v>3179</v>
      </c>
      <c r="F150" s="318">
        <v>473850.43</v>
      </c>
      <c r="G150" s="318">
        <v>0</v>
      </c>
      <c r="H150" s="318">
        <v>116850.8</v>
      </c>
      <c r="I150" s="310">
        <v>1281849.05</v>
      </c>
      <c r="J150" s="310">
        <v>28912.41</v>
      </c>
      <c r="L150" s="341">
        <v>5600</v>
      </c>
      <c r="N150" s="341">
        <v>97297.05</v>
      </c>
      <c r="P150" s="310">
        <v>1167978.1599999999</v>
      </c>
      <c r="Q150" s="310">
        <v>698047.3</v>
      </c>
      <c r="S150" s="314">
        <v>936136.37</v>
      </c>
      <c r="T150" s="314">
        <v>6000</v>
      </c>
      <c r="U150" s="314">
        <v>487.41</v>
      </c>
      <c r="V150" s="314">
        <v>1296823.5</v>
      </c>
      <c r="W150" s="314">
        <v>27000</v>
      </c>
      <c r="X150" s="334">
        <v>1660862.5</v>
      </c>
      <c r="Y150" s="334">
        <v>7650</v>
      </c>
      <c r="AA150" s="334">
        <v>518251.42</v>
      </c>
      <c r="AB150" s="334">
        <v>104013.18</v>
      </c>
      <c r="AD150" s="334">
        <v>43130</v>
      </c>
      <c r="AE150" s="360">
        <f t="shared" si="13"/>
        <v>590701.23</v>
      </c>
      <c r="AF150" s="31">
        <f t="shared" si="14"/>
        <v>102897.05</v>
      </c>
      <c r="AG150" s="357">
        <f t="shared" si="15"/>
        <v>487804.18</v>
      </c>
      <c r="AH150" s="361">
        <f t="shared" si="16"/>
        <v>2333907.1</v>
      </c>
      <c r="AI150" s="359">
        <f t="shared" si="17"/>
        <v>2333907.1</v>
      </c>
      <c r="AJ150" s="26">
        <f t="shared" si="18"/>
        <v>0</v>
      </c>
    </row>
    <row r="151" spans="1:36" x14ac:dyDescent="0.25">
      <c r="A151" s="1" t="s">
        <v>505</v>
      </c>
      <c r="B151" s="1" t="s">
        <v>506</v>
      </c>
      <c r="C151" s="66">
        <v>1617</v>
      </c>
      <c r="D151" s="67" t="s">
        <v>1225</v>
      </c>
      <c r="E151" t="s">
        <v>3180</v>
      </c>
      <c r="F151" s="318">
        <v>190252.62</v>
      </c>
      <c r="G151" s="318">
        <v>0</v>
      </c>
      <c r="H151" s="318">
        <v>70025.440000000002</v>
      </c>
      <c r="I151" s="310">
        <v>904751.06</v>
      </c>
      <c r="J151" s="310">
        <v>27458.639999999999</v>
      </c>
      <c r="L151" s="341">
        <v>1770</v>
      </c>
      <c r="N151" s="341">
        <v>39590.33</v>
      </c>
      <c r="P151" s="310">
        <v>718899.22</v>
      </c>
      <c r="Q151" s="310">
        <v>399608.02</v>
      </c>
      <c r="S151" s="314">
        <v>911841.41</v>
      </c>
      <c r="T151" s="314">
        <v>16000</v>
      </c>
      <c r="U151" s="314">
        <v>83.89</v>
      </c>
      <c r="V151" s="314">
        <v>1082985.3999999999</v>
      </c>
      <c r="W151" s="314">
        <v>13500</v>
      </c>
      <c r="X151" s="334">
        <v>1427416.4</v>
      </c>
      <c r="Y151" s="334">
        <v>4570</v>
      </c>
      <c r="AA151" s="334">
        <v>436960.39</v>
      </c>
      <c r="AB151" s="334">
        <v>82843.72</v>
      </c>
      <c r="AD151" s="334">
        <v>40000</v>
      </c>
      <c r="AE151" s="360">
        <f t="shared" ref="AE151:AE189" si="19">SUM(F151:H151)</f>
        <v>260278.06</v>
      </c>
      <c r="AF151" s="31">
        <f t="shared" ref="AF151:AF189" si="20">SUM(K151:N151)</f>
        <v>41360.33</v>
      </c>
      <c r="AG151" s="357">
        <f t="shared" ref="AG151:AG189" si="21">AE151-AF151</f>
        <v>218917.72999999998</v>
      </c>
      <c r="AH151" s="361">
        <f t="shared" ref="AH151:AH189" si="22">SUM(X151:AD151)</f>
        <v>1991790.51</v>
      </c>
      <c r="AI151" s="359">
        <f t="shared" ref="AI151:AI189" si="23">SUM(X151:AD151)</f>
        <v>1991790.51</v>
      </c>
      <c r="AJ151" s="26">
        <f t="shared" ref="AJ151:AJ189" si="24">AH151-AI151</f>
        <v>0</v>
      </c>
    </row>
    <row r="152" spans="1:36" x14ac:dyDescent="0.25">
      <c r="A152" s="1" t="s">
        <v>505</v>
      </c>
      <c r="B152" s="1" t="s">
        <v>506</v>
      </c>
      <c r="C152" s="66">
        <v>1689</v>
      </c>
      <c r="D152" s="67" t="s">
        <v>1226</v>
      </c>
      <c r="E152" t="s">
        <v>3181</v>
      </c>
      <c r="F152" s="318">
        <v>394008.14</v>
      </c>
      <c r="G152" s="318">
        <v>0</v>
      </c>
      <c r="H152" s="318">
        <v>106810.47</v>
      </c>
      <c r="I152" s="310">
        <v>313393.19</v>
      </c>
      <c r="J152" s="310">
        <v>136247.22</v>
      </c>
      <c r="L152" s="341">
        <v>5400</v>
      </c>
      <c r="N152" s="341">
        <v>111169.99</v>
      </c>
      <c r="P152" s="310">
        <v>-979418.79</v>
      </c>
      <c r="Q152" s="310">
        <v>1677902.08</v>
      </c>
      <c r="S152" s="314">
        <v>1128822.1499999999</v>
      </c>
      <c r="T152" s="314">
        <v>7000</v>
      </c>
      <c r="U152" s="314">
        <v>209.04</v>
      </c>
      <c r="V152" s="314">
        <v>1019705.4</v>
      </c>
      <c r="W152" s="314">
        <v>13500</v>
      </c>
      <c r="X152" s="334">
        <v>1477482.4</v>
      </c>
      <c r="Y152" s="334">
        <v>12466</v>
      </c>
      <c r="AA152" s="334">
        <v>438024.69</v>
      </c>
      <c r="AB152" s="334">
        <v>75857.759999999995</v>
      </c>
      <c r="AD152" s="334">
        <v>30000</v>
      </c>
      <c r="AE152" s="360">
        <f t="shared" si="19"/>
        <v>500818.61</v>
      </c>
      <c r="AF152" s="31">
        <f t="shared" si="20"/>
        <v>116569.99</v>
      </c>
      <c r="AG152" s="357">
        <f t="shared" si="21"/>
        <v>384248.62</v>
      </c>
      <c r="AH152" s="361">
        <f t="shared" si="22"/>
        <v>2033830.8499999999</v>
      </c>
      <c r="AI152" s="359">
        <f t="shared" si="23"/>
        <v>2033830.8499999999</v>
      </c>
      <c r="AJ152" s="26">
        <f t="shared" si="24"/>
        <v>0</v>
      </c>
    </row>
    <row r="153" spans="1:36" x14ac:dyDescent="0.25">
      <c r="A153" s="1" t="s">
        <v>505</v>
      </c>
      <c r="B153" s="1" t="s">
        <v>506</v>
      </c>
      <c r="C153" s="66">
        <v>4089</v>
      </c>
      <c r="D153" s="67" t="s">
        <v>1227</v>
      </c>
      <c r="E153" t="s">
        <v>3182</v>
      </c>
      <c r="F153" s="318">
        <v>262323.51</v>
      </c>
      <c r="G153" s="318">
        <v>63344</v>
      </c>
      <c r="H153" s="318">
        <v>190561.48</v>
      </c>
      <c r="I153" s="310">
        <v>858924.86</v>
      </c>
      <c r="J153" s="310">
        <v>72732.539999999994</v>
      </c>
      <c r="L153" s="341">
        <v>5500</v>
      </c>
      <c r="N153" s="341">
        <v>15156.4</v>
      </c>
      <c r="P153" s="310">
        <v>742242.72</v>
      </c>
      <c r="Q153" s="310">
        <v>511906.95</v>
      </c>
      <c r="S153" s="314">
        <v>1707282.11</v>
      </c>
      <c r="T153" s="314">
        <v>51000</v>
      </c>
      <c r="U153" s="314">
        <v>188.06</v>
      </c>
      <c r="V153" s="314">
        <v>2369115</v>
      </c>
      <c r="W153" s="314">
        <v>54000</v>
      </c>
      <c r="X153" s="334">
        <v>3019673</v>
      </c>
      <c r="Y153" s="334">
        <v>26290</v>
      </c>
      <c r="AA153" s="334">
        <v>759182.25</v>
      </c>
      <c r="AB153" s="334">
        <v>103359.6</v>
      </c>
      <c r="AD153" s="334">
        <v>100000</v>
      </c>
      <c r="AE153" s="360">
        <f t="shared" si="19"/>
        <v>516228.99</v>
      </c>
      <c r="AF153" s="31">
        <f t="shared" si="20"/>
        <v>20656.400000000001</v>
      </c>
      <c r="AG153" s="357">
        <f t="shared" si="21"/>
        <v>495572.58999999997</v>
      </c>
      <c r="AH153" s="361">
        <f t="shared" si="22"/>
        <v>4008504.85</v>
      </c>
      <c r="AI153" s="359">
        <f t="shared" si="23"/>
        <v>4008504.85</v>
      </c>
      <c r="AJ153" s="26">
        <f t="shared" si="24"/>
        <v>0</v>
      </c>
    </row>
    <row r="154" spans="1:36" x14ac:dyDescent="0.25">
      <c r="A154" s="1" t="s">
        <v>505</v>
      </c>
      <c r="B154" s="1" t="s">
        <v>506</v>
      </c>
      <c r="C154" s="66">
        <v>5940</v>
      </c>
      <c r="D154" s="67" t="s">
        <v>1228</v>
      </c>
      <c r="E154" t="s">
        <v>3183</v>
      </c>
      <c r="F154" s="318">
        <v>1048886.8799999999</v>
      </c>
      <c r="G154" s="318">
        <v>0</v>
      </c>
      <c r="H154" s="318">
        <v>138409.94</v>
      </c>
      <c r="I154" s="310">
        <v>812641.62</v>
      </c>
      <c r="J154" s="310">
        <v>168010.35</v>
      </c>
      <c r="L154" s="341">
        <v>5500</v>
      </c>
      <c r="N154" s="341">
        <v>155300</v>
      </c>
      <c r="P154" s="310">
        <v>-1267692.45</v>
      </c>
      <c r="Q154" s="310">
        <v>3252587.34</v>
      </c>
      <c r="S154" s="314">
        <v>1612251.94</v>
      </c>
      <c r="U154" s="314">
        <v>881.29</v>
      </c>
      <c r="V154" s="314">
        <v>1854693.2</v>
      </c>
      <c r="W154" s="314">
        <v>40500</v>
      </c>
      <c r="X154" s="334">
        <v>2473696.2000000002</v>
      </c>
      <c r="Y154" s="334">
        <v>6618</v>
      </c>
      <c r="AA154" s="334">
        <v>810101.84</v>
      </c>
      <c r="AB154" s="334">
        <v>195656.49</v>
      </c>
      <c r="AE154" s="360">
        <f t="shared" si="19"/>
        <v>1187296.8199999998</v>
      </c>
      <c r="AF154" s="31">
        <f t="shared" si="20"/>
        <v>160800</v>
      </c>
      <c r="AG154" s="357">
        <f t="shared" si="21"/>
        <v>1026496.8199999998</v>
      </c>
      <c r="AH154" s="361">
        <f t="shared" si="22"/>
        <v>3486072.5300000003</v>
      </c>
      <c r="AI154" s="359">
        <f t="shared" si="23"/>
        <v>3486072.5300000003</v>
      </c>
      <c r="AJ154" s="26">
        <f t="shared" si="24"/>
        <v>0</v>
      </c>
    </row>
    <row r="155" spans="1:36" x14ac:dyDescent="0.25">
      <c r="A155" s="1" t="s">
        <v>505</v>
      </c>
      <c r="B155" s="1" t="s">
        <v>506</v>
      </c>
      <c r="C155" s="66">
        <v>3290</v>
      </c>
      <c r="D155" s="67" t="s">
        <v>1229</v>
      </c>
      <c r="E155" t="s">
        <v>3184</v>
      </c>
      <c r="F155" s="318">
        <v>586326.18999999994</v>
      </c>
      <c r="G155" s="318">
        <v>0</v>
      </c>
      <c r="H155" s="318">
        <v>155110.39000000001</v>
      </c>
      <c r="I155" s="310">
        <v>1608965.96</v>
      </c>
      <c r="J155" s="310">
        <v>112959.84</v>
      </c>
      <c r="L155" s="341">
        <v>4500</v>
      </c>
      <c r="N155" s="341">
        <v>20594.97</v>
      </c>
      <c r="P155" s="310">
        <v>-329020.45</v>
      </c>
      <c r="Q155" s="310">
        <v>2705484.32</v>
      </c>
      <c r="S155" s="314">
        <v>1278526.94</v>
      </c>
      <c r="U155" s="314">
        <v>611.96</v>
      </c>
      <c r="V155" s="314">
        <v>963691</v>
      </c>
      <c r="W155" s="314">
        <v>13500</v>
      </c>
      <c r="X155" s="334">
        <v>1355973.08</v>
      </c>
      <c r="Y155" s="334">
        <v>14458</v>
      </c>
      <c r="AA155" s="334">
        <v>696152.09</v>
      </c>
      <c r="AB155" s="334">
        <v>127943.19</v>
      </c>
      <c r="AE155" s="360">
        <f t="shared" si="19"/>
        <v>741436.58</v>
      </c>
      <c r="AF155" s="31">
        <f t="shared" si="20"/>
        <v>25094.97</v>
      </c>
      <c r="AG155" s="357">
        <f t="shared" si="21"/>
        <v>716341.61</v>
      </c>
      <c r="AH155" s="361">
        <f t="shared" si="22"/>
        <v>2194526.36</v>
      </c>
      <c r="AI155" s="359">
        <f t="shared" si="23"/>
        <v>2194526.36</v>
      </c>
      <c r="AJ155" s="26">
        <f t="shared" si="24"/>
        <v>0</v>
      </c>
    </row>
    <row r="156" spans="1:36" x14ac:dyDescent="0.25">
      <c r="A156" s="1" t="s">
        <v>509</v>
      </c>
      <c r="B156" s="1" t="s">
        <v>510</v>
      </c>
      <c r="C156" s="66">
        <v>3875</v>
      </c>
      <c r="D156" s="67" t="s">
        <v>1230</v>
      </c>
      <c r="E156" t="s">
        <v>3185</v>
      </c>
      <c r="F156" s="318">
        <v>488575.85</v>
      </c>
      <c r="G156" s="318">
        <v>0</v>
      </c>
      <c r="H156" s="318">
        <v>70738.61</v>
      </c>
      <c r="I156" s="310">
        <v>407553.47</v>
      </c>
      <c r="J156" s="310">
        <v>278934.33</v>
      </c>
      <c r="L156" s="341">
        <v>18922.5</v>
      </c>
      <c r="N156" s="341">
        <v>509.16</v>
      </c>
      <c r="P156" s="310">
        <v>-545874.56000000006</v>
      </c>
      <c r="Q156" s="310">
        <v>1733406.94</v>
      </c>
      <c r="S156" s="314">
        <v>1417336</v>
      </c>
      <c r="T156" s="314">
        <v>361109.8</v>
      </c>
      <c r="U156" s="314">
        <v>479.05</v>
      </c>
      <c r="V156" s="314">
        <v>1690560</v>
      </c>
      <c r="W156" s="314">
        <v>9100</v>
      </c>
      <c r="X156" s="334">
        <v>2422357.2599999998</v>
      </c>
      <c r="AA156" s="334">
        <v>772639.5</v>
      </c>
      <c r="AB156" s="334">
        <v>232464.87</v>
      </c>
      <c r="AD156" s="334">
        <v>12285</v>
      </c>
      <c r="AE156" s="360">
        <f t="shared" si="19"/>
        <v>559314.46</v>
      </c>
      <c r="AF156" s="31">
        <f t="shared" si="20"/>
        <v>19431.66</v>
      </c>
      <c r="AG156" s="357">
        <f t="shared" si="21"/>
        <v>539882.79999999993</v>
      </c>
      <c r="AH156" s="361">
        <f t="shared" si="22"/>
        <v>3439746.63</v>
      </c>
      <c r="AI156" s="359">
        <f t="shared" si="23"/>
        <v>3439746.63</v>
      </c>
      <c r="AJ156" s="26">
        <f t="shared" si="24"/>
        <v>0</v>
      </c>
    </row>
    <row r="157" spans="1:36" x14ac:dyDescent="0.25">
      <c r="A157" s="1" t="s">
        <v>509</v>
      </c>
      <c r="B157" s="1" t="s">
        <v>510</v>
      </c>
      <c r="C157" s="66">
        <v>4209</v>
      </c>
      <c r="D157" s="67" t="s">
        <v>1231</v>
      </c>
      <c r="E157" t="s">
        <v>3186</v>
      </c>
      <c r="F157" s="318">
        <v>429346.24</v>
      </c>
      <c r="G157" s="318">
        <v>0</v>
      </c>
      <c r="H157" s="318">
        <v>27619.83</v>
      </c>
      <c r="I157" s="310">
        <v>110775.07</v>
      </c>
      <c r="J157" s="310">
        <v>62214.5</v>
      </c>
      <c r="L157" s="341">
        <v>14765</v>
      </c>
      <c r="N157" s="341">
        <v>0</v>
      </c>
      <c r="P157" s="310">
        <v>-1414696.16</v>
      </c>
      <c r="Q157" s="310">
        <v>1890457.72</v>
      </c>
      <c r="S157" s="314">
        <v>1019102.21</v>
      </c>
      <c r="T157" s="314">
        <v>419201</v>
      </c>
      <c r="U157" s="314">
        <v>431.1</v>
      </c>
      <c r="V157" s="314">
        <v>929640</v>
      </c>
      <c r="W157" s="314">
        <v>24000</v>
      </c>
      <c r="X157" s="334">
        <v>1390946</v>
      </c>
      <c r="Y157" s="334">
        <v>1100</v>
      </c>
      <c r="AA157" s="334">
        <v>731404.26</v>
      </c>
      <c r="AB157" s="334">
        <v>102494.97</v>
      </c>
      <c r="AD157" s="334">
        <v>27000</v>
      </c>
      <c r="AE157" s="360">
        <f t="shared" si="19"/>
        <v>456966.07</v>
      </c>
      <c r="AF157" s="31">
        <f t="shared" si="20"/>
        <v>14765</v>
      </c>
      <c r="AG157" s="357">
        <f t="shared" si="21"/>
        <v>442201.07</v>
      </c>
      <c r="AH157" s="361">
        <f t="shared" si="22"/>
        <v>2252945.23</v>
      </c>
      <c r="AI157" s="359">
        <f t="shared" si="23"/>
        <v>2252945.23</v>
      </c>
      <c r="AJ157" s="26">
        <f t="shared" si="24"/>
        <v>0</v>
      </c>
    </row>
    <row r="158" spans="1:36" x14ac:dyDescent="0.25">
      <c r="A158" s="1" t="s">
        <v>509</v>
      </c>
      <c r="B158" s="1" t="s">
        <v>510</v>
      </c>
      <c r="C158" s="66">
        <v>5209</v>
      </c>
      <c r="D158" s="67" t="s">
        <v>1232</v>
      </c>
      <c r="E158" t="s">
        <v>3187</v>
      </c>
      <c r="F158" s="318">
        <v>391343.81</v>
      </c>
      <c r="G158" s="318">
        <v>0</v>
      </c>
      <c r="H158" s="318">
        <v>64473.47</v>
      </c>
      <c r="I158" s="310">
        <v>2088117.76</v>
      </c>
      <c r="J158" s="310">
        <v>130849.73</v>
      </c>
      <c r="L158" s="341">
        <v>15075</v>
      </c>
      <c r="N158" s="341">
        <v>0</v>
      </c>
      <c r="P158" s="310">
        <v>1972503.46</v>
      </c>
      <c r="Q158" s="310">
        <v>715300.29</v>
      </c>
      <c r="S158" s="314">
        <v>1560775.12</v>
      </c>
      <c r="T158" s="314">
        <v>140000</v>
      </c>
      <c r="U158" s="314">
        <v>616.98</v>
      </c>
      <c r="V158" s="314">
        <v>1014340</v>
      </c>
      <c r="W158" s="314">
        <v>13500</v>
      </c>
      <c r="X158" s="334">
        <v>1796530.44</v>
      </c>
      <c r="AA158" s="334">
        <v>716019.27</v>
      </c>
      <c r="AB158" s="334">
        <v>244776.37</v>
      </c>
      <c r="AE158" s="360">
        <f t="shared" si="19"/>
        <v>455817.28</v>
      </c>
      <c r="AF158" s="31">
        <f t="shared" si="20"/>
        <v>15075</v>
      </c>
      <c r="AG158" s="357">
        <f t="shared" si="21"/>
        <v>440742.28</v>
      </c>
      <c r="AH158" s="361">
        <f t="shared" si="22"/>
        <v>2757326.08</v>
      </c>
      <c r="AI158" s="359">
        <f t="shared" si="23"/>
        <v>2757326.08</v>
      </c>
      <c r="AJ158" s="26">
        <f t="shared" si="24"/>
        <v>0</v>
      </c>
    </row>
    <row r="159" spans="1:36" x14ac:dyDescent="0.25">
      <c r="A159" s="1" t="s">
        <v>509</v>
      </c>
      <c r="B159" s="1" t="s">
        <v>510</v>
      </c>
      <c r="C159" s="66">
        <v>5460</v>
      </c>
      <c r="D159" s="67" t="s">
        <v>1233</v>
      </c>
      <c r="E159" t="s">
        <v>3188</v>
      </c>
      <c r="F159" s="318">
        <v>313858.02</v>
      </c>
      <c r="G159" s="318">
        <v>0</v>
      </c>
      <c r="H159" s="318">
        <v>118636.77</v>
      </c>
      <c r="I159" s="310">
        <v>180386.21</v>
      </c>
      <c r="J159" s="310">
        <v>154095.71</v>
      </c>
      <c r="L159" s="341">
        <v>16762.5</v>
      </c>
      <c r="N159" s="341">
        <v>0</v>
      </c>
      <c r="P159" s="310">
        <v>-772305.19</v>
      </c>
      <c r="Q159" s="310">
        <v>1595931.52</v>
      </c>
      <c r="S159" s="314">
        <v>1519435.27</v>
      </c>
      <c r="T159" s="314">
        <v>50000</v>
      </c>
      <c r="U159" s="314">
        <v>698.06</v>
      </c>
      <c r="V159" s="314">
        <v>872720</v>
      </c>
      <c r="X159" s="334">
        <v>1630612</v>
      </c>
      <c r="Y159" s="334">
        <v>1788</v>
      </c>
      <c r="AA159" s="334">
        <v>752804.45</v>
      </c>
      <c r="AB159" s="334">
        <v>124290</v>
      </c>
      <c r="AD159" s="334">
        <v>6771</v>
      </c>
      <c r="AE159" s="360">
        <f t="shared" si="19"/>
        <v>432494.79000000004</v>
      </c>
      <c r="AF159" s="31">
        <f t="shared" si="20"/>
        <v>16762.5</v>
      </c>
      <c r="AG159" s="357">
        <f t="shared" si="21"/>
        <v>415732.29000000004</v>
      </c>
      <c r="AH159" s="361">
        <f t="shared" si="22"/>
        <v>2516265.4500000002</v>
      </c>
      <c r="AI159" s="359">
        <f t="shared" si="23"/>
        <v>2516265.4500000002</v>
      </c>
      <c r="AJ159" s="26">
        <f t="shared" si="24"/>
        <v>0</v>
      </c>
    </row>
    <row r="160" spans="1:36" x14ac:dyDescent="0.25">
      <c r="A160" s="1" t="s">
        <v>513</v>
      </c>
      <c r="B160" s="1" t="s">
        <v>514</v>
      </c>
      <c r="C160" s="66">
        <v>2090</v>
      </c>
      <c r="D160" s="67" t="s">
        <v>1234</v>
      </c>
      <c r="E160" t="s">
        <v>3189</v>
      </c>
      <c r="F160" s="318">
        <v>673610.74</v>
      </c>
      <c r="G160" s="318">
        <v>0</v>
      </c>
      <c r="H160" s="318">
        <v>38023.879999999997</v>
      </c>
      <c r="I160" s="310">
        <v>264390.5</v>
      </c>
      <c r="J160" s="310">
        <v>198115.4</v>
      </c>
      <c r="L160" s="341">
        <v>66975.5</v>
      </c>
      <c r="N160" s="341">
        <v>0</v>
      </c>
      <c r="P160" s="310">
        <v>-1501384.16</v>
      </c>
      <c r="Q160" s="310">
        <v>2218013.29</v>
      </c>
      <c r="S160" s="314">
        <v>979420.16000000003</v>
      </c>
      <c r="T160" s="314">
        <v>179001</v>
      </c>
      <c r="U160" s="314">
        <v>524.29</v>
      </c>
      <c r="V160" s="314">
        <v>1241574.8999999999</v>
      </c>
      <c r="W160" s="314">
        <v>1</v>
      </c>
      <c r="X160" s="334">
        <v>1611084.24</v>
      </c>
      <c r="Y160" s="334">
        <v>5000</v>
      </c>
      <c r="AA160" s="334">
        <v>285118.42</v>
      </c>
      <c r="AB160" s="334">
        <v>105798.14</v>
      </c>
      <c r="AC160" s="334">
        <v>2984.66</v>
      </c>
      <c r="AE160" s="360">
        <f t="shared" si="19"/>
        <v>711634.62</v>
      </c>
      <c r="AF160" s="31">
        <f t="shared" si="20"/>
        <v>66975.5</v>
      </c>
      <c r="AG160" s="357">
        <f t="shared" si="21"/>
        <v>644659.12</v>
      </c>
      <c r="AH160" s="361">
        <f t="shared" si="22"/>
        <v>2009985.4599999997</v>
      </c>
      <c r="AI160" s="359">
        <f t="shared" si="23"/>
        <v>2009985.4599999997</v>
      </c>
      <c r="AJ160" s="26">
        <f t="shared" si="24"/>
        <v>0</v>
      </c>
    </row>
    <row r="161" spans="1:36" x14ac:dyDescent="0.25">
      <c r="A161" s="1" t="s">
        <v>513</v>
      </c>
      <c r="B161" s="1" t="s">
        <v>514</v>
      </c>
      <c r="C161" s="66">
        <v>3852</v>
      </c>
      <c r="D161" s="67" t="s">
        <v>1235</v>
      </c>
      <c r="E161" t="s">
        <v>3190</v>
      </c>
      <c r="F161" s="318">
        <v>733430.18</v>
      </c>
      <c r="G161" s="318">
        <v>0</v>
      </c>
      <c r="H161" s="318">
        <v>64620.51</v>
      </c>
      <c r="I161" s="310">
        <v>115956.64</v>
      </c>
      <c r="J161" s="310">
        <v>292401.71000000002</v>
      </c>
      <c r="N161" s="341">
        <v>1176.6300000000001</v>
      </c>
      <c r="P161" s="310">
        <v>-253835.8</v>
      </c>
      <c r="Q161" s="310">
        <v>1904185.77</v>
      </c>
      <c r="S161" s="314">
        <v>1505622.45</v>
      </c>
      <c r="T161" s="314">
        <v>160735</v>
      </c>
      <c r="U161" s="314">
        <v>334.07</v>
      </c>
      <c r="V161" s="314">
        <v>2134400.9</v>
      </c>
      <c r="W161" s="314">
        <v>1501</v>
      </c>
      <c r="X161" s="334">
        <v>2769278.9</v>
      </c>
      <c r="Y161" s="334">
        <v>1570</v>
      </c>
      <c r="AA161" s="334">
        <v>373425.72</v>
      </c>
      <c r="AB161" s="334">
        <v>1081769.72</v>
      </c>
      <c r="AC161" s="334">
        <v>21666.639999999999</v>
      </c>
      <c r="AE161" s="360">
        <f t="shared" si="19"/>
        <v>798050.69000000006</v>
      </c>
      <c r="AF161" s="31">
        <f t="shared" si="20"/>
        <v>1176.6300000000001</v>
      </c>
      <c r="AG161" s="357">
        <f t="shared" si="21"/>
        <v>796874.06</v>
      </c>
      <c r="AH161" s="361">
        <f t="shared" si="22"/>
        <v>4247710.9799999995</v>
      </c>
      <c r="AI161" s="359">
        <f t="shared" si="23"/>
        <v>4247710.9799999995</v>
      </c>
      <c r="AJ161" s="26">
        <f t="shared" si="24"/>
        <v>0</v>
      </c>
    </row>
    <row r="162" spans="1:36" x14ac:dyDescent="0.25">
      <c r="A162" s="1" t="s">
        <v>513</v>
      </c>
      <c r="B162" s="1" t="s">
        <v>514</v>
      </c>
      <c r="C162" s="66">
        <v>4000</v>
      </c>
      <c r="D162" s="67" t="s">
        <v>1236</v>
      </c>
      <c r="E162" t="s">
        <v>3191</v>
      </c>
      <c r="F162" s="318">
        <v>592593.62</v>
      </c>
      <c r="G162" s="318">
        <v>0</v>
      </c>
      <c r="H162" s="318">
        <v>25555.21</v>
      </c>
      <c r="I162" s="310">
        <v>369337.75</v>
      </c>
      <c r="J162" s="310">
        <v>560653.80000000005</v>
      </c>
      <c r="K162" s="341">
        <v>9800</v>
      </c>
      <c r="N162" s="341">
        <v>107.85</v>
      </c>
      <c r="P162" s="310">
        <v>-782632.1</v>
      </c>
      <c r="Q162" s="310">
        <v>2050038.21</v>
      </c>
      <c r="S162" s="314">
        <v>1210509.3799999999</v>
      </c>
      <c r="T162" s="314">
        <v>127405</v>
      </c>
      <c r="U162" s="314">
        <v>282.2</v>
      </c>
      <c r="V162" s="314">
        <v>1214056</v>
      </c>
      <c r="X162" s="334">
        <v>1724433.28</v>
      </c>
      <c r="Y162" s="334">
        <v>8045</v>
      </c>
      <c r="AA162" s="334">
        <v>363174.75</v>
      </c>
      <c r="AB162" s="334">
        <v>185756.13</v>
      </c>
      <c r="AC162" s="334">
        <v>17</v>
      </c>
      <c r="AE162" s="360">
        <f t="shared" si="19"/>
        <v>618148.82999999996</v>
      </c>
      <c r="AF162" s="31">
        <f t="shared" si="20"/>
        <v>9907.85</v>
      </c>
      <c r="AG162" s="357">
        <f t="shared" si="21"/>
        <v>608240.98</v>
      </c>
      <c r="AH162" s="361">
        <f t="shared" si="22"/>
        <v>2281426.16</v>
      </c>
      <c r="AI162" s="359">
        <f t="shared" si="23"/>
        <v>2281426.16</v>
      </c>
      <c r="AJ162" s="26">
        <f t="shared" si="24"/>
        <v>0</v>
      </c>
    </row>
    <row r="163" spans="1:36" x14ac:dyDescent="0.25">
      <c r="A163" s="1" t="s">
        <v>513</v>
      </c>
      <c r="B163" s="1" t="s">
        <v>514</v>
      </c>
      <c r="C163" s="66">
        <v>5502</v>
      </c>
      <c r="D163" s="67" t="s">
        <v>1237</v>
      </c>
      <c r="E163" t="s">
        <v>3192</v>
      </c>
      <c r="F163" s="318">
        <v>924295.58</v>
      </c>
      <c r="G163" s="318">
        <v>0</v>
      </c>
      <c r="H163" s="318">
        <v>107466.52</v>
      </c>
      <c r="I163" s="310">
        <v>1507780.73</v>
      </c>
      <c r="J163" s="310">
        <v>295597.17</v>
      </c>
      <c r="K163" s="341">
        <v>32848</v>
      </c>
      <c r="N163" s="341">
        <v>-680</v>
      </c>
      <c r="P163" s="310">
        <v>2160025.0699999998</v>
      </c>
      <c r="Q163" s="310">
        <v>345682.71</v>
      </c>
      <c r="S163" s="314">
        <v>1854930.92</v>
      </c>
      <c r="T163" s="314">
        <v>270650</v>
      </c>
      <c r="U163" s="314">
        <v>765.07</v>
      </c>
      <c r="V163" s="314">
        <v>1827262.5</v>
      </c>
      <c r="X163" s="334">
        <v>2472154.5</v>
      </c>
      <c r="Y163" s="334">
        <v>12210</v>
      </c>
      <c r="AA163" s="334">
        <v>768623.59</v>
      </c>
      <c r="AB163" s="334">
        <v>319788.13</v>
      </c>
      <c r="AC163" s="334">
        <v>83568.05</v>
      </c>
      <c r="AE163" s="360">
        <f t="shared" si="19"/>
        <v>1031762.1</v>
      </c>
      <c r="AF163" s="31">
        <f t="shared" si="20"/>
        <v>32168</v>
      </c>
      <c r="AG163" s="357">
        <f t="shared" si="21"/>
        <v>999594.1</v>
      </c>
      <c r="AH163" s="361">
        <f t="shared" si="22"/>
        <v>3656344.2699999996</v>
      </c>
      <c r="AI163" s="359">
        <f t="shared" si="23"/>
        <v>3656344.2699999996</v>
      </c>
      <c r="AJ163" s="26">
        <f t="shared" si="24"/>
        <v>0</v>
      </c>
    </row>
    <row r="164" spans="1:36" x14ac:dyDescent="0.25">
      <c r="A164" s="1" t="s">
        <v>517</v>
      </c>
      <c r="B164" s="1" t="s">
        <v>518</v>
      </c>
      <c r="C164" s="66">
        <v>2505</v>
      </c>
      <c r="D164" s="67" t="s">
        <v>1238</v>
      </c>
      <c r="E164" t="s">
        <v>3193</v>
      </c>
      <c r="F164" s="318">
        <v>501521.1</v>
      </c>
      <c r="G164" s="318">
        <v>0</v>
      </c>
      <c r="H164" s="318">
        <v>65438.7</v>
      </c>
      <c r="I164" s="310">
        <v>785402.04</v>
      </c>
      <c r="J164" s="310">
        <v>207581.75</v>
      </c>
      <c r="K164" s="341">
        <v>14470</v>
      </c>
      <c r="L164" s="341">
        <v>19514.150000000001</v>
      </c>
      <c r="N164" s="341">
        <v>359.04</v>
      </c>
      <c r="P164" s="310">
        <v>1135429.8999999999</v>
      </c>
      <c r="Q164" s="310">
        <v>633085.80000000005</v>
      </c>
      <c r="S164" s="314">
        <v>674908.14</v>
      </c>
      <c r="T164" s="314">
        <v>108000</v>
      </c>
      <c r="U164" s="314">
        <v>621.6</v>
      </c>
      <c r="V164" s="314">
        <v>890730</v>
      </c>
      <c r="W164" s="314">
        <v>24050</v>
      </c>
      <c r="X164" s="334">
        <v>1197023</v>
      </c>
      <c r="Y164" s="334">
        <v>3000</v>
      </c>
      <c r="AA164" s="334">
        <v>600957.02</v>
      </c>
      <c r="AB164" s="334">
        <v>140245.01999999999</v>
      </c>
      <c r="AE164" s="360">
        <f t="shared" si="19"/>
        <v>566959.79999999993</v>
      </c>
      <c r="AF164" s="31">
        <f t="shared" si="20"/>
        <v>34343.19</v>
      </c>
      <c r="AG164" s="357">
        <f t="shared" si="21"/>
        <v>532616.60999999987</v>
      </c>
      <c r="AH164" s="361">
        <f t="shared" si="22"/>
        <v>1941225.04</v>
      </c>
      <c r="AI164" s="359">
        <f t="shared" si="23"/>
        <v>1941225.04</v>
      </c>
      <c r="AJ164" s="26">
        <f t="shared" si="24"/>
        <v>0</v>
      </c>
    </row>
    <row r="165" spans="1:36" x14ac:dyDescent="0.25">
      <c r="A165" s="1" t="s">
        <v>517</v>
      </c>
      <c r="B165" s="1" t="s">
        <v>518</v>
      </c>
      <c r="C165" s="66">
        <v>3733</v>
      </c>
      <c r="D165" s="67" t="s">
        <v>1239</v>
      </c>
      <c r="E165" t="s">
        <v>3194</v>
      </c>
      <c r="F165" s="318">
        <v>1170261.3799999999</v>
      </c>
      <c r="G165" s="318">
        <v>19000</v>
      </c>
      <c r="H165" s="318">
        <v>32483.81</v>
      </c>
      <c r="I165" s="310">
        <v>76010.100000000006</v>
      </c>
      <c r="J165" s="310">
        <v>250749.32</v>
      </c>
      <c r="K165" s="341">
        <v>3000</v>
      </c>
      <c r="L165" s="341">
        <v>48314.400000000001</v>
      </c>
      <c r="N165" s="341">
        <v>0</v>
      </c>
      <c r="P165" s="310">
        <v>381085.22</v>
      </c>
      <c r="Q165" s="310">
        <v>1315994.6399999999</v>
      </c>
      <c r="S165" s="314">
        <v>1027615.64</v>
      </c>
      <c r="T165" s="314">
        <v>63000</v>
      </c>
      <c r="U165" s="314">
        <v>1731.9</v>
      </c>
      <c r="V165" s="314">
        <v>1605002</v>
      </c>
      <c r="W165" s="314">
        <v>123962</v>
      </c>
      <c r="X165" s="334">
        <v>2068614</v>
      </c>
      <c r="Y165" s="334">
        <v>10460</v>
      </c>
      <c r="Z165" s="334">
        <v>1924</v>
      </c>
      <c r="AA165" s="334">
        <v>907684.38</v>
      </c>
      <c r="AB165" s="334">
        <v>32518.81</v>
      </c>
      <c r="AE165" s="360">
        <f t="shared" si="19"/>
        <v>1221745.19</v>
      </c>
      <c r="AF165" s="31">
        <f t="shared" si="20"/>
        <v>51314.400000000001</v>
      </c>
      <c r="AG165" s="357">
        <f t="shared" si="21"/>
        <v>1170430.79</v>
      </c>
      <c r="AH165" s="361">
        <f t="shared" si="22"/>
        <v>3021201.19</v>
      </c>
      <c r="AI165" s="359">
        <f t="shared" si="23"/>
        <v>3021201.19</v>
      </c>
      <c r="AJ165" s="26">
        <f t="shared" si="24"/>
        <v>0</v>
      </c>
    </row>
    <row r="166" spans="1:36" x14ac:dyDescent="0.25">
      <c r="A166" s="1" t="s">
        <v>517</v>
      </c>
      <c r="B166" s="1" t="s">
        <v>518</v>
      </c>
      <c r="C166" s="66">
        <v>5221</v>
      </c>
      <c r="D166" s="67" t="s">
        <v>1240</v>
      </c>
      <c r="E166" t="s">
        <v>3195</v>
      </c>
      <c r="F166" s="318">
        <v>625943.84</v>
      </c>
      <c r="G166" s="318">
        <v>0</v>
      </c>
      <c r="H166" s="318">
        <v>50749.279999999999</v>
      </c>
      <c r="I166" s="310">
        <v>97472.22</v>
      </c>
      <c r="J166" s="310">
        <v>611976.5</v>
      </c>
      <c r="K166" s="341">
        <v>9500</v>
      </c>
      <c r="L166" s="341">
        <v>34905.5</v>
      </c>
      <c r="N166" s="341">
        <v>48.96</v>
      </c>
      <c r="P166" s="310">
        <v>-673686.41</v>
      </c>
      <c r="Q166" s="310">
        <v>1954472.19</v>
      </c>
      <c r="S166" s="314">
        <v>1107358.22</v>
      </c>
      <c r="T166" s="314">
        <v>224000</v>
      </c>
      <c r="U166" s="314">
        <v>623.34</v>
      </c>
      <c r="V166" s="314">
        <v>1571220</v>
      </c>
      <c r="W166" s="314">
        <v>30070</v>
      </c>
      <c r="X166" s="334">
        <v>2029922</v>
      </c>
      <c r="Y166" s="334">
        <v>3645</v>
      </c>
      <c r="AA166" s="334">
        <v>678877.5</v>
      </c>
      <c r="AB166" s="334">
        <v>159925.46</v>
      </c>
      <c r="AE166" s="360">
        <f t="shared" si="19"/>
        <v>676693.12</v>
      </c>
      <c r="AF166" s="31">
        <f t="shared" si="20"/>
        <v>44454.46</v>
      </c>
      <c r="AG166" s="357">
        <f t="shared" si="21"/>
        <v>632238.66</v>
      </c>
      <c r="AH166" s="361">
        <f t="shared" si="22"/>
        <v>2872369.96</v>
      </c>
      <c r="AI166" s="359">
        <f t="shared" si="23"/>
        <v>2872369.96</v>
      </c>
      <c r="AJ166" s="26">
        <f t="shared" si="24"/>
        <v>0</v>
      </c>
    </row>
    <row r="167" spans="1:36" x14ac:dyDescent="0.25">
      <c r="A167" s="1" t="s">
        <v>517</v>
      </c>
      <c r="B167" s="1" t="s">
        <v>518</v>
      </c>
      <c r="C167" s="66">
        <v>2747</v>
      </c>
      <c r="D167" s="67" t="s">
        <v>1241</v>
      </c>
      <c r="E167" t="s">
        <v>3196</v>
      </c>
      <c r="F167" s="318">
        <v>758734.4</v>
      </c>
      <c r="G167" s="318">
        <v>0</v>
      </c>
      <c r="H167" s="318">
        <v>18372.740000000002</v>
      </c>
      <c r="I167" s="310">
        <v>398783.13</v>
      </c>
      <c r="J167" s="310">
        <v>39419.39</v>
      </c>
      <c r="K167" s="341">
        <v>15500</v>
      </c>
      <c r="L167" s="341">
        <v>54057</v>
      </c>
      <c r="N167" s="341">
        <v>726.68</v>
      </c>
      <c r="P167" s="310">
        <v>-556327.41</v>
      </c>
      <c r="Q167" s="310">
        <v>1659140.58</v>
      </c>
      <c r="S167" s="314">
        <v>979632.57</v>
      </c>
      <c r="T167" s="314">
        <v>246500</v>
      </c>
      <c r="U167" s="314">
        <v>674.47</v>
      </c>
      <c r="V167" s="314">
        <v>1276652</v>
      </c>
      <c r="W167" s="314">
        <v>22500</v>
      </c>
      <c r="X167" s="334">
        <v>1617184</v>
      </c>
      <c r="Y167" s="334">
        <v>6969</v>
      </c>
      <c r="AA167" s="334">
        <v>761015.78</v>
      </c>
      <c r="AB167" s="334">
        <v>98577.45</v>
      </c>
      <c r="AE167" s="360">
        <f t="shared" si="19"/>
        <v>777107.14</v>
      </c>
      <c r="AF167" s="31">
        <f t="shared" si="20"/>
        <v>70283.679999999993</v>
      </c>
      <c r="AG167" s="357">
        <f t="shared" si="21"/>
        <v>706823.46</v>
      </c>
      <c r="AH167" s="361">
        <f t="shared" si="22"/>
        <v>2483746.2300000004</v>
      </c>
      <c r="AI167" s="359">
        <f t="shared" si="23"/>
        <v>2483746.2300000004</v>
      </c>
      <c r="AJ167" s="26">
        <f t="shared" si="24"/>
        <v>0</v>
      </c>
    </row>
    <row r="168" spans="1:36" x14ac:dyDescent="0.25">
      <c r="A168" s="1" t="s">
        <v>517</v>
      </c>
      <c r="B168" s="1" t="s">
        <v>518</v>
      </c>
      <c r="C168" s="66">
        <v>3860</v>
      </c>
      <c r="D168" s="67" t="s">
        <v>1242</v>
      </c>
      <c r="E168" t="s">
        <v>3197</v>
      </c>
      <c r="F168" s="318">
        <v>89431.51</v>
      </c>
      <c r="G168" s="318">
        <v>0</v>
      </c>
      <c r="H168" s="318">
        <v>41171.769999999997</v>
      </c>
      <c r="I168" s="310">
        <v>270823.39</v>
      </c>
      <c r="J168" s="310">
        <v>121752.7</v>
      </c>
      <c r="L168" s="341">
        <v>31843.91</v>
      </c>
      <c r="N168" s="341">
        <v>1298.3699999999999</v>
      </c>
      <c r="P168" s="310">
        <v>-2577150.4500000002</v>
      </c>
      <c r="Q168" s="310">
        <v>3430123.36</v>
      </c>
      <c r="S168" s="314">
        <v>1034394.89</v>
      </c>
      <c r="U168" s="314">
        <v>312.5</v>
      </c>
      <c r="V168" s="314">
        <v>2022450</v>
      </c>
      <c r="W168" s="314">
        <v>36245</v>
      </c>
      <c r="X168" s="334">
        <v>2424551</v>
      </c>
      <c r="AA168" s="334">
        <v>884137.11</v>
      </c>
      <c r="AB168" s="334">
        <v>147650.1</v>
      </c>
      <c r="AE168" s="360">
        <f t="shared" si="19"/>
        <v>130603.28</v>
      </c>
      <c r="AF168" s="31">
        <f t="shared" si="20"/>
        <v>33142.28</v>
      </c>
      <c r="AG168" s="357">
        <f t="shared" si="21"/>
        <v>97461</v>
      </c>
      <c r="AH168" s="361">
        <f t="shared" si="22"/>
        <v>3456338.21</v>
      </c>
      <c r="AI168" s="359">
        <f t="shared" si="23"/>
        <v>3456338.21</v>
      </c>
      <c r="AJ168" s="26">
        <f t="shared" si="24"/>
        <v>0</v>
      </c>
    </row>
    <row r="169" spans="1:36" x14ac:dyDescent="0.25">
      <c r="A169" s="1" t="s">
        <v>521</v>
      </c>
      <c r="B169" s="1" t="s">
        <v>522</v>
      </c>
      <c r="C169" s="66">
        <v>992</v>
      </c>
      <c r="D169" s="67" t="s">
        <v>1243</v>
      </c>
      <c r="E169" t="s">
        <v>3198</v>
      </c>
      <c r="F169" s="318">
        <v>319851.90999999997</v>
      </c>
      <c r="G169" s="318">
        <v>0</v>
      </c>
      <c r="H169" s="318">
        <v>67081.600000000006</v>
      </c>
      <c r="I169" s="310">
        <v>425340.95</v>
      </c>
      <c r="J169" s="310">
        <v>105037.73</v>
      </c>
      <c r="N169" s="341">
        <v>1039.06</v>
      </c>
      <c r="P169" s="310">
        <v>-948822.32</v>
      </c>
      <c r="Q169" s="310">
        <v>2074034.47</v>
      </c>
      <c r="S169" s="314">
        <v>774901.96</v>
      </c>
      <c r="T169" s="314">
        <v>52500</v>
      </c>
      <c r="U169" s="314">
        <v>676.9</v>
      </c>
      <c r="V169" s="314">
        <v>954690</v>
      </c>
      <c r="W169" s="314">
        <v>3000</v>
      </c>
      <c r="X169" s="334">
        <v>1401067</v>
      </c>
      <c r="Y169" s="334">
        <v>6358</v>
      </c>
      <c r="Z169" s="334">
        <v>15370</v>
      </c>
      <c r="AA169" s="334">
        <v>546934.64</v>
      </c>
      <c r="AB169" s="334">
        <v>24978.240000000002</v>
      </c>
      <c r="AE169" s="360">
        <f t="shared" si="19"/>
        <v>386933.51</v>
      </c>
      <c r="AF169" s="31">
        <f t="shared" si="20"/>
        <v>1039.06</v>
      </c>
      <c r="AG169" s="357">
        <f t="shared" si="21"/>
        <v>385894.45</v>
      </c>
      <c r="AH169" s="361">
        <f t="shared" si="22"/>
        <v>1994707.8800000001</v>
      </c>
      <c r="AI169" s="359">
        <f t="shared" si="23"/>
        <v>1994707.8800000001</v>
      </c>
      <c r="AJ169" s="26">
        <f t="shared" si="24"/>
        <v>0</v>
      </c>
    </row>
    <row r="170" spans="1:36" x14ac:dyDescent="0.25">
      <c r="A170" s="1" t="s">
        <v>521</v>
      </c>
      <c r="B170" s="1" t="s">
        <v>522</v>
      </c>
      <c r="C170" s="66">
        <v>5690</v>
      </c>
      <c r="D170" s="67" t="s">
        <v>1244</v>
      </c>
      <c r="E170" t="s">
        <v>3199</v>
      </c>
      <c r="F170" s="318">
        <v>394601.21</v>
      </c>
      <c r="G170" s="318">
        <v>0</v>
      </c>
      <c r="H170" s="318">
        <v>51560.99</v>
      </c>
      <c r="I170" s="310">
        <v>155414.67000000001</v>
      </c>
      <c r="J170" s="310">
        <v>598474.30000000005</v>
      </c>
      <c r="N170" s="341">
        <v>373.03</v>
      </c>
      <c r="P170" s="310">
        <v>-645247.35</v>
      </c>
      <c r="Q170" s="310">
        <v>2188176.4900000002</v>
      </c>
      <c r="S170" s="314">
        <v>1191761.5</v>
      </c>
      <c r="U170" s="314">
        <v>903.81</v>
      </c>
      <c r="V170" s="314">
        <v>1339820</v>
      </c>
      <c r="W170" s="314">
        <v>6000</v>
      </c>
      <c r="X170" s="334">
        <v>1956401.86</v>
      </c>
      <c r="AA170" s="334">
        <v>799673.27</v>
      </c>
      <c r="AB170" s="334">
        <v>125661.18</v>
      </c>
      <c r="AE170" s="360">
        <f t="shared" si="19"/>
        <v>446162.2</v>
      </c>
      <c r="AF170" s="31">
        <f t="shared" si="20"/>
        <v>373.03</v>
      </c>
      <c r="AG170" s="357">
        <f t="shared" si="21"/>
        <v>445789.17</v>
      </c>
      <c r="AH170" s="361">
        <f t="shared" si="22"/>
        <v>2881736.31</v>
      </c>
      <c r="AI170" s="359">
        <f t="shared" si="23"/>
        <v>2881736.31</v>
      </c>
      <c r="AJ170" s="26">
        <f t="shared" si="24"/>
        <v>0</v>
      </c>
    </row>
    <row r="171" spans="1:36" x14ac:dyDescent="0.25">
      <c r="A171" s="1" t="s">
        <v>521</v>
      </c>
      <c r="B171" s="1" t="s">
        <v>522</v>
      </c>
      <c r="C171" s="66">
        <v>3265</v>
      </c>
      <c r="D171" s="67" t="s">
        <v>1245</v>
      </c>
      <c r="E171" t="s">
        <v>3200</v>
      </c>
      <c r="F171" s="318">
        <v>115446.32</v>
      </c>
      <c r="G171" s="318">
        <v>-28883.96</v>
      </c>
      <c r="H171" s="318">
        <v>59239.42</v>
      </c>
      <c r="I171" s="310">
        <v>380006.88</v>
      </c>
      <c r="J171" s="310">
        <v>660946.55000000005</v>
      </c>
      <c r="N171" s="341">
        <v>9</v>
      </c>
      <c r="P171" s="310">
        <v>-292667.06</v>
      </c>
      <c r="Q171" s="310">
        <v>1890317.34</v>
      </c>
      <c r="S171" s="314">
        <v>721994.56</v>
      </c>
      <c r="U171" s="314">
        <v>577.98</v>
      </c>
      <c r="V171" s="314">
        <v>1162140</v>
      </c>
      <c r="W171" s="314">
        <v>10000</v>
      </c>
      <c r="X171" s="334">
        <v>1547384</v>
      </c>
      <c r="Y171" s="334">
        <v>2930</v>
      </c>
      <c r="AA171" s="334">
        <v>694943.12</v>
      </c>
      <c r="AB171" s="334">
        <v>60359.49</v>
      </c>
      <c r="AE171" s="360">
        <f t="shared" si="19"/>
        <v>145801.78000000003</v>
      </c>
      <c r="AF171" s="31">
        <f t="shared" si="20"/>
        <v>9</v>
      </c>
      <c r="AG171" s="357">
        <f t="shared" si="21"/>
        <v>145792.78000000003</v>
      </c>
      <c r="AH171" s="361">
        <f t="shared" si="22"/>
        <v>2305616.6100000003</v>
      </c>
      <c r="AI171" s="359">
        <f t="shared" si="23"/>
        <v>2305616.6100000003</v>
      </c>
      <c r="AJ171" s="26">
        <f t="shared" si="24"/>
        <v>0</v>
      </c>
    </row>
    <row r="172" spans="1:36" x14ac:dyDescent="0.25">
      <c r="A172" s="1" t="s">
        <v>521</v>
      </c>
      <c r="B172" s="1" t="s">
        <v>522</v>
      </c>
      <c r="C172" s="66">
        <v>5131</v>
      </c>
      <c r="D172" s="67" t="s">
        <v>1246</v>
      </c>
      <c r="E172" t="s">
        <v>3201</v>
      </c>
      <c r="F172" s="318">
        <v>695062.38</v>
      </c>
      <c r="G172" s="318">
        <v>0</v>
      </c>
      <c r="H172" s="318">
        <v>63422.57</v>
      </c>
      <c r="I172" s="310">
        <v>414621.86</v>
      </c>
      <c r="J172" s="310">
        <v>62307.38</v>
      </c>
      <c r="N172" s="341">
        <v>884.95</v>
      </c>
      <c r="P172" s="310">
        <v>-1203640.3899999999</v>
      </c>
      <c r="Q172" s="310">
        <v>2400624.13</v>
      </c>
      <c r="S172" s="314">
        <v>1006229.11</v>
      </c>
      <c r="T172" s="314">
        <v>270480</v>
      </c>
      <c r="U172" s="314">
        <v>878.89</v>
      </c>
      <c r="V172" s="314">
        <v>1842430</v>
      </c>
      <c r="W172" s="314">
        <v>12000</v>
      </c>
      <c r="X172" s="334">
        <v>2243749</v>
      </c>
      <c r="Y172" s="334">
        <v>6558</v>
      </c>
      <c r="Z172" s="334">
        <v>12425</v>
      </c>
      <c r="AA172" s="334">
        <v>682174.83</v>
      </c>
      <c r="AB172" s="334">
        <v>149565.67000000001</v>
      </c>
      <c r="AE172" s="360">
        <f t="shared" si="19"/>
        <v>758484.95</v>
      </c>
      <c r="AF172" s="31">
        <f t="shared" si="20"/>
        <v>884.95</v>
      </c>
      <c r="AG172" s="357">
        <f t="shared" si="21"/>
        <v>757600</v>
      </c>
      <c r="AH172" s="361">
        <f t="shared" si="22"/>
        <v>3094472.5</v>
      </c>
      <c r="AI172" s="359">
        <f t="shared" si="23"/>
        <v>3094472.5</v>
      </c>
      <c r="AJ172" s="26">
        <f t="shared" si="24"/>
        <v>0</v>
      </c>
    </row>
    <row r="173" spans="1:36" x14ac:dyDescent="0.25">
      <c r="A173" s="1" t="s">
        <v>521</v>
      </c>
      <c r="B173" s="1" t="s">
        <v>522</v>
      </c>
      <c r="C173" s="66">
        <v>3470</v>
      </c>
      <c r="D173" s="67" t="s">
        <v>1247</v>
      </c>
      <c r="E173" t="s">
        <v>3202</v>
      </c>
      <c r="F173" s="318">
        <v>936272.75</v>
      </c>
      <c r="G173" s="318">
        <v>-10622.15</v>
      </c>
      <c r="H173" s="318">
        <v>97564.33</v>
      </c>
      <c r="I173" s="310">
        <v>90229</v>
      </c>
      <c r="J173" s="310">
        <v>379356.87</v>
      </c>
      <c r="N173" s="341">
        <v>23411.47</v>
      </c>
      <c r="P173" s="310">
        <v>-93405.72</v>
      </c>
      <c r="Q173" s="310">
        <v>1658240.02</v>
      </c>
      <c r="S173" s="314">
        <v>1474054.7</v>
      </c>
      <c r="T173" s="314">
        <v>61450</v>
      </c>
      <c r="U173" s="314">
        <v>1394.73</v>
      </c>
      <c r="V173" s="314">
        <v>1344080</v>
      </c>
      <c r="W173" s="314">
        <v>7500</v>
      </c>
      <c r="X173" s="334">
        <v>1971000</v>
      </c>
      <c r="Y173" s="334">
        <v>3210</v>
      </c>
      <c r="Z173" s="334">
        <v>14573</v>
      </c>
      <c r="AA173" s="334">
        <v>868159.12</v>
      </c>
      <c r="AB173" s="334">
        <v>126982.28</v>
      </c>
      <c r="AE173" s="360">
        <f t="shared" si="19"/>
        <v>1023214.9299999999</v>
      </c>
      <c r="AF173" s="31">
        <f t="shared" si="20"/>
        <v>23411.47</v>
      </c>
      <c r="AG173" s="357">
        <f t="shared" si="21"/>
        <v>999803.46</v>
      </c>
      <c r="AH173" s="361">
        <f t="shared" si="22"/>
        <v>2983924.4</v>
      </c>
      <c r="AI173" s="359">
        <f t="shared" si="23"/>
        <v>2983924.4</v>
      </c>
      <c r="AJ173" s="26">
        <f t="shared" si="24"/>
        <v>0</v>
      </c>
    </row>
    <row r="174" spans="1:36" x14ac:dyDescent="0.25">
      <c r="A174" s="1" t="s">
        <v>521</v>
      </c>
      <c r="B174" s="1" t="s">
        <v>522</v>
      </c>
      <c r="C174" s="66">
        <v>6314</v>
      </c>
      <c r="D174" s="67" t="s">
        <v>1248</v>
      </c>
      <c r="E174" t="s">
        <v>3203</v>
      </c>
      <c r="F174" s="318">
        <v>477951.02</v>
      </c>
      <c r="G174" s="318">
        <v>0</v>
      </c>
      <c r="H174" s="318">
        <v>20494.29</v>
      </c>
      <c r="I174" s="310">
        <v>390227.65</v>
      </c>
      <c r="J174" s="310">
        <v>74017.929999999993</v>
      </c>
      <c r="N174" s="341">
        <v>421.81</v>
      </c>
      <c r="P174" s="310">
        <v>-1244954.96</v>
      </c>
      <c r="Q174" s="310">
        <v>2400624.13</v>
      </c>
      <c r="S174" s="314">
        <v>1601959.75</v>
      </c>
      <c r="U174" s="314">
        <v>893.31</v>
      </c>
      <c r="V174" s="314">
        <v>1352280</v>
      </c>
      <c r="W174" s="314">
        <v>14100</v>
      </c>
      <c r="X174" s="334">
        <v>2045609.33</v>
      </c>
      <c r="Y174" s="334">
        <v>3548</v>
      </c>
      <c r="Z174" s="334">
        <v>10940</v>
      </c>
      <c r="AA174" s="334">
        <v>1019808.81</v>
      </c>
      <c r="AB174" s="334">
        <v>82727.009999999995</v>
      </c>
      <c r="AE174" s="360">
        <f t="shared" si="19"/>
        <v>498445.31</v>
      </c>
      <c r="AF174" s="31">
        <f t="shared" si="20"/>
        <v>421.81</v>
      </c>
      <c r="AG174" s="357">
        <f t="shared" si="21"/>
        <v>498023.5</v>
      </c>
      <c r="AH174" s="361">
        <f t="shared" si="22"/>
        <v>3162633.15</v>
      </c>
      <c r="AI174" s="359">
        <f t="shared" si="23"/>
        <v>3162633.15</v>
      </c>
      <c r="AJ174" s="26">
        <f t="shared" si="24"/>
        <v>0</v>
      </c>
    </row>
    <row r="175" spans="1:36" x14ac:dyDescent="0.25">
      <c r="A175" s="1" t="s">
        <v>525</v>
      </c>
      <c r="B175" s="1" t="s">
        <v>526</v>
      </c>
      <c r="C175" s="66">
        <v>4818</v>
      </c>
      <c r="D175" s="67" t="s">
        <v>1249</v>
      </c>
      <c r="E175" t="s">
        <v>3204</v>
      </c>
      <c r="F175" s="318">
        <v>1444407.13</v>
      </c>
      <c r="G175" s="318">
        <v>0</v>
      </c>
      <c r="H175" s="318">
        <v>238141.23</v>
      </c>
      <c r="I175" s="310">
        <v>112207.87</v>
      </c>
      <c r="J175" s="310">
        <v>152479.72</v>
      </c>
      <c r="N175" s="341">
        <v>712.89</v>
      </c>
      <c r="P175" s="310">
        <v>-809123.31</v>
      </c>
      <c r="Q175" s="310">
        <v>1908740.29</v>
      </c>
      <c r="R175" s="314">
        <v>1246.73</v>
      </c>
      <c r="S175" s="314">
        <v>1613685.83</v>
      </c>
      <c r="T175" s="314">
        <v>336060</v>
      </c>
      <c r="V175" s="314">
        <v>1424531</v>
      </c>
      <c r="W175" s="314">
        <v>232105.5</v>
      </c>
      <c r="X175" s="334">
        <v>2071689</v>
      </c>
      <c r="Y175" s="334">
        <v>14903</v>
      </c>
      <c r="Z175" s="334">
        <v>450</v>
      </c>
      <c r="AA175" s="334">
        <v>624138.86</v>
      </c>
      <c r="AB175" s="334">
        <v>49542.12</v>
      </c>
      <c r="AE175" s="360">
        <f t="shared" si="19"/>
        <v>1682548.3599999999</v>
      </c>
      <c r="AF175" s="31">
        <f t="shared" si="20"/>
        <v>712.89</v>
      </c>
      <c r="AG175" s="357">
        <f t="shared" si="21"/>
        <v>1681835.47</v>
      </c>
      <c r="AH175" s="361">
        <f t="shared" si="22"/>
        <v>2760722.98</v>
      </c>
      <c r="AI175" s="359">
        <f t="shared" si="23"/>
        <v>2760722.98</v>
      </c>
      <c r="AJ175" s="26">
        <f t="shared" si="24"/>
        <v>0</v>
      </c>
    </row>
    <row r="176" spans="1:36" x14ac:dyDescent="0.25">
      <c r="A176" s="1" t="s">
        <v>525</v>
      </c>
      <c r="B176" s="1" t="s">
        <v>526</v>
      </c>
      <c r="C176" s="66">
        <v>3493</v>
      </c>
      <c r="D176" s="67" t="s">
        <v>1250</v>
      </c>
      <c r="E176" t="s">
        <v>3205</v>
      </c>
      <c r="F176" s="318">
        <v>1378870.24</v>
      </c>
      <c r="G176" s="318">
        <v>0</v>
      </c>
      <c r="H176" s="318">
        <v>112700.75</v>
      </c>
      <c r="I176" s="310">
        <v>320140.73</v>
      </c>
      <c r="J176" s="310">
        <v>121974.29</v>
      </c>
      <c r="N176" s="341">
        <v>700.73</v>
      </c>
      <c r="P176" s="310">
        <v>-591939.9</v>
      </c>
      <c r="Q176" s="310">
        <v>2036218.61</v>
      </c>
      <c r="R176" s="314">
        <v>62.77</v>
      </c>
      <c r="S176" s="314">
        <v>1912192.69</v>
      </c>
      <c r="T176" s="314">
        <v>80000</v>
      </c>
      <c r="U176" s="314">
        <v>996.29</v>
      </c>
      <c r="V176" s="314">
        <v>1183223.31</v>
      </c>
      <c r="W176" s="314">
        <v>5991</v>
      </c>
      <c r="X176" s="334">
        <v>1858916.31</v>
      </c>
      <c r="Y176" s="334">
        <v>10140</v>
      </c>
      <c r="AA176" s="334">
        <v>656087.03</v>
      </c>
      <c r="AB176" s="334">
        <v>168616.15</v>
      </c>
      <c r="AE176" s="360">
        <f t="shared" si="19"/>
        <v>1491570.99</v>
      </c>
      <c r="AF176" s="31">
        <f t="shared" si="20"/>
        <v>700.73</v>
      </c>
      <c r="AG176" s="357">
        <f t="shared" si="21"/>
        <v>1490870.26</v>
      </c>
      <c r="AH176" s="361">
        <f t="shared" si="22"/>
        <v>2693759.4899999998</v>
      </c>
      <c r="AI176" s="359">
        <f t="shared" si="23"/>
        <v>2693759.4899999998</v>
      </c>
      <c r="AJ176" s="26">
        <f t="shared" si="24"/>
        <v>0</v>
      </c>
    </row>
    <row r="177" spans="1:36" x14ac:dyDescent="0.25">
      <c r="A177" s="1" t="s">
        <v>525</v>
      </c>
      <c r="B177" s="1" t="s">
        <v>526</v>
      </c>
      <c r="C177" s="66">
        <v>2171</v>
      </c>
      <c r="D177" s="67" t="s">
        <v>1251</v>
      </c>
      <c r="E177" t="s">
        <v>3206</v>
      </c>
      <c r="F177" s="318">
        <v>1026063.67</v>
      </c>
      <c r="G177" s="318">
        <v>0</v>
      </c>
      <c r="H177" s="318">
        <v>179065.71</v>
      </c>
      <c r="I177" s="310">
        <v>10</v>
      </c>
      <c r="J177" s="310">
        <v>148334.53</v>
      </c>
      <c r="N177" s="341">
        <v>161.38</v>
      </c>
      <c r="P177" s="310">
        <v>-1653436.38</v>
      </c>
      <c r="Q177" s="310">
        <v>2581996.2400000002</v>
      </c>
      <c r="R177" s="314">
        <v>893.35</v>
      </c>
      <c r="S177" s="314">
        <v>1165496.1100000001</v>
      </c>
      <c r="T177" s="314">
        <v>90276</v>
      </c>
      <c r="V177" s="314">
        <v>884760</v>
      </c>
      <c r="W177" s="314">
        <v>214942.5</v>
      </c>
      <c r="X177" s="334">
        <v>1441595</v>
      </c>
      <c r="AA177" s="334">
        <v>432928.95</v>
      </c>
      <c r="AB177" s="334">
        <v>57091.34</v>
      </c>
      <c r="AE177" s="360">
        <f t="shared" si="19"/>
        <v>1205129.3800000001</v>
      </c>
      <c r="AF177" s="31">
        <f t="shared" si="20"/>
        <v>161.38</v>
      </c>
      <c r="AG177" s="357">
        <f t="shared" si="21"/>
        <v>1204968.0000000002</v>
      </c>
      <c r="AH177" s="361">
        <f t="shared" si="22"/>
        <v>1931615.29</v>
      </c>
      <c r="AI177" s="359">
        <f t="shared" si="23"/>
        <v>1931615.29</v>
      </c>
      <c r="AJ177" s="26">
        <f t="shared" si="24"/>
        <v>0</v>
      </c>
    </row>
    <row r="178" spans="1:36" x14ac:dyDescent="0.25">
      <c r="A178" s="1" t="s">
        <v>525</v>
      </c>
      <c r="B178" s="1" t="s">
        <v>526</v>
      </c>
      <c r="C178" s="66">
        <v>4974</v>
      </c>
      <c r="D178" s="67" t="s">
        <v>1252</v>
      </c>
      <c r="E178" t="s">
        <v>3207</v>
      </c>
      <c r="F178" s="318">
        <v>1058448.23</v>
      </c>
      <c r="G178" s="318">
        <v>8400</v>
      </c>
      <c r="H178" s="318">
        <v>240792.71</v>
      </c>
      <c r="I178" s="310">
        <v>62312.4</v>
      </c>
      <c r="J178" s="310">
        <v>464937.44</v>
      </c>
      <c r="N178" s="341">
        <v>123.37</v>
      </c>
      <c r="P178" s="310">
        <v>287294.28999999998</v>
      </c>
      <c r="Q178" s="310">
        <v>1442473.15</v>
      </c>
      <c r="R178" s="314">
        <v>1057.0999999999999</v>
      </c>
      <c r="S178" s="314">
        <v>1744718.35</v>
      </c>
      <c r="T178" s="314">
        <v>60313</v>
      </c>
      <c r="V178" s="314">
        <v>1067300</v>
      </c>
      <c r="W178" s="314">
        <v>6300</v>
      </c>
      <c r="X178" s="334">
        <v>1604542</v>
      </c>
      <c r="Y178" s="334">
        <v>14673</v>
      </c>
      <c r="AA178" s="334">
        <v>600700.69999999995</v>
      </c>
      <c r="AB178" s="334">
        <v>554772.78</v>
      </c>
      <c r="AE178" s="360">
        <f t="shared" si="19"/>
        <v>1307640.94</v>
      </c>
      <c r="AF178" s="31">
        <f t="shared" si="20"/>
        <v>123.37</v>
      </c>
      <c r="AG178" s="357">
        <f t="shared" si="21"/>
        <v>1307517.5699999998</v>
      </c>
      <c r="AH178" s="361">
        <f t="shared" si="22"/>
        <v>2774688.4800000004</v>
      </c>
      <c r="AI178" s="359">
        <f t="shared" si="23"/>
        <v>2774688.4800000004</v>
      </c>
      <c r="AJ178" s="26">
        <f t="shared" si="24"/>
        <v>0</v>
      </c>
    </row>
    <row r="179" spans="1:36" x14ac:dyDescent="0.25">
      <c r="A179" s="1" t="s">
        <v>525</v>
      </c>
      <c r="B179" s="1" t="s">
        <v>526</v>
      </c>
      <c r="C179" s="66">
        <v>2190</v>
      </c>
      <c r="D179" s="67" t="s">
        <v>1253</v>
      </c>
      <c r="E179" t="s">
        <v>3208</v>
      </c>
      <c r="F179" s="318">
        <v>957515.78</v>
      </c>
      <c r="G179" s="318">
        <v>0</v>
      </c>
      <c r="H179" s="318">
        <v>40047.94</v>
      </c>
      <c r="I179" s="310">
        <v>126028.73</v>
      </c>
      <c r="J179" s="310">
        <v>108602.36</v>
      </c>
      <c r="N179" s="341">
        <v>0</v>
      </c>
      <c r="P179" s="310">
        <v>-623138</v>
      </c>
      <c r="Q179" s="310">
        <v>1708773.29</v>
      </c>
      <c r="R179" s="314">
        <v>915.75</v>
      </c>
      <c r="S179" s="314">
        <v>1037164.64</v>
      </c>
      <c r="T179" s="314">
        <v>65400</v>
      </c>
      <c r="V179" s="314">
        <v>751660</v>
      </c>
      <c r="W179" s="314">
        <v>2000</v>
      </c>
      <c r="X179" s="334">
        <v>1050302</v>
      </c>
      <c r="Y179" s="334">
        <v>6295</v>
      </c>
      <c r="AA179" s="334">
        <v>534411.37</v>
      </c>
      <c r="AB179" s="334">
        <v>119572.5</v>
      </c>
      <c r="AE179" s="360">
        <f t="shared" si="19"/>
        <v>997563.72</v>
      </c>
      <c r="AF179" s="31">
        <f t="shared" si="20"/>
        <v>0</v>
      </c>
      <c r="AG179" s="357">
        <f t="shared" si="21"/>
        <v>997563.72</v>
      </c>
      <c r="AH179" s="361">
        <f t="shared" si="22"/>
        <v>1710580.87</v>
      </c>
      <c r="AI179" s="359">
        <f t="shared" si="23"/>
        <v>1710580.87</v>
      </c>
      <c r="AJ179" s="26">
        <f t="shared" si="24"/>
        <v>0</v>
      </c>
    </row>
    <row r="180" spans="1:36" x14ac:dyDescent="0.25">
      <c r="A180" s="1" t="s">
        <v>525</v>
      </c>
      <c r="B180" s="1" t="s">
        <v>526</v>
      </c>
      <c r="C180" s="66">
        <v>3183</v>
      </c>
      <c r="D180" s="67" t="s">
        <v>1254</v>
      </c>
      <c r="E180" t="s">
        <v>3209</v>
      </c>
      <c r="F180" s="318">
        <v>935402.31</v>
      </c>
      <c r="G180" s="318">
        <v>0</v>
      </c>
      <c r="H180" s="318">
        <v>138637.69</v>
      </c>
      <c r="I180" s="310">
        <v>17092.02</v>
      </c>
      <c r="J180" s="310">
        <v>13495.76</v>
      </c>
      <c r="N180" s="341">
        <v>0</v>
      </c>
      <c r="P180" s="310">
        <v>-965140.15</v>
      </c>
      <c r="Q180" s="310">
        <v>1572242.02</v>
      </c>
      <c r="R180" s="314">
        <v>1591.04</v>
      </c>
      <c r="S180" s="314">
        <v>1247164.92</v>
      </c>
      <c r="T180" s="314">
        <v>146335</v>
      </c>
      <c r="V180" s="314">
        <v>1052430</v>
      </c>
      <c r="W180" s="314">
        <v>300</v>
      </c>
      <c r="X180" s="334">
        <v>1533985</v>
      </c>
      <c r="Y180" s="334">
        <v>4285</v>
      </c>
      <c r="AA180" s="334">
        <v>383710.45</v>
      </c>
      <c r="AB180" s="334">
        <v>28314.6</v>
      </c>
      <c r="AE180" s="360">
        <f t="shared" si="19"/>
        <v>1074040</v>
      </c>
      <c r="AF180" s="31">
        <f t="shared" si="20"/>
        <v>0</v>
      </c>
      <c r="AG180" s="357">
        <f t="shared" si="21"/>
        <v>1074040</v>
      </c>
      <c r="AH180" s="361">
        <f t="shared" si="22"/>
        <v>1950295.05</v>
      </c>
      <c r="AI180" s="359">
        <f t="shared" si="23"/>
        <v>1950295.05</v>
      </c>
      <c r="AJ180" s="26">
        <f t="shared" si="24"/>
        <v>0</v>
      </c>
    </row>
    <row r="181" spans="1:36" x14ac:dyDescent="0.25">
      <c r="A181" s="1" t="s">
        <v>525</v>
      </c>
      <c r="B181" s="1" t="s">
        <v>526</v>
      </c>
      <c r="C181" s="66">
        <v>3642</v>
      </c>
      <c r="D181" s="67" t="s">
        <v>1255</v>
      </c>
      <c r="E181" t="s">
        <v>3210</v>
      </c>
      <c r="F181" s="318">
        <v>946464.51</v>
      </c>
      <c r="G181" s="318">
        <v>0</v>
      </c>
      <c r="H181" s="318">
        <v>231553.71</v>
      </c>
      <c r="I181" s="310">
        <v>84328.49</v>
      </c>
      <c r="J181" s="310">
        <v>437267.29</v>
      </c>
      <c r="N181" s="341">
        <v>46.73</v>
      </c>
      <c r="P181" s="310">
        <v>353232.43</v>
      </c>
      <c r="Q181" s="310">
        <v>1286359.3700000001</v>
      </c>
      <c r="R181" s="314">
        <v>903.2</v>
      </c>
      <c r="S181" s="314">
        <v>1637669.63</v>
      </c>
      <c r="T181" s="314">
        <v>195000</v>
      </c>
      <c r="U181" s="314">
        <v>68.56</v>
      </c>
      <c r="V181" s="314">
        <v>1197610</v>
      </c>
      <c r="W181" s="314">
        <v>3800</v>
      </c>
      <c r="X181" s="334">
        <v>1668320</v>
      </c>
      <c r="Y181" s="334">
        <v>4565</v>
      </c>
      <c r="Z181" s="334">
        <v>200</v>
      </c>
      <c r="AA181" s="334">
        <v>943117.18</v>
      </c>
      <c r="AB181" s="334">
        <v>358873.74</v>
      </c>
      <c r="AE181" s="360">
        <f t="shared" si="19"/>
        <v>1178018.22</v>
      </c>
      <c r="AF181" s="31">
        <f t="shared" si="20"/>
        <v>46.73</v>
      </c>
      <c r="AG181" s="357">
        <f t="shared" si="21"/>
        <v>1177971.49</v>
      </c>
      <c r="AH181" s="361">
        <f t="shared" si="22"/>
        <v>2975075.92</v>
      </c>
      <c r="AI181" s="359">
        <f t="shared" si="23"/>
        <v>2975075.92</v>
      </c>
      <c r="AJ181" s="26">
        <f t="shared" si="24"/>
        <v>0</v>
      </c>
    </row>
    <row r="182" spans="1:36" x14ac:dyDescent="0.25">
      <c r="A182" s="1" t="s">
        <v>529</v>
      </c>
      <c r="B182" s="1" t="s">
        <v>531</v>
      </c>
      <c r="C182" s="66">
        <v>3093</v>
      </c>
      <c r="D182" s="67" t="s">
        <v>1256</v>
      </c>
      <c r="E182" t="s">
        <v>3211</v>
      </c>
      <c r="F182" s="318">
        <v>452483.56</v>
      </c>
      <c r="G182" s="318">
        <v>21454.880000000001</v>
      </c>
      <c r="H182" s="318">
        <v>64987.59</v>
      </c>
      <c r="I182" s="310">
        <v>210234.89</v>
      </c>
      <c r="J182" s="310">
        <v>100963.9</v>
      </c>
      <c r="K182" s="341">
        <v>31486.47</v>
      </c>
      <c r="L182" s="341">
        <v>59.43</v>
      </c>
      <c r="M182" s="341">
        <v>1107</v>
      </c>
      <c r="P182" s="310">
        <v>-842146.48</v>
      </c>
      <c r="Q182" s="310">
        <v>1621669.25</v>
      </c>
      <c r="S182" s="314">
        <v>649086.47</v>
      </c>
      <c r="T182" s="314">
        <v>133110</v>
      </c>
      <c r="U182" s="314">
        <v>644.9</v>
      </c>
      <c r="V182" s="314">
        <v>550302</v>
      </c>
      <c r="W182" s="314">
        <v>217220.89</v>
      </c>
      <c r="X182" s="334">
        <v>1020839</v>
      </c>
      <c r="AA182" s="334">
        <v>426114.01</v>
      </c>
      <c r="AB182" s="334">
        <v>65462.1</v>
      </c>
      <c r="AE182" s="360">
        <f t="shared" si="19"/>
        <v>538926.03</v>
      </c>
      <c r="AF182" s="31">
        <f t="shared" si="20"/>
        <v>32652.9</v>
      </c>
      <c r="AG182" s="357">
        <f t="shared" si="21"/>
        <v>506273.13</v>
      </c>
      <c r="AH182" s="361">
        <f t="shared" si="22"/>
        <v>1512415.11</v>
      </c>
      <c r="AI182" s="359">
        <f t="shared" si="23"/>
        <v>1512415.11</v>
      </c>
      <c r="AJ182" s="26">
        <f t="shared" si="24"/>
        <v>0</v>
      </c>
    </row>
    <row r="183" spans="1:36" x14ac:dyDescent="0.25">
      <c r="A183" s="1" t="s">
        <v>529</v>
      </c>
      <c r="B183" s="1" t="s">
        <v>531</v>
      </c>
      <c r="C183" s="66">
        <v>2775</v>
      </c>
      <c r="D183" s="67" t="s">
        <v>1257</v>
      </c>
      <c r="E183" t="s">
        <v>3212</v>
      </c>
      <c r="F183" s="318">
        <v>28442.38</v>
      </c>
      <c r="G183" s="318">
        <v>51600</v>
      </c>
      <c r="H183" s="318">
        <v>77999.39</v>
      </c>
      <c r="I183" s="310">
        <v>205029.9</v>
      </c>
      <c r="J183" s="310">
        <v>737595.89</v>
      </c>
      <c r="K183" s="341">
        <v>39685</v>
      </c>
      <c r="P183" s="310">
        <v>-958470.21</v>
      </c>
      <c r="Q183" s="310">
        <v>2143817.25</v>
      </c>
      <c r="S183" s="314">
        <v>958374.17</v>
      </c>
      <c r="T183" s="314">
        <v>144530</v>
      </c>
      <c r="U183" s="314">
        <v>147.19999999999999</v>
      </c>
      <c r="V183" s="314">
        <v>1123930</v>
      </c>
      <c r="W183" s="314">
        <v>127750</v>
      </c>
      <c r="X183" s="334">
        <v>1687283</v>
      </c>
      <c r="Y183" s="334">
        <v>4800</v>
      </c>
      <c r="AA183" s="334">
        <v>593708.86</v>
      </c>
      <c r="AB183" s="334">
        <v>193303.99</v>
      </c>
      <c r="AE183" s="360">
        <f t="shared" si="19"/>
        <v>158041.77000000002</v>
      </c>
      <c r="AF183" s="31">
        <f t="shared" si="20"/>
        <v>39685</v>
      </c>
      <c r="AG183" s="357">
        <f t="shared" si="21"/>
        <v>118356.77000000002</v>
      </c>
      <c r="AH183" s="361">
        <f t="shared" si="22"/>
        <v>2479095.8499999996</v>
      </c>
      <c r="AI183" s="359">
        <f t="shared" si="23"/>
        <v>2479095.8499999996</v>
      </c>
      <c r="AJ183" s="26">
        <f t="shared" si="24"/>
        <v>0</v>
      </c>
    </row>
    <row r="184" spans="1:36" x14ac:dyDescent="0.25">
      <c r="A184" s="1" t="s">
        <v>529</v>
      </c>
      <c r="B184" s="1" t="s">
        <v>531</v>
      </c>
      <c r="C184" s="66">
        <v>2224</v>
      </c>
      <c r="D184" s="67" t="s">
        <v>1258</v>
      </c>
      <c r="E184" t="s">
        <v>3213</v>
      </c>
      <c r="F184" s="318">
        <v>458294.38</v>
      </c>
      <c r="G184" s="318">
        <v>798</v>
      </c>
      <c r="H184" s="318">
        <v>43572.06</v>
      </c>
      <c r="I184" s="310">
        <v>2126321.36</v>
      </c>
      <c r="J184" s="310">
        <v>221877.04</v>
      </c>
      <c r="K184" s="341">
        <v>0</v>
      </c>
      <c r="P184" s="310">
        <v>2499694.38</v>
      </c>
      <c r="Q184" s="310">
        <v>309335.96999999997</v>
      </c>
      <c r="S184" s="314">
        <v>698485.31</v>
      </c>
      <c r="T184" s="314">
        <v>94640</v>
      </c>
      <c r="U184" s="314">
        <v>548.46</v>
      </c>
      <c r="V184" s="314">
        <v>802600</v>
      </c>
      <c r="W184" s="314">
        <v>149037.6</v>
      </c>
      <c r="X184" s="334">
        <v>1160156</v>
      </c>
      <c r="AA184" s="334">
        <v>409893.69</v>
      </c>
      <c r="AB184" s="334">
        <v>133429.19</v>
      </c>
      <c r="AE184" s="360">
        <f t="shared" si="19"/>
        <v>502664.44</v>
      </c>
      <c r="AF184" s="31">
        <f t="shared" si="20"/>
        <v>0</v>
      </c>
      <c r="AG184" s="357">
        <f t="shared" si="21"/>
        <v>502664.44</v>
      </c>
      <c r="AH184" s="361">
        <f t="shared" si="22"/>
        <v>1703478.88</v>
      </c>
      <c r="AI184" s="359">
        <f t="shared" si="23"/>
        <v>1703478.88</v>
      </c>
      <c r="AJ184" s="26">
        <f t="shared" si="24"/>
        <v>0</v>
      </c>
    </row>
    <row r="185" spans="1:36" x14ac:dyDescent="0.25">
      <c r="A185" s="1" t="s">
        <v>529</v>
      </c>
      <c r="B185" s="1" t="s">
        <v>531</v>
      </c>
      <c r="C185" s="66">
        <v>2037</v>
      </c>
      <c r="D185" s="67" t="s">
        <v>1259</v>
      </c>
      <c r="E185" t="s">
        <v>3214</v>
      </c>
      <c r="F185" s="318">
        <v>215085.22</v>
      </c>
      <c r="G185" s="318">
        <v>34883.74</v>
      </c>
      <c r="H185" s="318">
        <v>38300.1</v>
      </c>
      <c r="I185" s="310">
        <v>89844.84</v>
      </c>
      <c r="J185" s="310">
        <v>722928.06</v>
      </c>
      <c r="K185" s="341">
        <v>18531</v>
      </c>
      <c r="L185" s="341">
        <v>65094</v>
      </c>
      <c r="N185" s="341">
        <v>2650</v>
      </c>
      <c r="P185" s="310">
        <v>-1304155.3899999999</v>
      </c>
      <c r="Q185" s="310">
        <v>1558084.6</v>
      </c>
      <c r="S185" s="314">
        <v>606797.93999999994</v>
      </c>
      <c r="T185" s="314">
        <v>99590</v>
      </c>
      <c r="U185" s="314">
        <v>261.76</v>
      </c>
      <c r="V185" s="314">
        <v>532548</v>
      </c>
      <c r="W185" s="314">
        <v>838670.81</v>
      </c>
      <c r="X185" s="334">
        <v>868216</v>
      </c>
      <c r="AA185" s="334">
        <v>370864.73</v>
      </c>
      <c r="AB185" s="334">
        <v>77950.03</v>
      </c>
      <c r="AE185" s="360">
        <f t="shared" si="19"/>
        <v>288269.06</v>
      </c>
      <c r="AF185" s="31">
        <f t="shared" si="20"/>
        <v>86275</v>
      </c>
      <c r="AG185" s="357">
        <f t="shared" si="21"/>
        <v>201994.06</v>
      </c>
      <c r="AH185" s="361">
        <f t="shared" si="22"/>
        <v>1317030.76</v>
      </c>
      <c r="AI185" s="359">
        <f t="shared" si="23"/>
        <v>1317030.76</v>
      </c>
      <c r="AJ185" s="26">
        <f t="shared" si="24"/>
        <v>0</v>
      </c>
    </row>
    <row r="186" spans="1:36" x14ac:dyDescent="0.25">
      <c r="A186" s="1" t="s">
        <v>529</v>
      </c>
      <c r="B186" s="1" t="s">
        <v>531</v>
      </c>
      <c r="C186" s="66">
        <v>3571</v>
      </c>
      <c r="D186" s="67" t="s">
        <v>1260</v>
      </c>
      <c r="E186" t="s">
        <v>3215</v>
      </c>
      <c r="F186" s="318">
        <v>357454.67</v>
      </c>
      <c r="G186" s="318">
        <v>0</v>
      </c>
      <c r="H186" s="318">
        <v>48754.62</v>
      </c>
      <c r="I186" s="310">
        <v>347887.02</v>
      </c>
      <c r="J186" s="310">
        <v>102591.38</v>
      </c>
      <c r="K186" s="341">
        <v>0</v>
      </c>
      <c r="N186" s="341">
        <v>918</v>
      </c>
      <c r="P186" s="310">
        <v>-1127068.18</v>
      </c>
      <c r="Q186" s="310">
        <v>1939631.19</v>
      </c>
      <c r="S186" s="314">
        <v>970482.73</v>
      </c>
      <c r="T186" s="314">
        <v>149240</v>
      </c>
      <c r="U186" s="314">
        <v>401.52</v>
      </c>
      <c r="V186" s="314">
        <v>1175850</v>
      </c>
      <c r="W186" s="314">
        <v>182664.34</v>
      </c>
      <c r="X186" s="334">
        <v>1684643</v>
      </c>
      <c r="AA186" s="334">
        <v>659788.05000000005</v>
      </c>
      <c r="AB186" s="334">
        <v>91000.86</v>
      </c>
      <c r="AE186" s="360">
        <f t="shared" si="19"/>
        <v>406209.29</v>
      </c>
      <c r="AF186" s="31">
        <f t="shared" si="20"/>
        <v>918</v>
      </c>
      <c r="AG186" s="357">
        <f t="shared" si="21"/>
        <v>405291.29</v>
      </c>
      <c r="AH186" s="361">
        <f t="shared" si="22"/>
        <v>2435431.9099999997</v>
      </c>
      <c r="AI186" s="359">
        <f t="shared" si="23"/>
        <v>2435431.9099999997</v>
      </c>
      <c r="AJ186" s="26">
        <f t="shared" si="24"/>
        <v>0</v>
      </c>
    </row>
    <row r="187" spans="1:36" x14ac:dyDescent="0.25">
      <c r="A187" s="1" t="s">
        <v>529</v>
      </c>
      <c r="B187" s="1" t="s">
        <v>531</v>
      </c>
      <c r="C187" s="66">
        <v>6793</v>
      </c>
      <c r="D187" s="67" t="s">
        <v>1261</v>
      </c>
      <c r="E187" t="s">
        <v>3216</v>
      </c>
      <c r="F187" s="318">
        <v>584975.48</v>
      </c>
      <c r="G187" s="318">
        <v>70064.350000000006</v>
      </c>
      <c r="H187" s="318">
        <v>74126.720000000001</v>
      </c>
      <c r="I187" s="310">
        <v>103276.68</v>
      </c>
      <c r="J187" s="310">
        <v>112927.72</v>
      </c>
      <c r="K187" s="341">
        <v>32830</v>
      </c>
      <c r="P187" s="310">
        <v>-1524067.47</v>
      </c>
      <c r="Q187" s="310">
        <v>2258666.42</v>
      </c>
      <c r="S187" s="314">
        <v>1232264.1499999999</v>
      </c>
      <c r="T187" s="314">
        <v>157260</v>
      </c>
      <c r="U187" s="314">
        <v>611.98</v>
      </c>
      <c r="V187" s="314">
        <v>1799772</v>
      </c>
      <c r="W187" s="314">
        <v>310538.32</v>
      </c>
      <c r="X187" s="334">
        <v>2643623</v>
      </c>
      <c r="AA187" s="334">
        <v>617981.07999999996</v>
      </c>
      <c r="AB187" s="334">
        <v>60900.37</v>
      </c>
      <c r="AE187" s="360">
        <f t="shared" si="19"/>
        <v>729166.54999999993</v>
      </c>
      <c r="AF187" s="31">
        <f t="shared" si="20"/>
        <v>32830</v>
      </c>
      <c r="AG187" s="357">
        <f t="shared" si="21"/>
        <v>696336.54999999993</v>
      </c>
      <c r="AH187" s="361">
        <f t="shared" si="22"/>
        <v>3322504.45</v>
      </c>
      <c r="AI187" s="359">
        <f t="shared" si="23"/>
        <v>3322504.45</v>
      </c>
      <c r="AJ187" s="26">
        <f t="shared" si="24"/>
        <v>0</v>
      </c>
    </row>
    <row r="188" spans="1:36" x14ac:dyDescent="0.25">
      <c r="A188" s="1" t="s">
        <v>529</v>
      </c>
      <c r="B188" s="1" t="s">
        <v>531</v>
      </c>
      <c r="C188" s="66">
        <v>1011</v>
      </c>
      <c r="D188" s="67" t="s">
        <v>1262</v>
      </c>
      <c r="E188" t="s">
        <v>3217</v>
      </c>
      <c r="F188" s="318">
        <v>170788.32</v>
      </c>
      <c r="G188" s="318">
        <v>43050.46</v>
      </c>
      <c r="H188" s="318">
        <v>74559.179999999993</v>
      </c>
      <c r="I188" s="310">
        <v>-49685.16</v>
      </c>
      <c r="J188" s="310">
        <v>411719.2</v>
      </c>
      <c r="K188" s="341">
        <v>33722</v>
      </c>
      <c r="L188" s="341">
        <v>15052.5</v>
      </c>
      <c r="P188" s="310">
        <v>-2693394.2</v>
      </c>
      <c r="Q188" s="310">
        <v>3335566.08</v>
      </c>
      <c r="S188" s="314">
        <v>496516.85</v>
      </c>
      <c r="T188" s="314">
        <v>70000</v>
      </c>
      <c r="U188" s="314">
        <v>246.74</v>
      </c>
      <c r="V188" s="314">
        <v>704600</v>
      </c>
      <c r="W188" s="314">
        <v>73459.520000000004</v>
      </c>
      <c r="X188" s="334">
        <v>995677</v>
      </c>
      <c r="AA188" s="334">
        <v>258137.18</v>
      </c>
      <c r="AB188" s="334">
        <v>131523.31</v>
      </c>
      <c r="AE188" s="360">
        <f t="shared" si="19"/>
        <v>288397.95999999996</v>
      </c>
      <c r="AF188" s="31">
        <f t="shared" si="20"/>
        <v>48774.5</v>
      </c>
      <c r="AG188" s="357">
        <f t="shared" si="21"/>
        <v>239623.45999999996</v>
      </c>
      <c r="AH188" s="361">
        <f t="shared" si="22"/>
        <v>1385337.49</v>
      </c>
      <c r="AI188" s="359">
        <f t="shared" si="23"/>
        <v>1385337.49</v>
      </c>
      <c r="AJ188" s="26">
        <f t="shared" si="24"/>
        <v>0</v>
      </c>
    </row>
    <row r="189" spans="1:36" x14ac:dyDescent="0.25">
      <c r="A189" s="1" t="s">
        <v>529</v>
      </c>
      <c r="B189" s="1" t="s">
        <v>531</v>
      </c>
      <c r="C189" s="66">
        <v>3164</v>
      </c>
      <c r="D189" s="67" t="s">
        <v>1263</v>
      </c>
      <c r="E189" t="s">
        <v>3218</v>
      </c>
      <c r="F189" s="318">
        <v>420403.43</v>
      </c>
      <c r="G189" s="318">
        <v>0</v>
      </c>
      <c r="H189" s="318">
        <v>24654.01</v>
      </c>
      <c r="I189" s="310">
        <v>151988.5</v>
      </c>
      <c r="J189" s="310">
        <v>55719.43</v>
      </c>
      <c r="K189" s="341">
        <v>12970.77</v>
      </c>
      <c r="L189" s="341">
        <v>4014.05</v>
      </c>
      <c r="N189" s="341">
        <v>1351</v>
      </c>
      <c r="P189" s="310">
        <v>-1368300.04</v>
      </c>
      <c r="Q189" s="310">
        <v>1980732.96</v>
      </c>
      <c r="S189" s="314">
        <v>800461.03</v>
      </c>
      <c r="T189" s="314">
        <v>72385</v>
      </c>
      <c r="U189" s="314">
        <v>683.06</v>
      </c>
      <c r="V189" s="314">
        <v>1028504</v>
      </c>
      <c r="W189" s="314">
        <v>178928.81</v>
      </c>
      <c r="X189" s="334">
        <v>1585748</v>
      </c>
      <c r="AA189" s="334">
        <v>411599.76</v>
      </c>
      <c r="AB189" s="334">
        <v>61617.51</v>
      </c>
      <c r="AE189" s="360">
        <f t="shared" si="19"/>
        <v>445057.44</v>
      </c>
      <c r="AF189" s="31">
        <f t="shared" si="20"/>
        <v>18335.82</v>
      </c>
      <c r="AG189" s="357">
        <f t="shared" si="21"/>
        <v>426721.62</v>
      </c>
      <c r="AH189" s="361">
        <f t="shared" si="22"/>
        <v>2058965.27</v>
      </c>
      <c r="AI189" s="359">
        <f t="shared" si="23"/>
        <v>2058965.27</v>
      </c>
      <c r="AJ189" s="26">
        <f t="shared" si="24"/>
        <v>0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54"/>
  <sheetViews>
    <sheetView topLeftCell="V1" zoomScale="120" zoomScaleNormal="120" workbookViewId="0">
      <selection sqref="A1:AG1048576"/>
    </sheetView>
  </sheetViews>
  <sheetFormatPr defaultRowHeight="13.8" x14ac:dyDescent="0.25"/>
  <cols>
    <col min="1" max="1" width="25.69921875" customWidth="1"/>
  </cols>
  <sheetData>
    <row r="1" spans="1:33" x14ac:dyDescent="0.25">
      <c r="A1" t="s">
        <v>2458</v>
      </c>
      <c r="B1" t="s">
        <v>2459</v>
      </c>
      <c r="C1" t="s">
        <v>2460</v>
      </c>
      <c r="D1" t="s">
        <v>2461</v>
      </c>
      <c r="E1" t="s">
        <v>2462</v>
      </c>
      <c r="F1" t="s">
        <v>2463</v>
      </c>
      <c r="G1" t="s">
        <v>2464</v>
      </c>
      <c r="H1" t="s">
        <v>2465</v>
      </c>
      <c r="I1" t="s">
        <v>2614</v>
      </c>
      <c r="J1" t="s">
        <v>2466</v>
      </c>
      <c r="K1" t="s">
        <v>2467</v>
      </c>
      <c r="L1" t="s">
        <v>2470</v>
      </c>
      <c r="M1" t="s">
        <v>2471</v>
      </c>
      <c r="N1" t="s">
        <v>2472</v>
      </c>
      <c r="O1" t="s">
        <v>2473</v>
      </c>
      <c r="P1" t="s">
        <v>2474</v>
      </c>
      <c r="Q1" t="s">
        <v>2475</v>
      </c>
      <c r="R1" t="s">
        <v>3219</v>
      </c>
      <c r="S1" t="s">
        <v>2477</v>
      </c>
      <c r="T1" t="s">
        <v>2478</v>
      </c>
      <c r="U1" t="s">
        <v>2479</v>
      </c>
      <c r="V1" t="s">
        <v>2480</v>
      </c>
      <c r="W1" t="s">
        <v>2616</v>
      </c>
      <c r="X1" t="s">
        <v>2481</v>
      </c>
      <c r="Y1" t="s">
        <v>2483</v>
      </c>
      <c r="Z1" t="s">
        <v>2484</v>
      </c>
      <c r="AA1" t="s">
        <v>2485</v>
      </c>
      <c r="AB1" t="s">
        <v>2486</v>
      </c>
      <c r="AC1" t="s">
        <v>2487</v>
      </c>
      <c r="AD1" t="s">
        <v>2488</v>
      </c>
      <c r="AE1" t="s">
        <v>2489</v>
      </c>
      <c r="AF1" t="s">
        <v>2618</v>
      </c>
      <c r="AG1" t="s">
        <v>2490</v>
      </c>
    </row>
    <row r="2" spans="1:33" x14ac:dyDescent="0.25">
      <c r="A2" t="s">
        <v>2491</v>
      </c>
      <c r="B2" t="s">
        <v>2492</v>
      </c>
      <c r="C2" t="s">
        <v>2493</v>
      </c>
      <c r="D2" t="s">
        <v>2494</v>
      </c>
      <c r="E2" t="s">
        <v>2495</v>
      </c>
      <c r="F2" t="s">
        <v>2496</v>
      </c>
      <c r="G2" t="s">
        <v>2497</v>
      </c>
      <c r="H2" t="s">
        <v>2498</v>
      </c>
      <c r="I2" t="s">
        <v>2620</v>
      </c>
      <c r="J2" t="s">
        <v>2499</v>
      </c>
      <c r="K2" t="s">
        <v>2500</v>
      </c>
      <c r="L2" t="s">
        <v>2503</v>
      </c>
      <c r="M2" t="s">
        <v>2504</v>
      </c>
      <c r="N2" t="s">
        <v>2505</v>
      </c>
      <c r="O2" t="s">
        <v>2506</v>
      </c>
      <c r="P2" t="s">
        <v>2507</v>
      </c>
      <c r="Q2" t="s">
        <v>2508</v>
      </c>
      <c r="R2" t="s">
        <v>3220</v>
      </c>
      <c r="S2" t="s">
        <v>2510</v>
      </c>
      <c r="T2" t="s">
        <v>2511</v>
      </c>
      <c r="U2" t="s">
        <v>2512</v>
      </c>
      <c r="V2" t="s">
        <v>2513</v>
      </c>
      <c r="W2" t="s">
        <v>2622</v>
      </c>
      <c r="X2" t="s">
        <v>2514</v>
      </c>
      <c r="Y2" t="s">
        <v>2516</v>
      </c>
      <c r="Z2" t="s">
        <v>2517</v>
      </c>
      <c r="AA2" t="s">
        <v>2518</v>
      </c>
      <c r="AB2" t="s">
        <v>2519</v>
      </c>
      <c r="AC2" t="s">
        <v>2520</v>
      </c>
      <c r="AD2" t="s">
        <v>2521</v>
      </c>
      <c r="AE2" t="s">
        <v>2522</v>
      </c>
      <c r="AF2" t="s">
        <v>2624</v>
      </c>
      <c r="AG2" t="s">
        <v>2523</v>
      </c>
    </row>
    <row r="3" spans="1:33" x14ac:dyDescent="0.25">
      <c r="A3" t="s">
        <v>2524</v>
      </c>
      <c r="B3" s="310">
        <v>66288374.189999998</v>
      </c>
      <c r="C3" s="310">
        <v>1811694.39</v>
      </c>
      <c r="D3" s="310">
        <v>18487849.93</v>
      </c>
      <c r="E3" s="310">
        <v>35.21</v>
      </c>
      <c r="F3" s="310">
        <v>104512283.09</v>
      </c>
      <c r="G3" s="310">
        <v>39434251.530000001</v>
      </c>
      <c r="H3" s="310">
        <v>2</v>
      </c>
      <c r="I3" s="310">
        <v>315400</v>
      </c>
      <c r="J3" s="310">
        <v>352900</v>
      </c>
      <c r="K3" s="310">
        <v>2751243.75</v>
      </c>
      <c r="L3" s="310">
        <v>5016368.7300000004</v>
      </c>
      <c r="M3" s="310">
        <v>665591.43999999994</v>
      </c>
      <c r="N3" s="310">
        <v>511026</v>
      </c>
      <c r="O3" s="310">
        <v>-246434.05</v>
      </c>
      <c r="P3" s="310">
        <v>-61188467.560000002</v>
      </c>
      <c r="Q3" s="310">
        <v>273748269.48000002</v>
      </c>
      <c r="R3" s="310">
        <v>16</v>
      </c>
      <c r="S3" s="310">
        <v>6363.49</v>
      </c>
      <c r="T3" s="310">
        <v>104430037.98999999</v>
      </c>
      <c r="U3" s="310">
        <v>10170133.15</v>
      </c>
      <c r="V3" s="310">
        <v>77792.479999999996</v>
      </c>
      <c r="W3" s="310">
        <v>2300</v>
      </c>
      <c r="X3" s="310">
        <v>133981303.66</v>
      </c>
      <c r="Y3" s="310">
        <v>16542694.85</v>
      </c>
      <c r="Z3" s="310">
        <v>168222157.71000001</v>
      </c>
      <c r="AA3" s="310">
        <v>423547.73</v>
      </c>
      <c r="AB3" s="310">
        <v>733272.78</v>
      </c>
      <c r="AC3" s="310">
        <v>68689414.170000002</v>
      </c>
      <c r="AD3" s="310">
        <v>17271794.690000001</v>
      </c>
      <c r="AE3" s="310">
        <v>140000</v>
      </c>
      <c r="AF3" s="310">
        <v>19902</v>
      </c>
      <c r="AG3" s="310">
        <v>471159.99</v>
      </c>
    </row>
    <row r="4" spans="1:33" x14ac:dyDescent="0.25">
      <c r="A4" t="s">
        <v>3221</v>
      </c>
      <c r="B4" s="310">
        <v>473479.67999999999</v>
      </c>
      <c r="C4" s="310">
        <v>0</v>
      </c>
      <c r="D4" s="310">
        <v>62213.760000000002</v>
      </c>
      <c r="F4" s="310">
        <v>133187.72</v>
      </c>
      <c r="G4" s="310">
        <v>176069.59</v>
      </c>
      <c r="K4" s="310">
        <v>16817</v>
      </c>
      <c r="L4" s="310">
        <v>50955</v>
      </c>
      <c r="M4" s="310">
        <v>106</v>
      </c>
      <c r="N4" s="310">
        <v>36000</v>
      </c>
      <c r="O4" s="310">
        <v>4655.03</v>
      </c>
      <c r="P4" s="310">
        <v>-1537378.48</v>
      </c>
      <c r="Q4" s="310">
        <v>2193223.69</v>
      </c>
      <c r="T4" s="310">
        <v>811927.78</v>
      </c>
      <c r="V4" s="310">
        <v>548.41</v>
      </c>
      <c r="X4" s="310">
        <v>1120250</v>
      </c>
      <c r="Z4" s="310">
        <v>1224807</v>
      </c>
      <c r="AA4" s="310">
        <v>720</v>
      </c>
      <c r="AB4" s="310">
        <v>814</v>
      </c>
      <c r="AC4" s="310">
        <v>605773.4</v>
      </c>
      <c r="AD4" s="310">
        <v>20039.28</v>
      </c>
    </row>
    <row r="5" spans="1:33" x14ac:dyDescent="0.25">
      <c r="A5" t="s">
        <v>3222</v>
      </c>
      <c r="B5" s="310">
        <v>554683.65</v>
      </c>
      <c r="C5" s="310">
        <v>0</v>
      </c>
      <c r="D5" s="310">
        <v>122603.81</v>
      </c>
      <c r="F5" s="310">
        <v>870253.24</v>
      </c>
      <c r="G5" s="310">
        <v>749249.78</v>
      </c>
      <c r="J5" s="310">
        <v>2000</v>
      </c>
      <c r="K5" s="310">
        <v>8243</v>
      </c>
      <c r="M5" s="310">
        <v>231.58</v>
      </c>
      <c r="P5" s="310">
        <v>829965.58</v>
      </c>
      <c r="Q5" s="310">
        <v>1265427.9099999999</v>
      </c>
      <c r="T5" s="310">
        <v>960716.64</v>
      </c>
      <c r="V5" s="310">
        <v>746.41</v>
      </c>
      <c r="X5" s="310">
        <v>1351250</v>
      </c>
      <c r="Z5" s="310">
        <v>1487233</v>
      </c>
      <c r="AA5" s="310">
        <v>8494</v>
      </c>
      <c r="AB5" s="310">
        <v>3240</v>
      </c>
      <c r="AC5" s="310">
        <v>607526</v>
      </c>
      <c r="AD5" s="310">
        <v>14817.64</v>
      </c>
      <c r="AG5" s="310">
        <v>480</v>
      </c>
    </row>
    <row r="6" spans="1:33" x14ac:dyDescent="0.25">
      <c r="A6" t="s">
        <v>3223</v>
      </c>
      <c r="B6" s="310">
        <v>751906.7</v>
      </c>
      <c r="C6" s="310">
        <v>0</v>
      </c>
      <c r="D6" s="310">
        <v>132502.17000000001</v>
      </c>
      <c r="F6" s="310">
        <v>1013768.58</v>
      </c>
      <c r="G6" s="310">
        <v>807671.47</v>
      </c>
      <c r="J6" s="310">
        <v>2000</v>
      </c>
      <c r="K6" s="310">
        <v>12550</v>
      </c>
      <c r="L6" s="310">
        <v>248430</v>
      </c>
      <c r="M6" s="310">
        <v>46255.91</v>
      </c>
      <c r="N6" s="310">
        <v>161000</v>
      </c>
      <c r="P6" s="310">
        <v>-1287332.8700000001</v>
      </c>
      <c r="Q6" s="310">
        <v>3482828.65</v>
      </c>
      <c r="T6" s="310">
        <v>667178.23999999999</v>
      </c>
      <c r="U6" s="310">
        <v>97390</v>
      </c>
      <c r="V6" s="310">
        <v>417.11</v>
      </c>
      <c r="X6" s="310">
        <v>1437300</v>
      </c>
      <c r="Z6" s="310">
        <v>1567506</v>
      </c>
      <c r="AC6" s="310">
        <v>466321.47</v>
      </c>
      <c r="AD6" s="310">
        <v>128340.65</v>
      </c>
    </row>
    <row r="7" spans="1:33" x14ac:dyDescent="0.25">
      <c r="A7" t="s">
        <v>3224</v>
      </c>
      <c r="B7" s="310">
        <v>357851.23</v>
      </c>
      <c r="C7" s="310">
        <v>0</v>
      </c>
      <c r="D7" s="310">
        <v>109944.35</v>
      </c>
      <c r="F7" s="310">
        <v>315285.89</v>
      </c>
      <c r="G7" s="310">
        <v>404626.79</v>
      </c>
      <c r="J7" s="310">
        <v>2000</v>
      </c>
      <c r="K7" s="310">
        <v>147266.63</v>
      </c>
      <c r="M7" s="310">
        <v>12186</v>
      </c>
      <c r="P7" s="310">
        <v>-2967990.04</v>
      </c>
      <c r="Q7" s="310">
        <v>3940312</v>
      </c>
      <c r="T7" s="310">
        <v>1008046.34</v>
      </c>
      <c r="V7" s="310">
        <v>385.49</v>
      </c>
      <c r="X7" s="310">
        <v>462860</v>
      </c>
      <c r="Z7" s="310">
        <v>549122</v>
      </c>
      <c r="AA7" s="310">
        <v>3000</v>
      </c>
      <c r="AB7" s="310">
        <v>880</v>
      </c>
      <c r="AC7" s="310">
        <v>725095.92</v>
      </c>
      <c r="AD7" s="310">
        <v>139260.24</v>
      </c>
    </row>
    <row r="8" spans="1:33" x14ac:dyDescent="0.25">
      <c r="A8" t="s">
        <v>3225</v>
      </c>
      <c r="B8" s="310">
        <v>482882.86</v>
      </c>
      <c r="C8" s="310">
        <v>19000</v>
      </c>
      <c r="D8" s="310">
        <v>93010.16</v>
      </c>
      <c r="F8" s="310">
        <v>297960.86</v>
      </c>
      <c r="G8" s="310">
        <v>291435.82</v>
      </c>
      <c r="I8" s="310">
        <v>194900</v>
      </c>
      <c r="J8" s="310">
        <v>2000</v>
      </c>
      <c r="K8" s="310">
        <v>26470</v>
      </c>
      <c r="L8" s="310">
        <v>60000</v>
      </c>
      <c r="N8" s="310">
        <v>13500</v>
      </c>
      <c r="P8" s="310">
        <v>-1417248.34</v>
      </c>
      <c r="Q8" s="310">
        <v>2735240.51</v>
      </c>
      <c r="T8" s="310">
        <v>744033.71</v>
      </c>
      <c r="V8" s="310">
        <v>662.39</v>
      </c>
      <c r="X8" s="310">
        <v>902510</v>
      </c>
      <c r="Z8" s="310">
        <v>987312</v>
      </c>
      <c r="AA8" s="310">
        <v>4000</v>
      </c>
      <c r="AC8" s="310">
        <v>676925.57</v>
      </c>
      <c r="AD8" s="310">
        <v>19741</v>
      </c>
    </row>
    <row r="9" spans="1:33" x14ac:dyDescent="0.25">
      <c r="A9" t="s">
        <v>3226</v>
      </c>
      <c r="B9" s="310">
        <v>177472.66</v>
      </c>
      <c r="C9" s="310">
        <v>0</v>
      </c>
      <c r="D9" s="310">
        <v>71101.279999999999</v>
      </c>
      <c r="E9" s="310">
        <v>24</v>
      </c>
      <c r="F9" s="310">
        <v>757035.11</v>
      </c>
      <c r="G9" s="310">
        <v>1198255.77</v>
      </c>
      <c r="K9" s="310">
        <v>20570</v>
      </c>
      <c r="N9" s="310">
        <v>15000</v>
      </c>
      <c r="P9" s="310">
        <v>-228419.82</v>
      </c>
      <c r="Q9" s="310">
        <v>2266802.89</v>
      </c>
      <c r="T9" s="310">
        <v>524710.23</v>
      </c>
      <c r="V9" s="310">
        <v>185.03</v>
      </c>
      <c r="X9" s="310">
        <v>515376</v>
      </c>
      <c r="Z9" s="310">
        <v>599157</v>
      </c>
      <c r="AA9" s="310">
        <v>3000</v>
      </c>
      <c r="AC9" s="310">
        <v>291042.99</v>
      </c>
      <c r="AD9" s="310">
        <v>17135.52</v>
      </c>
    </row>
    <row r="10" spans="1:33" x14ac:dyDescent="0.25">
      <c r="A10" t="s">
        <v>3227</v>
      </c>
      <c r="B10" s="310">
        <v>472191.33</v>
      </c>
      <c r="C10" s="310">
        <v>0</v>
      </c>
      <c r="D10" s="310">
        <v>131777.14000000001</v>
      </c>
      <c r="E10" s="310">
        <v>11.21</v>
      </c>
      <c r="F10" s="310">
        <v>942039.07</v>
      </c>
      <c r="G10" s="310">
        <v>517864.94</v>
      </c>
      <c r="K10" s="310">
        <v>24216</v>
      </c>
      <c r="L10" s="310">
        <v>59320</v>
      </c>
      <c r="M10" s="310">
        <v>492</v>
      </c>
      <c r="N10" s="310">
        <v>52500</v>
      </c>
      <c r="P10" s="310">
        <v>-654080.4</v>
      </c>
      <c r="Q10" s="310">
        <v>2678016.84</v>
      </c>
      <c r="T10" s="310">
        <v>832992.67</v>
      </c>
      <c r="V10" s="310">
        <v>594.54</v>
      </c>
      <c r="X10" s="310">
        <v>1022400</v>
      </c>
      <c r="Z10" s="310">
        <v>1125092</v>
      </c>
      <c r="AC10" s="310">
        <v>595319.05000000005</v>
      </c>
      <c r="AD10" s="310">
        <v>232156.9</v>
      </c>
      <c r="AG10" s="310">
        <v>0.01</v>
      </c>
    </row>
    <row r="11" spans="1:33" x14ac:dyDescent="0.25">
      <c r="A11" t="s">
        <v>3228</v>
      </c>
      <c r="B11" s="310">
        <v>428321</v>
      </c>
      <c r="C11" s="310">
        <v>0</v>
      </c>
      <c r="D11" s="310">
        <v>228411.82</v>
      </c>
      <c r="F11" s="310">
        <v>1806487.92</v>
      </c>
      <c r="G11" s="310">
        <v>322315.02</v>
      </c>
      <c r="K11" s="310">
        <v>23300</v>
      </c>
      <c r="L11" s="310">
        <v>32000</v>
      </c>
      <c r="M11" s="310">
        <v>35967.35</v>
      </c>
      <c r="N11" s="310">
        <v>22500</v>
      </c>
      <c r="P11" s="310">
        <v>2082938.43</v>
      </c>
      <c r="Q11" s="310">
        <v>585220.22</v>
      </c>
      <c r="T11" s="310">
        <v>754296.61</v>
      </c>
      <c r="U11" s="310">
        <v>43800</v>
      </c>
      <c r="V11" s="310">
        <v>671.48</v>
      </c>
      <c r="X11" s="310">
        <v>825640</v>
      </c>
      <c r="Z11" s="310">
        <v>962598</v>
      </c>
      <c r="AA11" s="310">
        <v>7235</v>
      </c>
      <c r="AB11" s="310">
        <v>4528</v>
      </c>
      <c r="AC11" s="310">
        <v>498053.34</v>
      </c>
      <c r="AD11" s="310">
        <v>148383.99</v>
      </c>
    </row>
    <row r="12" spans="1:33" x14ac:dyDescent="0.25">
      <c r="A12" t="s">
        <v>3229</v>
      </c>
      <c r="B12" s="310">
        <v>451323.96</v>
      </c>
      <c r="C12" s="310">
        <v>0</v>
      </c>
      <c r="D12" s="310">
        <v>193101.23</v>
      </c>
      <c r="F12" s="310">
        <v>353864.66</v>
      </c>
      <c r="G12" s="310">
        <v>877797.31</v>
      </c>
      <c r="K12" s="310">
        <v>33480</v>
      </c>
      <c r="M12" s="310">
        <v>0</v>
      </c>
      <c r="P12" s="310">
        <v>187202.73</v>
      </c>
      <c r="Q12" s="310">
        <v>1804328.64</v>
      </c>
      <c r="T12" s="310">
        <v>583510.39</v>
      </c>
      <c r="V12" s="310">
        <v>603.67999999999995</v>
      </c>
      <c r="X12" s="310">
        <v>1137780</v>
      </c>
      <c r="Z12" s="310">
        <v>1220780</v>
      </c>
      <c r="AC12" s="310">
        <v>369917.14</v>
      </c>
      <c r="AD12" s="310">
        <v>280121.14</v>
      </c>
    </row>
    <row r="13" spans="1:33" x14ac:dyDescent="0.25">
      <c r="A13" t="s">
        <v>3230</v>
      </c>
      <c r="B13" s="310">
        <v>482664.33</v>
      </c>
      <c r="C13" s="310">
        <v>0</v>
      </c>
      <c r="D13" s="310">
        <v>76292.639999999999</v>
      </c>
      <c r="F13" s="310">
        <v>194216.97</v>
      </c>
      <c r="G13" s="310">
        <v>419130.24</v>
      </c>
      <c r="K13" s="310">
        <v>19600</v>
      </c>
      <c r="M13" s="310">
        <v>912.5</v>
      </c>
      <c r="N13" s="310">
        <v>9150</v>
      </c>
      <c r="P13" s="310">
        <v>279301.18</v>
      </c>
      <c r="Q13" s="310">
        <v>667029.63</v>
      </c>
      <c r="T13" s="310">
        <v>1072111.5900000001</v>
      </c>
      <c r="U13" s="310">
        <v>25250</v>
      </c>
      <c r="V13" s="310">
        <v>500.02</v>
      </c>
      <c r="X13" s="310">
        <v>604260</v>
      </c>
      <c r="Y13" s="310">
        <v>99550</v>
      </c>
      <c r="Z13" s="310">
        <v>715767.5</v>
      </c>
      <c r="AA13" s="310">
        <v>640</v>
      </c>
      <c r="AB13" s="310">
        <v>1630</v>
      </c>
      <c r="AC13" s="310">
        <v>816208.34</v>
      </c>
      <c r="AD13" s="310">
        <v>71114.899999999994</v>
      </c>
    </row>
    <row r="14" spans="1:33" x14ac:dyDescent="0.25">
      <c r="A14" t="s">
        <v>3231</v>
      </c>
      <c r="B14" s="310">
        <v>398882.97</v>
      </c>
      <c r="C14" s="310">
        <v>0</v>
      </c>
      <c r="D14" s="310">
        <v>236385.51</v>
      </c>
      <c r="F14" s="310">
        <v>3</v>
      </c>
      <c r="G14" s="310">
        <v>592329.91</v>
      </c>
      <c r="K14" s="310">
        <v>7140</v>
      </c>
      <c r="M14" s="310">
        <v>279</v>
      </c>
      <c r="N14" s="310">
        <v>6450</v>
      </c>
      <c r="P14" s="310">
        <v>-83200.23</v>
      </c>
      <c r="Q14" s="310">
        <v>818351.54</v>
      </c>
      <c r="T14" s="310">
        <v>1104158.2</v>
      </c>
      <c r="V14" s="310">
        <v>414.42</v>
      </c>
      <c r="X14" s="310">
        <v>603900</v>
      </c>
      <c r="Z14" s="310">
        <v>742162.12</v>
      </c>
      <c r="AC14" s="310">
        <v>425221.53</v>
      </c>
      <c r="AD14" s="310">
        <v>42507.89</v>
      </c>
      <c r="AG14" s="310">
        <v>20000</v>
      </c>
    </row>
    <row r="15" spans="1:33" x14ac:dyDescent="0.25">
      <c r="A15" t="s">
        <v>3232</v>
      </c>
      <c r="B15" s="310">
        <v>356809.06</v>
      </c>
      <c r="C15" s="310">
        <v>0</v>
      </c>
      <c r="D15" s="310">
        <v>84676.67</v>
      </c>
      <c r="F15" s="310">
        <v>563410.82999999996</v>
      </c>
      <c r="G15" s="310">
        <v>166408.28</v>
      </c>
      <c r="K15" s="310">
        <v>23040</v>
      </c>
      <c r="L15" s="310">
        <v>148580</v>
      </c>
      <c r="M15" s="310">
        <v>1191</v>
      </c>
      <c r="P15" s="310">
        <v>-3321696.58</v>
      </c>
      <c r="Q15" s="310">
        <v>3873985.05</v>
      </c>
      <c r="T15" s="310">
        <v>1260468.04</v>
      </c>
      <c r="V15" s="310">
        <v>332.55</v>
      </c>
      <c r="X15" s="310">
        <v>1086260</v>
      </c>
      <c r="Y15" s="310">
        <v>1404.96</v>
      </c>
      <c r="Z15" s="310">
        <v>1122260</v>
      </c>
      <c r="AA15" s="310">
        <v>38037</v>
      </c>
      <c r="AC15" s="310">
        <v>524372.55000000005</v>
      </c>
      <c r="AD15" s="310">
        <v>217590.63</v>
      </c>
    </row>
    <row r="16" spans="1:33" x14ac:dyDescent="0.25">
      <c r="A16" t="s">
        <v>3233</v>
      </c>
      <c r="B16" s="310">
        <v>145771.43</v>
      </c>
      <c r="C16" s="310">
        <v>0</v>
      </c>
      <c r="D16" s="310">
        <v>197292.86</v>
      </c>
      <c r="F16" s="310">
        <v>1539394.46</v>
      </c>
      <c r="G16" s="310">
        <v>211219.08</v>
      </c>
      <c r="K16" s="310">
        <v>15769</v>
      </c>
      <c r="L16" s="310">
        <v>38858.01</v>
      </c>
      <c r="M16" s="310">
        <v>691.58</v>
      </c>
      <c r="N16" s="310">
        <v>0</v>
      </c>
      <c r="P16" s="310">
        <v>-89046.39</v>
      </c>
      <c r="Q16" s="310">
        <v>2037072.22</v>
      </c>
      <c r="T16" s="310">
        <v>753040.95</v>
      </c>
      <c r="U16" s="310">
        <v>30411</v>
      </c>
      <c r="V16" s="310">
        <v>274.73</v>
      </c>
      <c r="X16" s="310">
        <v>924370</v>
      </c>
      <c r="Z16" s="310">
        <v>1015620.04</v>
      </c>
      <c r="AA16" s="310">
        <v>3640</v>
      </c>
      <c r="AB16" s="310">
        <v>2430</v>
      </c>
      <c r="AC16" s="310">
        <v>484664.86</v>
      </c>
      <c r="AD16" s="310">
        <v>111408.37</v>
      </c>
    </row>
    <row r="17" spans="1:33" x14ac:dyDescent="0.25">
      <c r="A17" t="s">
        <v>3234</v>
      </c>
      <c r="B17" s="310">
        <v>137156.28</v>
      </c>
      <c r="C17" s="310">
        <v>0</v>
      </c>
      <c r="D17" s="310">
        <v>82040</v>
      </c>
      <c r="F17" s="310">
        <v>192214.66</v>
      </c>
      <c r="G17" s="310">
        <v>566604.06999999995</v>
      </c>
      <c r="K17" s="310">
        <v>35674</v>
      </c>
      <c r="O17" s="310">
        <v>7161.58</v>
      </c>
      <c r="P17" s="310">
        <v>-1796234.87</v>
      </c>
      <c r="Q17" s="310">
        <v>2706524.69</v>
      </c>
      <c r="T17" s="310">
        <v>605056.07999999996</v>
      </c>
      <c r="V17" s="310">
        <v>332.19</v>
      </c>
      <c r="X17" s="310">
        <v>977760</v>
      </c>
      <c r="Z17" s="310">
        <v>1008699.52</v>
      </c>
      <c r="AC17" s="310">
        <v>411362.12</v>
      </c>
      <c r="AD17" s="310">
        <v>138197.01999999999</v>
      </c>
    </row>
    <row r="18" spans="1:33" x14ac:dyDescent="0.25">
      <c r="A18" t="s">
        <v>3235</v>
      </c>
      <c r="B18" s="310">
        <v>45062.29</v>
      </c>
      <c r="C18" s="310">
        <v>1941.5</v>
      </c>
      <c r="D18" s="310">
        <v>280126.82</v>
      </c>
      <c r="F18" s="310">
        <v>1929289.19</v>
      </c>
      <c r="G18" s="310">
        <v>393813.14</v>
      </c>
      <c r="J18" s="310">
        <v>22000</v>
      </c>
      <c r="K18" s="310">
        <v>51300</v>
      </c>
      <c r="M18" s="310">
        <v>0</v>
      </c>
      <c r="N18" s="310">
        <v>6000</v>
      </c>
      <c r="P18" s="310">
        <v>1836658.15</v>
      </c>
      <c r="Q18" s="310">
        <v>865508.28</v>
      </c>
      <c r="T18" s="310">
        <v>839827.9</v>
      </c>
      <c r="V18" s="310">
        <v>267.42</v>
      </c>
      <c r="X18" s="310">
        <v>787590</v>
      </c>
      <c r="Z18" s="310">
        <v>984087.05</v>
      </c>
      <c r="AA18" s="310">
        <v>3000</v>
      </c>
      <c r="AB18" s="310">
        <v>1000</v>
      </c>
      <c r="AC18" s="310">
        <v>645165.25</v>
      </c>
      <c r="AD18" s="310">
        <v>125666.51</v>
      </c>
    </row>
    <row r="19" spans="1:33" x14ac:dyDescent="0.25">
      <c r="A19" t="s">
        <v>3236</v>
      </c>
      <c r="B19" s="310">
        <v>365161.43</v>
      </c>
      <c r="C19" s="310">
        <v>0</v>
      </c>
      <c r="D19" s="310">
        <v>66490.899999999994</v>
      </c>
      <c r="F19" s="310">
        <v>8151.6</v>
      </c>
      <c r="G19" s="310">
        <v>74930.399999999994</v>
      </c>
      <c r="K19" s="310">
        <v>29630</v>
      </c>
      <c r="M19" s="310">
        <v>858</v>
      </c>
      <c r="N19" s="310">
        <v>14400</v>
      </c>
      <c r="O19" s="310">
        <v>10715</v>
      </c>
      <c r="P19" s="310">
        <v>-2466273.4900000002</v>
      </c>
      <c r="Q19" s="310">
        <v>2831701.19</v>
      </c>
      <c r="T19" s="310">
        <v>1095141.1200000001</v>
      </c>
      <c r="U19" s="310">
        <v>299670</v>
      </c>
      <c r="V19" s="310">
        <v>575.1</v>
      </c>
      <c r="X19" s="310">
        <v>1029330</v>
      </c>
      <c r="Z19" s="310">
        <v>1169454</v>
      </c>
      <c r="AA19" s="310">
        <v>640</v>
      </c>
      <c r="AB19" s="310">
        <v>2430</v>
      </c>
      <c r="AC19" s="310">
        <v>553145.36</v>
      </c>
      <c r="AD19" s="310">
        <v>605343.23</v>
      </c>
    </row>
    <row r="20" spans="1:33" x14ac:dyDescent="0.25">
      <c r="A20" t="s">
        <v>3237</v>
      </c>
      <c r="B20" s="310">
        <v>263970.03999999998</v>
      </c>
      <c r="C20" s="310">
        <v>0</v>
      </c>
      <c r="D20" s="310">
        <v>237398.21</v>
      </c>
      <c r="F20" s="310">
        <v>2413900.16</v>
      </c>
      <c r="G20" s="310">
        <v>651691.72</v>
      </c>
      <c r="K20" s="310">
        <v>18240</v>
      </c>
      <c r="M20" s="310">
        <v>995</v>
      </c>
      <c r="N20" s="310">
        <v>78000</v>
      </c>
      <c r="P20" s="310">
        <v>-1874082.52</v>
      </c>
      <c r="Q20" s="310">
        <v>5546813.3099999996</v>
      </c>
      <c r="T20" s="310">
        <v>794957.93</v>
      </c>
      <c r="U20" s="310">
        <v>285000</v>
      </c>
      <c r="V20" s="310">
        <v>1040.24</v>
      </c>
      <c r="X20" s="310">
        <v>1089530</v>
      </c>
      <c r="Y20" s="310">
        <v>1015</v>
      </c>
      <c r="Z20" s="310">
        <v>1264676.02</v>
      </c>
      <c r="AA20" s="310">
        <v>7662.73</v>
      </c>
      <c r="AB20" s="310">
        <v>18656.43</v>
      </c>
      <c r="AC20" s="310">
        <v>937322.94</v>
      </c>
      <c r="AD20" s="310">
        <v>146230.71</v>
      </c>
    </row>
    <row r="21" spans="1:33" x14ac:dyDescent="0.25">
      <c r="A21" t="s">
        <v>3238</v>
      </c>
      <c r="B21" s="310">
        <v>536983.64</v>
      </c>
      <c r="C21" s="310">
        <v>0</v>
      </c>
      <c r="D21" s="310">
        <v>122567.99</v>
      </c>
      <c r="F21" s="310">
        <v>2375173.75</v>
      </c>
      <c r="G21" s="310">
        <v>1309308.44</v>
      </c>
      <c r="J21" s="310">
        <v>2000</v>
      </c>
      <c r="K21" s="310">
        <v>27533</v>
      </c>
      <c r="L21" s="310">
        <v>69320</v>
      </c>
      <c r="M21" s="310">
        <v>1075</v>
      </c>
      <c r="N21" s="310">
        <v>6000</v>
      </c>
      <c r="P21" s="310">
        <v>2902103.98</v>
      </c>
      <c r="Q21" s="310">
        <v>1606327.04</v>
      </c>
      <c r="T21" s="310">
        <v>1047262.88</v>
      </c>
      <c r="V21" s="310">
        <v>1149.08</v>
      </c>
      <c r="X21" s="310">
        <v>1955030</v>
      </c>
      <c r="Z21" s="310">
        <v>2173969</v>
      </c>
      <c r="AA21" s="310">
        <v>8175</v>
      </c>
      <c r="AC21" s="310">
        <v>784676.74</v>
      </c>
      <c r="AD21" s="310">
        <v>284946.42</v>
      </c>
      <c r="AG21" s="310">
        <v>22000</v>
      </c>
    </row>
    <row r="22" spans="1:33" x14ac:dyDescent="0.25">
      <c r="A22" t="s">
        <v>3239</v>
      </c>
      <c r="B22" s="310">
        <v>841201.74</v>
      </c>
      <c r="C22" s="310">
        <v>0</v>
      </c>
      <c r="D22" s="310">
        <v>186916.9</v>
      </c>
      <c r="F22" s="310">
        <v>1672381.17</v>
      </c>
      <c r="G22" s="310">
        <v>569379.97</v>
      </c>
      <c r="K22" s="310">
        <v>23390</v>
      </c>
      <c r="M22" s="310">
        <v>418.69</v>
      </c>
      <c r="P22" s="310">
        <v>1859056.31</v>
      </c>
      <c r="Q22" s="310">
        <v>1373222.93</v>
      </c>
      <c r="T22" s="310">
        <v>660897.1</v>
      </c>
      <c r="V22" s="310">
        <v>1165.54</v>
      </c>
      <c r="X22" s="310">
        <v>659610</v>
      </c>
      <c r="Z22" s="310">
        <v>784099</v>
      </c>
      <c r="AA22" s="310">
        <v>3000</v>
      </c>
      <c r="AB22" s="310">
        <v>2160</v>
      </c>
      <c r="AC22" s="310">
        <v>345345.79</v>
      </c>
      <c r="AD22" s="310">
        <v>153276</v>
      </c>
      <c r="AG22" s="310">
        <v>20000</v>
      </c>
    </row>
    <row r="23" spans="1:33" x14ac:dyDescent="0.25">
      <c r="A23" t="s">
        <v>3240</v>
      </c>
      <c r="B23" s="310">
        <v>375235.25</v>
      </c>
      <c r="C23" s="310">
        <v>0</v>
      </c>
      <c r="D23" s="310">
        <v>93917.43</v>
      </c>
      <c r="F23" s="310">
        <v>2291707.81</v>
      </c>
      <c r="G23" s="310">
        <v>465030.01</v>
      </c>
      <c r="K23" s="310">
        <v>12240</v>
      </c>
      <c r="L23" s="310">
        <v>25520</v>
      </c>
      <c r="P23" s="310">
        <v>2193361.35</v>
      </c>
      <c r="Q23" s="310">
        <v>466379.49</v>
      </c>
      <c r="T23" s="310">
        <v>1264729.75</v>
      </c>
      <c r="U23" s="310">
        <v>31980</v>
      </c>
      <c r="V23" s="310">
        <v>512.21</v>
      </c>
      <c r="W23" s="310">
        <v>2300</v>
      </c>
      <c r="X23" s="310">
        <v>747730</v>
      </c>
      <c r="Z23" s="310">
        <v>828275</v>
      </c>
      <c r="AB23" s="310">
        <v>4000</v>
      </c>
      <c r="AC23" s="310">
        <v>514276.99</v>
      </c>
      <c r="AD23" s="310">
        <v>172310.31</v>
      </c>
    </row>
    <row r="24" spans="1:33" x14ac:dyDescent="0.25">
      <c r="A24" t="s">
        <v>3241</v>
      </c>
      <c r="B24" s="310">
        <v>278461.59000000003</v>
      </c>
      <c r="C24" s="310">
        <v>0</v>
      </c>
      <c r="D24" s="310">
        <v>131683.26999999999</v>
      </c>
      <c r="F24" s="310">
        <v>223190.64</v>
      </c>
      <c r="G24" s="310">
        <v>301212.83</v>
      </c>
      <c r="J24" s="310">
        <v>50000</v>
      </c>
      <c r="K24" s="310">
        <v>24040</v>
      </c>
      <c r="M24" s="310">
        <v>0</v>
      </c>
      <c r="N24" s="310">
        <v>1800</v>
      </c>
      <c r="P24" s="310">
        <v>-1061836.3400000001</v>
      </c>
      <c r="Q24" s="310">
        <v>1804328.64</v>
      </c>
      <c r="T24" s="310">
        <v>807112.39</v>
      </c>
      <c r="V24" s="310">
        <v>235.16</v>
      </c>
      <c r="X24" s="310">
        <v>337290</v>
      </c>
      <c r="Y24" s="310">
        <v>102000</v>
      </c>
      <c r="Z24" s="310">
        <v>462259</v>
      </c>
      <c r="AA24" s="310">
        <v>19000</v>
      </c>
      <c r="AC24" s="310">
        <v>489977.65</v>
      </c>
      <c r="AD24" s="310">
        <v>159184.87</v>
      </c>
    </row>
    <row r="25" spans="1:33" x14ac:dyDescent="0.25">
      <c r="A25" t="s">
        <v>3242</v>
      </c>
      <c r="B25" s="310">
        <v>264434.44</v>
      </c>
      <c r="C25" s="310">
        <v>0</v>
      </c>
      <c r="D25" s="310">
        <v>247489.49</v>
      </c>
      <c r="F25" s="310">
        <v>378930.98</v>
      </c>
      <c r="G25" s="310">
        <v>243383.84</v>
      </c>
      <c r="J25" s="310">
        <v>2000</v>
      </c>
      <c r="K25" s="310">
        <v>69133</v>
      </c>
      <c r="L25" s="310">
        <v>88750</v>
      </c>
      <c r="N25" s="310">
        <v>14760</v>
      </c>
      <c r="P25" s="310">
        <v>-394850.18</v>
      </c>
      <c r="Q25" s="310">
        <v>1601555.91</v>
      </c>
      <c r="T25" s="310">
        <v>600351.23</v>
      </c>
      <c r="U25" s="310">
        <v>21720</v>
      </c>
      <c r="V25" s="310">
        <v>325.56</v>
      </c>
      <c r="X25" s="310">
        <v>1132330</v>
      </c>
      <c r="Z25" s="310">
        <v>1282662.3999999999</v>
      </c>
      <c r="AA25" s="310">
        <v>3400</v>
      </c>
      <c r="AC25" s="310">
        <v>666002.48</v>
      </c>
      <c r="AD25" s="310">
        <v>49771.89</v>
      </c>
    </row>
    <row r="26" spans="1:33" x14ac:dyDescent="0.25">
      <c r="A26" t="s">
        <v>3243</v>
      </c>
      <c r="B26" s="310">
        <v>137384.24</v>
      </c>
      <c r="C26" s="310">
        <v>0</v>
      </c>
      <c r="D26" s="310">
        <v>87210.559999999998</v>
      </c>
      <c r="E26" s="310">
        <v>0</v>
      </c>
      <c r="F26" s="310">
        <v>46171.199999999997</v>
      </c>
      <c r="G26" s="310">
        <v>381383.31</v>
      </c>
      <c r="K26" s="310">
        <v>21791</v>
      </c>
      <c r="L26" s="310">
        <v>75000</v>
      </c>
      <c r="M26" s="310">
        <v>349.86</v>
      </c>
      <c r="N26" s="310">
        <v>26400</v>
      </c>
      <c r="P26" s="310">
        <v>-675637.59</v>
      </c>
      <c r="Q26" s="310">
        <v>1188537.31</v>
      </c>
      <c r="T26" s="310">
        <v>714380.02</v>
      </c>
      <c r="U26" s="310">
        <v>51700</v>
      </c>
      <c r="V26" s="310">
        <v>282.48</v>
      </c>
      <c r="X26" s="310">
        <v>907060</v>
      </c>
      <c r="Y26" s="310">
        <v>0.01</v>
      </c>
      <c r="Z26" s="310">
        <v>1008243</v>
      </c>
      <c r="AA26" s="310">
        <v>1534</v>
      </c>
      <c r="AC26" s="310">
        <v>574307.71</v>
      </c>
      <c r="AD26" s="310">
        <v>73629.070000000007</v>
      </c>
    </row>
    <row r="27" spans="1:33" x14ac:dyDescent="0.25">
      <c r="A27" t="s">
        <v>3244</v>
      </c>
      <c r="B27" s="310">
        <v>156079.91</v>
      </c>
      <c r="C27" s="310">
        <v>0</v>
      </c>
      <c r="D27" s="310">
        <v>37235</v>
      </c>
      <c r="F27" s="310">
        <v>670582.81999999995</v>
      </c>
      <c r="G27" s="310">
        <v>396510.58</v>
      </c>
      <c r="J27" s="310">
        <v>-4000</v>
      </c>
      <c r="K27" s="310">
        <v>1760</v>
      </c>
      <c r="L27" s="310">
        <v>195760</v>
      </c>
      <c r="M27" s="310">
        <v>-549</v>
      </c>
      <c r="O27" s="310">
        <v>14425.64</v>
      </c>
      <c r="P27" s="310">
        <v>-2535080.56</v>
      </c>
      <c r="Q27" s="310">
        <v>3378480.39</v>
      </c>
      <c r="T27" s="310">
        <v>855171.7</v>
      </c>
      <c r="U27" s="310">
        <v>104100</v>
      </c>
      <c r="V27" s="310">
        <v>450.4</v>
      </c>
      <c r="X27" s="310">
        <v>100140</v>
      </c>
      <c r="Z27" s="310">
        <v>207252.4</v>
      </c>
      <c r="AC27" s="310">
        <v>565712.69999999995</v>
      </c>
      <c r="AD27" s="310">
        <v>77285.16</v>
      </c>
    </row>
    <row r="28" spans="1:33" x14ac:dyDescent="0.25">
      <c r="A28" t="s">
        <v>3245</v>
      </c>
      <c r="B28" s="310">
        <v>293518.84000000003</v>
      </c>
      <c r="C28" s="310">
        <v>89085.25</v>
      </c>
      <c r="D28" s="310">
        <v>135992.44</v>
      </c>
      <c r="F28" s="310">
        <v>3343459.56</v>
      </c>
      <c r="G28" s="310">
        <v>406606.42</v>
      </c>
      <c r="K28" s="310">
        <v>40224</v>
      </c>
      <c r="M28" s="310">
        <v>176</v>
      </c>
      <c r="P28" s="310">
        <v>-534458.64</v>
      </c>
      <c r="Q28" s="310">
        <v>4652638.84</v>
      </c>
      <c r="T28" s="310">
        <v>583952.81000000006</v>
      </c>
      <c r="U28" s="310">
        <v>170000</v>
      </c>
      <c r="V28" s="310">
        <v>349.97</v>
      </c>
      <c r="X28" s="310">
        <v>415110</v>
      </c>
      <c r="Z28" s="310">
        <v>554129.84</v>
      </c>
      <c r="AA28" s="310">
        <v>4000</v>
      </c>
      <c r="AC28" s="310">
        <v>325677.61</v>
      </c>
      <c r="AD28" s="310">
        <v>175523.02</v>
      </c>
    </row>
    <row r="29" spans="1:33" x14ac:dyDescent="0.25">
      <c r="A29" t="s">
        <v>3246</v>
      </c>
      <c r="B29" s="310">
        <v>346834.74</v>
      </c>
      <c r="C29" s="310">
        <v>0</v>
      </c>
      <c r="D29" s="310">
        <v>26823.48</v>
      </c>
      <c r="F29" s="310">
        <v>2067069.74</v>
      </c>
      <c r="G29" s="310">
        <v>248452.32</v>
      </c>
      <c r="M29" s="310">
        <v>493</v>
      </c>
      <c r="P29" s="310">
        <v>-1255164.97</v>
      </c>
      <c r="Q29" s="310">
        <v>3908830.71</v>
      </c>
      <c r="T29" s="310">
        <v>843952.31</v>
      </c>
      <c r="U29" s="310">
        <v>26355</v>
      </c>
      <c r="V29" s="310">
        <v>302.95999999999998</v>
      </c>
      <c r="X29" s="310">
        <v>1871700</v>
      </c>
      <c r="Y29" s="310">
        <v>348240</v>
      </c>
      <c r="Z29" s="310">
        <v>2117218</v>
      </c>
      <c r="AB29" s="310">
        <v>640</v>
      </c>
      <c r="AC29" s="310">
        <v>680849.04</v>
      </c>
      <c r="AD29" s="310">
        <v>194527.77</v>
      </c>
      <c r="AG29" s="310">
        <v>62293.919999999998</v>
      </c>
    </row>
    <row r="30" spans="1:33" x14ac:dyDescent="0.25">
      <c r="A30" t="s">
        <v>3247</v>
      </c>
      <c r="B30" s="310">
        <v>375563.66</v>
      </c>
      <c r="C30" s="310">
        <v>0</v>
      </c>
      <c r="D30" s="310">
        <v>179180.79</v>
      </c>
      <c r="F30" s="310">
        <v>793440</v>
      </c>
      <c r="G30" s="310">
        <v>543353</v>
      </c>
      <c r="M30" s="310">
        <v>1035.0999999999999</v>
      </c>
      <c r="P30" s="310">
        <v>-2764505.63</v>
      </c>
      <c r="Q30" s="310">
        <v>4779390.07</v>
      </c>
      <c r="S30" s="310">
        <v>770.1</v>
      </c>
      <c r="T30" s="310">
        <v>989571.37</v>
      </c>
      <c r="X30" s="310">
        <v>1084380</v>
      </c>
      <c r="Y30" s="310">
        <v>140000</v>
      </c>
      <c r="Z30" s="310">
        <v>1286741.42</v>
      </c>
      <c r="AB30" s="310">
        <v>6990</v>
      </c>
      <c r="AC30" s="310">
        <v>928768.14</v>
      </c>
      <c r="AD30" s="310">
        <v>116604</v>
      </c>
    </row>
    <row r="31" spans="1:33" x14ac:dyDescent="0.25">
      <c r="A31" t="s">
        <v>3248</v>
      </c>
      <c r="B31" s="310">
        <v>313356.81</v>
      </c>
      <c r="C31" s="310">
        <v>0</v>
      </c>
      <c r="D31" s="310">
        <v>28263.22</v>
      </c>
      <c r="G31" s="310">
        <v>356825.24</v>
      </c>
      <c r="M31" s="310">
        <v>155</v>
      </c>
      <c r="P31" s="310">
        <v>-966644.63</v>
      </c>
      <c r="Q31" s="310">
        <v>1728640.99</v>
      </c>
      <c r="T31" s="310">
        <v>677900.93</v>
      </c>
      <c r="V31" s="310">
        <v>391.45</v>
      </c>
      <c r="X31" s="310">
        <v>1080000</v>
      </c>
      <c r="Y31" s="310">
        <v>158291.92000000001</v>
      </c>
      <c r="Z31" s="310">
        <v>1206056</v>
      </c>
      <c r="AB31" s="310">
        <v>3530</v>
      </c>
      <c r="AC31" s="310">
        <v>681602.61</v>
      </c>
      <c r="AD31" s="310">
        <v>89101.78</v>
      </c>
    </row>
    <row r="32" spans="1:33" x14ac:dyDescent="0.25">
      <c r="A32" t="s">
        <v>3249</v>
      </c>
      <c r="B32" s="310">
        <v>525275.31999999995</v>
      </c>
      <c r="C32" s="310">
        <v>33075</v>
      </c>
      <c r="D32" s="310">
        <v>73902.62</v>
      </c>
      <c r="F32" s="310">
        <v>3279765.02</v>
      </c>
      <c r="G32" s="310">
        <v>152149.39000000001</v>
      </c>
      <c r="K32" s="310">
        <v>460.2</v>
      </c>
      <c r="M32" s="310">
        <v>347500</v>
      </c>
      <c r="P32" s="310">
        <v>1287760.1399999999</v>
      </c>
      <c r="Q32" s="310">
        <v>2399403.2599999998</v>
      </c>
      <c r="S32" s="310">
        <v>250.61</v>
      </c>
      <c r="T32" s="310">
        <v>1003826.5</v>
      </c>
      <c r="Z32" s="310">
        <v>404306</v>
      </c>
      <c r="AB32" s="310">
        <v>13280</v>
      </c>
      <c r="AC32" s="310">
        <v>458736.09</v>
      </c>
      <c r="AD32" s="310">
        <v>98271.27</v>
      </c>
      <c r="AG32" s="310">
        <v>440</v>
      </c>
    </row>
    <row r="33" spans="1:33" x14ac:dyDescent="0.25">
      <c r="A33" t="s">
        <v>3250</v>
      </c>
      <c r="B33" s="310">
        <v>446953.8</v>
      </c>
      <c r="C33" s="310">
        <v>0</v>
      </c>
      <c r="D33" s="310">
        <v>65123</v>
      </c>
      <c r="F33" s="310">
        <v>11209144.460000001</v>
      </c>
      <c r="G33" s="310">
        <v>601351.1</v>
      </c>
      <c r="M33" s="310">
        <v>1115.8</v>
      </c>
      <c r="P33" s="310">
        <v>12405553.76</v>
      </c>
      <c r="T33" s="310">
        <v>817886.8</v>
      </c>
      <c r="V33" s="310">
        <v>816.04</v>
      </c>
      <c r="X33" s="310">
        <v>850850</v>
      </c>
      <c r="Y33" s="310">
        <v>339790</v>
      </c>
      <c r="Z33" s="310">
        <v>1287607</v>
      </c>
      <c r="AB33" s="310">
        <v>31056</v>
      </c>
      <c r="AC33" s="310">
        <v>584976.77</v>
      </c>
      <c r="AD33" s="310">
        <v>149800.26999999999</v>
      </c>
      <c r="AE33" s="310">
        <v>30000</v>
      </c>
      <c r="AG33" s="310">
        <v>10000</v>
      </c>
    </row>
    <row r="34" spans="1:33" x14ac:dyDescent="0.25">
      <c r="A34" t="s">
        <v>3251</v>
      </c>
      <c r="B34" s="310">
        <v>462772.26</v>
      </c>
      <c r="C34" s="310">
        <v>0</v>
      </c>
      <c r="D34" s="310">
        <v>27340.43</v>
      </c>
      <c r="F34" s="310">
        <v>797607.93</v>
      </c>
      <c r="G34" s="310">
        <v>370448.71</v>
      </c>
      <c r="M34" s="310">
        <v>62777.77</v>
      </c>
      <c r="P34" s="310">
        <v>-487318</v>
      </c>
      <c r="Q34" s="310">
        <v>2109112.34</v>
      </c>
      <c r="T34" s="310">
        <v>633420.34</v>
      </c>
      <c r="V34" s="310">
        <v>1000.18</v>
      </c>
      <c r="Y34" s="310">
        <v>148320</v>
      </c>
      <c r="Z34" s="310">
        <v>267014</v>
      </c>
      <c r="AB34" s="310">
        <v>2000</v>
      </c>
      <c r="AC34" s="310">
        <v>425800.09</v>
      </c>
      <c r="AD34" s="310">
        <v>104329.21</v>
      </c>
      <c r="AG34" s="310">
        <v>10000</v>
      </c>
    </row>
    <row r="35" spans="1:33" x14ac:dyDescent="0.25">
      <c r="A35" t="s">
        <v>3252</v>
      </c>
      <c r="B35" s="310">
        <v>178203.96</v>
      </c>
      <c r="C35" s="310">
        <v>0</v>
      </c>
      <c r="D35" s="310">
        <v>74612.45</v>
      </c>
      <c r="F35" s="310">
        <v>2022965.49</v>
      </c>
      <c r="G35" s="310">
        <v>282540.76</v>
      </c>
      <c r="M35" s="310">
        <v>5131</v>
      </c>
      <c r="O35" s="310">
        <v>-67697.34</v>
      </c>
      <c r="P35" s="310">
        <v>879294.19</v>
      </c>
      <c r="Q35" s="310">
        <v>2003005.18</v>
      </c>
      <c r="T35" s="310">
        <v>749667.53</v>
      </c>
      <c r="Y35" s="310">
        <v>52400</v>
      </c>
      <c r="Z35" s="310">
        <v>386498</v>
      </c>
      <c r="AB35" s="310">
        <v>43228</v>
      </c>
      <c r="AC35" s="310">
        <v>471564.27</v>
      </c>
      <c r="AD35" s="310">
        <v>142187.63</v>
      </c>
      <c r="AG35" s="310">
        <v>20000</v>
      </c>
    </row>
    <row r="36" spans="1:33" x14ac:dyDescent="0.25">
      <c r="A36" t="s">
        <v>3253</v>
      </c>
      <c r="B36" s="310">
        <v>271241.57</v>
      </c>
      <c r="C36" s="310">
        <v>132794.39000000001</v>
      </c>
      <c r="D36" s="310">
        <v>47107.42</v>
      </c>
      <c r="F36" s="310">
        <v>1179177.95</v>
      </c>
      <c r="G36" s="310">
        <v>184057.56</v>
      </c>
      <c r="M36" s="310">
        <v>0</v>
      </c>
      <c r="P36" s="310">
        <v>-290153.67</v>
      </c>
      <c r="Q36" s="310">
        <v>2067007.72</v>
      </c>
      <c r="T36" s="310">
        <v>751111.69</v>
      </c>
      <c r="V36" s="310">
        <v>266.62</v>
      </c>
      <c r="Y36" s="310">
        <v>127200</v>
      </c>
      <c r="Z36" s="310">
        <v>240276</v>
      </c>
      <c r="AB36" s="310">
        <v>1260</v>
      </c>
      <c r="AC36" s="310">
        <v>520776.2</v>
      </c>
      <c r="AD36" s="310">
        <v>78741.27</v>
      </c>
    </row>
    <row r="37" spans="1:33" x14ac:dyDescent="0.25">
      <c r="A37" t="s">
        <v>3254</v>
      </c>
      <c r="B37" s="310">
        <v>153213.66</v>
      </c>
      <c r="C37" s="310">
        <v>42667.22</v>
      </c>
      <c r="D37" s="310">
        <v>269045.08</v>
      </c>
      <c r="F37" s="310">
        <v>519454.95</v>
      </c>
      <c r="G37" s="310">
        <v>877649.21</v>
      </c>
      <c r="M37" s="310">
        <v>44583</v>
      </c>
      <c r="N37" s="310">
        <v>8180</v>
      </c>
      <c r="P37" s="310">
        <v>-737011.12</v>
      </c>
      <c r="Q37" s="310">
        <v>2721924.84</v>
      </c>
      <c r="S37" s="310">
        <v>360.43</v>
      </c>
      <c r="T37" s="310">
        <v>840737.91</v>
      </c>
      <c r="X37" s="310">
        <v>717094</v>
      </c>
      <c r="Y37" s="310">
        <v>134345.57999999999</v>
      </c>
      <c r="Z37" s="310">
        <v>992225</v>
      </c>
      <c r="AB37" s="310">
        <v>36724</v>
      </c>
      <c r="AC37" s="310">
        <v>739470.52</v>
      </c>
      <c r="AD37" s="310">
        <v>99765</v>
      </c>
    </row>
    <row r="38" spans="1:33" x14ac:dyDescent="0.25">
      <c r="A38" t="s">
        <v>3255</v>
      </c>
      <c r="B38" s="310">
        <v>659540.56000000006</v>
      </c>
      <c r="C38" s="310">
        <v>0</v>
      </c>
      <c r="D38" s="310">
        <v>113741.93</v>
      </c>
      <c r="F38" s="310">
        <v>3</v>
      </c>
      <c r="G38" s="310">
        <v>-112034.29</v>
      </c>
      <c r="K38" s="310">
        <v>24300</v>
      </c>
      <c r="M38" s="310">
        <v>9</v>
      </c>
      <c r="P38" s="310">
        <v>-727589.17</v>
      </c>
      <c r="Q38" s="310">
        <v>1153430.04</v>
      </c>
      <c r="T38" s="310">
        <v>488678.3</v>
      </c>
      <c r="U38" s="310">
        <v>97600</v>
      </c>
      <c r="V38" s="310">
        <v>515.98</v>
      </c>
      <c r="X38" s="310">
        <v>904720</v>
      </c>
      <c r="Y38" s="310">
        <v>198186.37</v>
      </c>
      <c r="Z38" s="310">
        <v>1159722.2</v>
      </c>
      <c r="AB38" s="310">
        <v>3540</v>
      </c>
      <c r="AC38" s="310">
        <v>291113.65999999997</v>
      </c>
      <c r="AD38" s="310">
        <v>24223.46</v>
      </c>
    </row>
    <row r="39" spans="1:33" x14ac:dyDescent="0.25">
      <c r="A39" t="s">
        <v>3256</v>
      </c>
      <c r="B39" s="310">
        <v>884500.98</v>
      </c>
      <c r="C39" s="310">
        <v>0</v>
      </c>
      <c r="D39" s="310">
        <v>333511.65000000002</v>
      </c>
      <c r="F39" s="310">
        <v>-481957.19</v>
      </c>
      <c r="G39" s="310">
        <v>47483.32</v>
      </c>
      <c r="K39" s="310">
        <v>34250</v>
      </c>
      <c r="M39" s="310">
        <v>120</v>
      </c>
      <c r="P39" s="310">
        <v>-2377952.9500000002</v>
      </c>
      <c r="Q39" s="310">
        <v>2737074.7</v>
      </c>
      <c r="T39" s="310">
        <v>779554.99</v>
      </c>
      <c r="U39" s="310">
        <v>139695</v>
      </c>
      <c r="V39" s="310">
        <v>872.85</v>
      </c>
      <c r="X39" s="310">
        <v>866730</v>
      </c>
      <c r="Y39" s="310">
        <v>96600</v>
      </c>
      <c r="Z39" s="310">
        <v>1046328</v>
      </c>
      <c r="AA39" s="310">
        <v>3190</v>
      </c>
      <c r="AB39" s="310">
        <v>9847.9</v>
      </c>
      <c r="AC39" s="310">
        <v>354370.62</v>
      </c>
      <c r="AD39" s="310">
        <v>79669.31</v>
      </c>
    </row>
    <row r="40" spans="1:33" x14ac:dyDescent="0.25">
      <c r="A40" t="s">
        <v>3257</v>
      </c>
      <c r="B40" s="310">
        <v>576154.64</v>
      </c>
      <c r="C40" s="310">
        <v>0</v>
      </c>
      <c r="D40" s="310">
        <v>132186.41</v>
      </c>
      <c r="F40" s="310">
        <v>58429.91</v>
      </c>
      <c r="G40" s="310">
        <v>66208.77</v>
      </c>
      <c r="K40" s="310">
        <v>6300</v>
      </c>
      <c r="M40" s="310">
        <v>13.3</v>
      </c>
      <c r="P40" s="310">
        <v>-805608.92</v>
      </c>
      <c r="Q40" s="310">
        <v>1656318.18</v>
      </c>
      <c r="T40" s="310">
        <v>441755.16</v>
      </c>
      <c r="U40" s="310">
        <v>43335</v>
      </c>
      <c r="V40" s="310">
        <v>1653.61</v>
      </c>
      <c r="X40" s="310">
        <v>934970</v>
      </c>
      <c r="Y40" s="310">
        <v>51052</v>
      </c>
      <c r="Z40" s="310">
        <v>1098121.22</v>
      </c>
      <c r="AB40" s="310">
        <v>32491.8</v>
      </c>
      <c r="AC40" s="310">
        <v>277451.53000000003</v>
      </c>
      <c r="AD40" s="310">
        <v>88744.05</v>
      </c>
    </row>
    <row r="41" spans="1:33" x14ac:dyDescent="0.25">
      <c r="A41" t="s">
        <v>3258</v>
      </c>
      <c r="B41" s="310">
        <v>343388.72</v>
      </c>
      <c r="C41" s="310">
        <v>4000</v>
      </c>
      <c r="D41" s="310">
        <v>65609.86</v>
      </c>
      <c r="F41" s="310">
        <v>79942.06</v>
      </c>
      <c r="G41" s="310">
        <v>-87021.97</v>
      </c>
      <c r="K41" s="310">
        <v>47330</v>
      </c>
      <c r="M41" s="310">
        <v>176.35</v>
      </c>
      <c r="P41" s="310">
        <v>-862827.35</v>
      </c>
      <c r="Q41" s="310">
        <v>1118559.83</v>
      </c>
      <c r="T41" s="310">
        <v>572479.01</v>
      </c>
      <c r="U41" s="310">
        <v>52860</v>
      </c>
      <c r="V41" s="310">
        <v>343.36</v>
      </c>
      <c r="X41" s="310">
        <v>810900</v>
      </c>
      <c r="Y41" s="310">
        <v>35600</v>
      </c>
      <c r="Z41" s="310">
        <v>1056951</v>
      </c>
      <c r="AB41" s="310">
        <v>1600</v>
      </c>
      <c r="AC41" s="310">
        <v>258193.29</v>
      </c>
      <c r="AD41" s="310">
        <v>32958.239999999998</v>
      </c>
      <c r="AG41" s="310">
        <v>19800</v>
      </c>
    </row>
    <row r="42" spans="1:33" x14ac:dyDescent="0.25">
      <c r="A42" t="s">
        <v>3259</v>
      </c>
      <c r="B42" s="310">
        <v>220032.89</v>
      </c>
      <c r="C42" s="310">
        <v>-21309.02</v>
      </c>
      <c r="D42" s="310">
        <v>216038.44</v>
      </c>
      <c r="F42" s="310">
        <v>-871222.1</v>
      </c>
      <c r="G42" s="310">
        <v>-146065.53</v>
      </c>
      <c r="K42" s="310">
        <v>48320</v>
      </c>
      <c r="M42" s="310">
        <v>1311</v>
      </c>
      <c r="P42" s="310">
        <v>-2014323.3</v>
      </c>
      <c r="Q42" s="310">
        <v>1381244.13</v>
      </c>
      <c r="T42" s="310">
        <v>592843.31999999995</v>
      </c>
      <c r="U42" s="310">
        <v>62740</v>
      </c>
      <c r="V42" s="310">
        <v>221.77</v>
      </c>
      <c r="X42" s="310">
        <v>760870</v>
      </c>
      <c r="Y42" s="310">
        <v>86900</v>
      </c>
      <c r="Z42" s="310">
        <v>1047722</v>
      </c>
      <c r="AA42" s="310">
        <v>4390</v>
      </c>
      <c r="AB42" s="310">
        <v>9547.9</v>
      </c>
      <c r="AC42" s="310">
        <v>334030.33</v>
      </c>
      <c r="AD42" s="310">
        <v>126962.01</v>
      </c>
    </row>
    <row r="43" spans="1:33" x14ac:dyDescent="0.25">
      <c r="A43" t="s">
        <v>3260</v>
      </c>
      <c r="B43" s="310">
        <v>486564.34</v>
      </c>
      <c r="C43" s="310">
        <v>19059.310000000001</v>
      </c>
      <c r="D43" s="310">
        <v>192857.02</v>
      </c>
      <c r="F43" s="310">
        <v>55932.26</v>
      </c>
      <c r="G43" s="310">
        <v>-150281.07</v>
      </c>
      <c r="K43" s="310">
        <v>83280</v>
      </c>
      <c r="M43" s="310">
        <v>928.35</v>
      </c>
      <c r="P43" s="310">
        <v>-873823.49</v>
      </c>
      <c r="Q43" s="310">
        <v>1240631.49</v>
      </c>
      <c r="T43" s="310">
        <v>657414.92000000004</v>
      </c>
      <c r="U43" s="310">
        <v>168318.54</v>
      </c>
      <c r="V43" s="310">
        <v>615.32000000000005</v>
      </c>
      <c r="X43" s="310">
        <v>1105470</v>
      </c>
      <c r="Y43" s="310">
        <v>130500</v>
      </c>
      <c r="Z43" s="310">
        <v>1416926</v>
      </c>
      <c r="AB43" s="310">
        <v>94457.9</v>
      </c>
      <c r="AC43" s="310">
        <v>285400.36</v>
      </c>
      <c r="AD43" s="310">
        <v>112419.01</v>
      </c>
    </row>
    <row r="44" spans="1:33" x14ac:dyDescent="0.25">
      <c r="A44" t="s">
        <v>3261</v>
      </c>
      <c r="B44" s="310">
        <v>593416.56999999995</v>
      </c>
      <c r="C44" s="310">
        <v>106184.02</v>
      </c>
      <c r="D44" s="310">
        <v>185558.16</v>
      </c>
      <c r="F44" s="310">
        <v>23395.98</v>
      </c>
      <c r="G44" s="310">
        <v>9467.7000000000007</v>
      </c>
      <c r="K44" s="310">
        <v>11250</v>
      </c>
      <c r="M44" s="310">
        <v>178.05</v>
      </c>
      <c r="P44" s="310">
        <v>-2314784.25</v>
      </c>
      <c r="Q44" s="310">
        <v>2770050.54</v>
      </c>
      <c r="T44" s="310">
        <v>611612.30000000005</v>
      </c>
      <c r="U44" s="310">
        <v>263340</v>
      </c>
      <c r="V44" s="310">
        <v>469.83</v>
      </c>
      <c r="Z44" s="310">
        <v>101518</v>
      </c>
      <c r="AC44" s="310">
        <v>277661.06</v>
      </c>
      <c r="AD44" s="310">
        <v>44914.98</v>
      </c>
    </row>
    <row r="45" spans="1:33" x14ac:dyDescent="0.25">
      <c r="A45" t="s">
        <v>3262</v>
      </c>
      <c r="B45" s="310">
        <v>857002.93</v>
      </c>
      <c r="C45" s="310">
        <v>0</v>
      </c>
      <c r="D45" s="310">
        <v>71990.94</v>
      </c>
      <c r="F45" s="310">
        <v>38097.31</v>
      </c>
      <c r="G45" s="310">
        <v>150667.15</v>
      </c>
      <c r="K45" s="310">
        <v>8540</v>
      </c>
      <c r="M45" s="310">
        <v>933.86</v>
      </c>
      <c r="P45" s="310">
        <v>-1508943.95</v>
      </c>
      <c r="Q45" s="310">
        <v>2356118.79</v>
      </c>
      <c r="T45" s="310">
        <v>578824.57999999996</v>
      </c>
      <c r="U45" s="310">
        <v>243200</v>
      </c>
      <c r="V45" s="310">
        <v>882.24</v>
      </c>
      <c r="X45" s="310">
        <v>794540</v>
      </c>
      <c r="Y45" s="310">
        <v>157900</v>
      </c>
      <c r="Z45" s="310">
        <v>1034247</v>
      </c>
      <c r="AA45" s="310">
        <v>600</v>
      </c>
      <c r="AC45" s="310">
        <v>450320.3</v>
      </c>
      <c r="AD45" s="310">
        <v>29069.89</v>
      </c>
    </row>
    <row r="46" spans="1:33" x14ac:dyDescent="0.25">
      <c r="A46" t="s">
        <v>3263</v>
      </c>
      <c r="B46" s="310">
        <v>429109.94</v>
      </c>
      <c r="C46" s="310">
        <v>11900</v>
      </c>
      <c r="D46" s="310">
        <v>84849.47</v>
      </c>
      <c r="F46" s="310">
        <v>59125.66</v>
      </c>
      <c r="G46" s="310">
        <v>192708.91</v>
      </c>
      <c r="K46" s="310">
        <v>81390</v>
      </c>
      <c r="L46" s="310">
        <v>2759</v>
      </c>
      <c r="M46" s="310">
        <v>2234.8000000000002</v>
      </c>
      <c r="O46" s="310">
        <v>-341908.85</v>
      </c>
      <c r="P46" s="310">
        <v>-1074278.1100000001</v>
      </c>
      <c r="Q46" s="310">
        <v>1990390.15</v>
      </c>
      <c r="T46" s="310">
        <v>591691.36</v>
      </c>
      <c r="U46" s="310">
        <v>126000</v>
      </c>
      <c r="V46" s="310">
        <v>388.05</v>
      </c>
      <c r="X46" s="310">
        <v>192020</v>
      </c>
      <c r="Y46" s="310">
        <v>155786</v>
      </c>
      <c r="Z46" s="310">
        <v>355388</v>
      </c>
      <c r="AB46" s="310">
        <v>3240</v>
      </c>
      <c r="AC46" s="310">
        <v>460250.86</v>
      </c>
      <c r="AD46" s="310">
        <v>129899.56</v>
      </c>
    </row>
    <row r="47" spans="1:33" x14ac:dyDescent="0.25">
      <c r="A47" t="s">
        <v>3264</v>
      </c>
      <c r="B47" s="310">
        <v>557164.79</v>
      </c>
      <c r="C47" s="310">
        <v>0</v>
      </c>
      <c r="D47" s="310">
        <v>93194.66</v>
      </c>
      <c r="F47" s="310">
        <v>275449.49</v>
      </c>
      <c r="G47" s="310">
        <v>-20827.95</v>
      </c>
      <c r="J47" s="310">
        <v>100000</v>
      </c>
      <c r="K47" s="310">
        <v>180520</v>
      </c>
      <c r="M47" s="310">
        <v>577.91</v>
      </c>
      <c r="P47" s="310">
        <v>-41549.97</v>
      </c>
      <c r="Q47" s="310">
        <v>498635.02</v>
      </c>
      <c r="T47" s="310">
        <v>554449.94999999995</v>
      </c>
      <c r="U47" s="310">
        <v>111150</v>
      </c>
      <c r="V47" s="310">
        <v>498.26</v>
      </c>
      <c r="X47" s="310">
        <v>455940</v>
      </c>
      <c r="Y47" s="310">
        <v>78800</v>
      </c>
      <c r="Z47" s="310">
        <v>689028</v>
      </c>
      <c r="AB47" s="310">
        <v>25475.8</v>
      </c>
      <c r="AC47" s="310">
        <v>292583.03000000003</v>
      </c>
      <c r="AD47" s="310">
        <v>26953.35</v>
      </c>
    </row>
    <row r="48" spans="1:33" x14ac:dyDescent="0.25">
      <c r="A48" t="s">
        <v>3265</v>
      </c>
      <c r="B48" s="310">
        <v>141365.59</v>
      </c>
      <c r="C48" s="310">
        <v>0</v>
      </c>
      <c r="D48" s="310">
        <v>188361.85</v>
      </c>
      <c r="F48" s="310">
        <v>3</v>
      </c>
      <c r="G48" s="310">
        <v>-21204.7</v>
      </c>
      <c r="K48" s="310">
        <v>23790</v>
      </c>
      <c r="M48" s="310">
        <v>0</v>
      </c>
      <c r="P48" s="310">
        <v>-958.14</v>
      </c>
      <c r="Q48" s="310">
        <v>452082.82</v>
      </c>
      <c r="T48" s="310">
        <v>484017.01</v>
      </c>
      <c r="U48" s="310">
        <v>66420</v>
      </c>
      <c r="V48" s="310">
        <v>122.85</v>
      </c>
      <c r="X48" s="310">
        <v>665760</v>
      </c>
      <c r="Y48" s="310">
        <v>82600</v>
      </c>
      <c r="Z48" s="310">
        <v>1016091.01</v>
      </c>
      <c r="AA48" s="310">
        <v>3190</v>
      </c>
      <c r="AB48" s="310">
        <v>9747.9</v>
      </c>
      <c r="AC48" s="310">
        <v>375671.03</v>
      </c>
      <c r="AD48" s="310">
        <v>39023.86</v>
      </c>
      <c r="AG48" s="310">
        <v>21585</v>
      </c>
    </row>
    <row r="49" spans="1:33" x14ac:dyDescent="0.25">
      <c r="A49" t="s">
        <v>3266</v>
      </c>
      <c r="B49" s="310">
        <v>648295.07999999996</v>
      </c>
      <c r="C49" s="310">
        <v>0</v>
      </c>
      <c r="D49" s="310">
        <v>43921.58</v>
      </c>
      <c r="F49" s="310">
        <v>2463128.39</v>
      </c>
      <c r="G49" s="310">
        <v>132119.13</v>
      </c>
      <c r="K49" s="310">
        <v>26980</v>
      </c>
      <c r="M49" s="310">
        <v>0</v>
      </c>
      <c r="P49" s="310">
        <v>-2271483.98</v>
      </c>
      <c r="Q49" s="310">
        <v>5378772.1500000004</v>
      </c>
      <c r="T49" s="310">
        <v>523419.54</v>
      </c>
      <c r="U49" s="310">
        <v>80725</v>
      </c>
      <c r="V49" s="310">
        <v>1440.15</v>
      </c>
      <c r="X49" s="310">
        <v>882470</v>
      </c>
      <c r="Y49" s="310">
        <v>124000</v>
      </c>
      <c r="Z49" s="310">
        <v>1065148</v>
      </c>
      <c r="AB49" s="310">
        <v>12737.9</v>
      </c>
      <c r="AC49" s="310">
        <v>283473.18</v>
      </c>
      <c r="AD49" s="310">
        <v>97499.6</v>
      </c>
    </row>
    <row r="50" spans="1:33" x14ac:dyDescent="0.25">
      <c r="A50" t="s">
        <v>3267</v>
      </c>
      <c r="B50" s="310">
        <v>436139.89</v>
      </c>
      <c r="C50" s="310">
        <v>0.41</v>
      </c>
      <c r="D50" s="310">
        <v>374268.76</v>
      </c>
      <c r="F50" s="310">
        <v>-211282.32</v>
      </c>
      <c r="G50" s="310">
        <v>-398375.24</v>
      </c>
      <c r="K50" s="310">
        <v>10400</v>
      </c>
      <c r="M50" s="310">
        <v>816</v>
      </c>
      <c r="N50" s="310">
        <v>4586</v>
      </c>
      <c r="P50" s="310">
        <v>-1745833.8</v>
      </c>
      <c r="Q50" s="310">
        <v>1780248.13</v>
      </c>
      <c r="T50" s="310">
        <v>628968.95999999996</v>
      </c>
      <c r="U50" s="310">
        <v>57188</v>
      </c>
      <c r="V50" s="310">
        <v>602.88</v>
      </c>
      <c r="X50" s="310">
        <v>1067010</v>
      </c>
      <c r="Y50" s="310">
        <v>113400</v>
      </c>
      <c r="Z50" s="310">
        <v>1358674</v>
      </c>
      <c r="AB50" s="310">
        <v>4000</v>
      </c>
      <c r="AC50" s="310">
        <v>230261.17</v>
      </c>
      <c r="AD50" s="310">
        <v>123699.5</v>
      </c>
    </row>
    <row r="51" spans="1:33" x14ac:dyDescent="0.25">
      <c r="A51" t="s">
        <v>3268</v>
      </c>
      <c r="B51" s="310">
        <v>649973.78</v>
      </c>
      <c r="C51" s="310">
        <v>178714.06</v>
      </c>
      <c r="D51" s="310">
        <v>26073.439999999999</v>
      </c>
      <c r="F51" s="310">
        <v>846846.72</v>
      </c>
      <c r="G51" s="310">
        <v>297227.14</v>
      </c>
      <c r="K51" s="310">
        <v>1000</v>
      </c>
      <c r="L51" s="310">
        <v>57130</v>
      </c>
      <c r="M51" s="310">
        <v>1159.5999999999999</v>
      </c>
      <c r="N51" s="310">
        <v>28800</v>
      </c>
      <c r="P51" s="310">
        <v>-948420.44</v>
      </c>
      <c r="Q51" s="310">
        <v>2690789.95</v>
      </c>
      <c r="T51" s="310">
        <v>733797.34</v>
      </c>
      <c r="U51" s="310">
        <v>34950</v>
      </c>
      <c r="V51" s="310">
        <v>633.70000000000005</v>
      </c>
      <c r="X51" s="310">
        <v>890960</v>
      </c>
      <c r="Y51" s="310">
        <v>31496</v>
      </c>
      <c r="Z51" s="310">
        <v>1025891.4</v>
      </c>
      <c r="AA51" s="310">
        <v>900</v>
      </c>
      <c r="AC51" s="310">
        <v>495719.61</v>
      </c>
      <c r="AD51" s="310">
        <v>950</v>
      </c>
    </row>
    <row r="52" spans="1:33" x14ac:dyDescent="0.25">
      <c r="A52" t="s">
        <v>3269</v>
      </c>
      <c r="B52" s="310">
        <v>841348.45</v>
      </c>
      <c r="C52" s="310">
        <v>10000</v>
      </c>
      <c r="D52" s="310">
        <v>160589.59</v>
      </c>
      <c r="F52" s="310">
        <v>373492.47999999998</v>
      </c>
      <c r="G52" s="310">
        <v>-58157.21</v>
      </c>
      <c r="M52" s="310">
        <v>2123</v>
      </c>
      <c r="P52" s="310">
        <v>-840710.45</v>
      </c>
      <c r="Q52" s="310">
        <v>2057308.95</v>
      </c>
      <c r="T52" s="310">
        <v>450389.95</v>
      </c>
      <c r="U52" s="310">
        <v>35200</v>
      </c>
      <c r="V52" s="310">
        <v>1038.9000000000001</v>
      </c>
      <c r="X52" s="310">
        <v>717810</v>
      </c>
      <c r="Y52" s="310">
        <v>22200</v>
      </c>
      <c r="Z52" s="310">
        <v>789159.04</v>
      </c>
      <c r="AC52" s="310">
        <v>259728.24</v>
      </c>
      <c r="AD52" s="310">
        <v>69199.759999999995</v>
      </c>
    </row>
    <row r="53" spans="1:33" x14ac:dyDescent="0.25">
      <c r="A53" t="s">
        <v>3270</v>
      </c>
      <c r="B53" s="310">
        <v>205863.17</v>
      </c>
      <c r="C53" s="310">
        <v>0</v>
      </c>
      <c r="D53" s="310">
        <v>78656.19</v>
      </c>
      <c r="F53" s="310">
        <v>112649.73</v>
      </c>
      <c r="G53" s="310">
        <v>125597.57</v>
      </c>
      <c r="K53" s="310">
        <v>-105000</v>
      </c>
      <c r="M53" s="310">
        <v>-4385.29</v>
      </c>
      <c r="P53" s="310">
        <v>-1536534.27</v>
      </c>
      <c r="Q53" s="310">
        <v>1988049.06</v>
      </c>
      <c r="T53" s="310">
        <v>553464.79</v>
      </c>
      <c r="V53" s="310">
        <v>138.51</v>
      </c>
      <c r="X53" s="310">
        <v>278910</v>
      </c>
      <c r="Y53" s="310">
        <v>105000</v>
      </c>
      <c r="Z53" s="310">
        <v>445446</v>
      </c>
      <c r="AC53" s="310">
        <v>275111.83</v>
      </c>
      <c r="AD53" s="310">
        <v>36318.31</v>
      </c>
    </row>
    <row r="54" spans="1:33" x14ac:dyDescent="0.25">
      <c r="A54" t="s">
        <v>3271</v>
      </c>
      <c r="B54" s="310">
        <v>212693.04</v>
      </c>
      <c r="C54" s="310">
        <v>77437.259999999995</v>
      </c>
      <c r="D54" s="310">
        <v>205547.84</v>
      </c>
      <c r="F54" s="310">
        <v>5387.27</v>
      </c>
      <c r="G54" s="310">
        <v>91665.64</v>
      </c>
      <c r="K54" s="310">
        <v>21590</v>
      </c>
      <c r="M54" s="310">
        <v>941</v>
      </c>
      <c r="P54" s="310">
        <v>-1545421.4</v>
      </c>
      <c r="Q54" s="310">
        <v>1911374.52</v>
      </c>
      <c r="T54" s="310">
        <v>564853.74</v>
      </c>
      <c r="U54" s="310">
        <v>53800</v>
      </c>
      <c r="V54" s="310">
        <v>163.03</v>
      </c>
      <c r="X54" s="310">
        <v>942280</v>
      </c>
      <c r="Y54" s="310">
        <v>98100</v>
      </c>
      <c r="Z54" s="310">
        <v>1221990</v>
      </c>
      <c r="AA54" s="310">
        <v>1500</v>
      </c>
      <c r="AC54" s="310">
        <v>199539.85</v>
      </c>
      <c r="AD54" s="310">
        <v>31919.99</v>
      </c>
    </row>
    <row r="55" spans="1:33" x14ac:dyDescent="0.25">
      <c r="A55" t="s">
        <v>3272</v>
      </c>
      <c r="B55" s="310">
        <v>446022.26</v>
      </c>
      <c r="C55" s="310">
        <v>4407.3500000000004</v>
      </c>
      <c r="D55" s="310">
        <v>9523.75</v>
      </c>
      <c r="F55" s="310">
        <v>92295.37</v>
      </c>
      <c r="G55" s="310">
        <v>111030.34</v>
      </c>
      <c r="K55" s="310">
        <v>32515</v>
      </c>
      <c r="M55" s="310">
        <v>0</v>
      </c>
      <c r="P55" s="310">
        <v>-1235904.1599999999</v>
      </c>
      <c r="Q55" s="310">
        <v>1946410.43</v>
      </c>
      <c r="S55" s="310">
        <v>431.55</v>
      </c>
      <c r="T55" s="310">
        <v>548096.22</v>
      </c>
      <c r="U55" s="310">
        <v>79500</v>
      </c>
      <c r="X55" s="310">
        <v>811530</v>
      </c>
      <c r="Y55" s="310">
        <v>60000</v>
      </c>
      <c r="Z55" s="310">
        <v>1005952.97</v>
      </c>
      <c r="AA55" s="310">
        <v>4010</v>
      </c>
      <c r="AB55" s="310">
        <v>4108</v>
      </c>
      <c r="AC55" s="310">
        <v>516901.82</v>
      </c>
      <c r="AD55" s="310">
        <v>48327.18</v>
      </c>
    </row>
    <row r="56" spans="1:33" x14ac:dyDescent="0.25">
      <c r="A56" t="s">
        <v>3273</v>
      </c>
      <c r="B56" s="310">
        <v>169811.28</v>
      </c>
      <c r="C56" s="310">
        <v>69253.25</v>
      </c>
      <c r="D56" s="310">
        <v>50108.84</v>
      </c>
      <c r="F56" s="310">
        <v>320507.61</v>
      </c>
      <c r="G56" s="310">
        <v>71416.990000000005</v>
      </c>
      <c r="K56" s="310">
        <v>7425</v>
      </c>
      <c r="M56" s="310">
        <v>72.39</v>
      </c>
      <c r="P56" s="310">
        <v>-515451.99</v>
      </c>
      <c r="Q56" s="310">
        <v>1372237.86</v>
      </c>
      <c r="T56" s="310">
        <v>539020.73</v>
      </c>
      <c r="U56" s="310">
        <v>74200</v>
      </c>
      <c r="V56" s="310">
        <v>428.66</v>
      </c>
      <c r="X56" s="310">
        <v>455571.23</v>
      </c>
      <c r="Y56" s="310">
        <v>51600</v>
      </c>
      <c r="Z56" s="310">
        <v>556671.23</v>
      </c>
      <c r="AA56" s="310">
        <v>11040</v>
      </c>
      <c r="AC56" s="310">
        <v>598835.11</v>
      </c>
      <c r="AD56" s="310">
        <v>137459.57</v>
      </c>
    </row>
    <row r="57" spans="1:33" x14ac:dyDescent="0.25">
      <c r="A57" t="s">
        <v>3274</v>
      </c>
      <c r="B57" s="310">
        <v>99374.04</v>
      </c>
      <c r="C57" s="310">
        <v>0</v>
      </c>
      <c r="D57" s="310">
        <v>77392.990000000005</v>
      </c>
      <c r="F57" s="310">
        <v>18409.419999999998</v>
      </c>
      <c r="G57" s="310">
        <v>20036.560000000001</v>
      </c>
      <c r="J57" s="310">
        <v>3000</v>
      </c>
      <c r="K57" s="310">
        <v>27315</v>
      </c>
      <c r="M57" s="310">
        <v>56.08</v>
      </c>
      <c r="P57" s="310">
        <v>-731115.29</v>
      </c>
      <c r="Q57" s="310">
        <v>1028783.07</v>
      </c>
      <c r="S57" s="310">
        <v>420.52</v>
      </c>
      <c r="T57" s="310">
        <v>739145.4</v>
      </c>
      <c r="X57" s="310">
        <v>449784</v>
      </c>
      <c r="Y57" s="310">
        <v>38500</v>
      </c>
      <c r="Z57" s="310">
        <v>598986.23</v>
      </c>
      <c r="AA57" s="310">
        <v>4600</v>
      </c>
      <c r="AB57" s="310">
        <v>580</v>
      </c>
      <c r="AC57" s="310">
        <v>711570.84</v>
      </c>
      <c r="AD57" s="310">
        <v>24938.7</v>
      </c>
    </row>
    <row r="58" spans="1:33" x14ac:dyDescent="0.25">
      <c r="A58" t="s">
        <v>3275</v>
      </c>
      <c r="B58" s="310">
        <v>730347.24</v>
      </c>
      <c r="C58" s="310">
        <v>1293.82</v>
      </c>
      <c r="D58" s="310">
        <v>57355.040000000001</v>
      </c>
      <c r="F58" s="310">
        <v>62915.839999999997</v>
      </c>
      <c r="G58" s="310">
        <v>45315.45</v>
      </c>
      <c r="J58" s="310">
        <v>2000</v>
      </c>
      <c r="K58" s="310">
        <v>33104.06</v>
      </c>
      <c r="M58" s="310">
        <v>219.65</v>
      </c>
      <c r="P58" s="310">
        <v>148458.21</v>
      </c>
      <c r="Q58" s="310">
        <v>566631.65</v>
      </c>
      <c r="T58" s="310">
        <v>815155.39</v>
      </c>
      <c r="U58" s="310">
        <v>98500</v>
      </c>
      <c r="V58" s="310">
        <v>899.23</v>
      </c>
      <c r="X58" s="310">
        <v>576182.79</v>
      </c>
      <c r="Y58" s="310">
        <v>49600</v>
      </c>
      <c r="Z58" s="310">
        <v>746262.79</v>
      </c>
      <c r="AA58" s="310">
        <v>6920</v>
      </c>
      <c r="AC58" s="310">
        <v>622006.52</v>
      </c>
      <c r="AD58" s="310">
        <v>18334.28</v>
      </c>
    </row>
    <row r="59" spans="1:33" x14ac:dyDescent="0.25">
      <c r="A59" t="s">
        <v>3276</v>
      </c>
      <c r="B59" s="310">
        <v>246142.2</v>
      </c>
      <c r="C59" s="310">
        <v>38213.22</v>
      </c>
      <c r="D59" s="310">
        <v>21684</v>
      </c>
      <c r="F59" s="310">
        <v>78713.48</v>
      </c>
      <c r="G59" s="310">
        <v>141858.32</v>
      </c>
      <c r="K59" s="310">
        <v>27045</v>
      </c>
      <c r="M59" s="310">
        <v>0</v>
      </c>
      <c r="P59" s="310">
        <v>-1409197.29</v>
      </c>
      <c r="Q59" s="310">
        <v>1787234.17</v>
      </c>
      <c r="T59" s="310">
        <v>472350.73</v>
      </c>
      <c r="U59" s="310">
        <v>103000</v>
      </c>
      <c r="V59" s="310">
        <v>157.15</v>
      </c>
      <c r="X59" s="310">
        <v>612566.5</v>
      </c>
      <c r="Y59" s="310">
        <v>57440</v>
      </c>
      <c r="Z59" s="310">
        <v>698705.5</v>
      </c>
      <c r="AA59" s="310">
        <v>5990</v>
      </c>
      <c r="AB59" s="310">
        <v>350</v>
      </c>
      <c r="AC59" s="310">
        <v>309470.28999999998</v>
      </c>
      <c r="AD59" s="310">
        <v>109469.25</v>
      </c>
    </row>
    <row r="60" spans="1:33" x14ac:dyDescent="0.25">
      <c r="A60" t="s">
        <v>3277</v>
      </c>
      <c r="B60" s="310">
        <v>63754.47</v>
      </c>
      <c r="C60" s="310">
        <v>7606.8</v>
      </c>
      <c r="D60" s="310">
        <v>57341.09</v>
      </c>
      <c r="F60" s="310">
        <v>1959168.49</v>
      </c>
      <c r="G60" s="310">
        <v>31943.72</v>
      </c>
      <c r="K60" s="310">
        <v>7425</v>
      </c>
      <c r="M60" s="310">
        <v>580</v>
      </c>
      <c r="P60" s="310">
        <v>-1598096.62</v>
      </c>
      <c r="Q60" s="310">
        <v>3909726.18</v>
      </c>
      <c r="T60" s="310">
        <v>502877.82</v>
      </c>
      <c r="U60" s="310">
        <v>139000</v>
      </c>
      <c r="V60" s="310">
        <v>136.55000000000001</v>
      </c>
      <c r="X60" s="310">
        <v>984606</v>
      </c>
      <c r="Y60" s="310">
        <v>57200</v>
      </c>
      <c r="Z60" s="310">
        <v>1166004</v>
      </c>
      <c r="AA60" s="310">
        <v>8910</v>
      </c>
      <c r="AB60" s="310">
        <v>1028</v>
      </c>
      <c r="AC60" s="310">
        <v>590123.06000000006</v>
      </c>
      <c r="AD60" s="310">
        <v>117575.3</v>
      </c>
    </row>
    <row r="61" spans="1:33" x14ac:dyDescent="0.25">
      <c r="A61" t="s">
        <v>3278</v>
      </c>
      <c r="B61" s="310">
        <v>449147.56</v>
      </c>
      <c r="C61" s="310">
        <v>1245.57</v>
      </c>
      <c r="D61" s="310">
        <v>44831.78</v>
      </c>
      <c r="F61" s="310">
        <v>59627.7</v>
      </c>
      <c r="G61" s="310">
        <v>833741.23</v>
      </c>
      <c r="J61" s="310">
        <v>3000</v>
      </c>
      <c r="K61" s="310">
        <v>26325</v>
      </c>
      <c r="M61" s="310">
        <v>28.03</v>
      </c>
      <c r="P61" s="310">
        <v>-1299964.49</v>
      </c>
      <c r="Q61" s="310">
        <v>2469567.41</v>
      </c>
      <c r="S61" s="310">
        <v>478.21</v>
      </c>
      <c r="T61" s="310">
        <v>704083.83</v>
      </c>
      <c r="U61" s="310">
        <v>85525</v>
      </c>
      <c r="X61" s="310">
        <v>927747</v>
      </c>
      <c r="Y61" s="310">
        <v>55600</v>
      </c>
      <c r="Z61" s="310">
        <v>1106585</v>
      </c>
      <c r="AA61" s="310">
        <v>11920</v>
      </c>
      <c r="AB61" s="310">
        <v>1120</v>
      </c>
      <c r="AC61" s="310">
        <v>331651.65000000002</v>
      </c>
      <c r="AD61" s="310">
        <v>132519.5</v>
      </c>
    </row>
    <row r="62" spans="1:33" x14ac:dyDescent="0.25">
      <c r="A62" t="s">
        <v>3279</v>
      </c>
      <c r="B62" s="310">
        <v>362165.37</v>
      </c>
      <c r="C62" s="310">
        <v>676.18</v>
      </c>
      <c r="D62" s="310">
        <v>80133.33</v>
      </c>
      <c r="F62" s="310">
        <v>329979.82</v>
      </c>
      <c r="G62" s="310">
        <v>95036.17</v>
      </c>
      <c r="J62" s="310">
        <v>3000</v>
      </c>
      <c r="K62" s="310">
        <v>27402.55</v>
      </c>
      <c r="M62" s="310">
        <v>35.04</v>
      </c>
      <c r="O62" s="310">
        <v>-204294.74</v>
      </c>
      <c r="P62" s="310">
        <v>-1134743.55</v>
      </c>
      <c r="Q62" s="310">
        <v>2114448.44</v>
      </c>
      <c r="T62" s="310">
        <v>482977.75</v>
      </c>
      <c r="U62" s="310">
        <v>119700</v>
      </c>
      <c r="V62" s="310">
        <v>263.83</v>
      </c>
      <c r="X62" s="310">
        <v>962669.04</v>
      </c>
      <c r="Y62" s="310">
        <v>51300</v>
      </c>
      <c r="Z62" s="310">
        <v>1069369.04</v>
      </c>
      <c r="AC62" s="310">
        <v>378677.63</v>
      </c>
      <c r="AD62" s="310">
        <v>99280.82</v>
      </c>
      <c r="AG62" s="310">
        <v>7440</v>
      </c>
    </row>
    <row r="63" spans="1:33" x14ac:dyDescent="0.25">
      <c r="A63" t="s">
        <v>3280</v>
      </c>
      <c r="B63" s="310">
        <v>483379.26</v>
      </c>
      <c r="C63" s="310">
        <v>0</v>
      </c>
      <c r="D63" s="310">
        <v>6216.23</v>
      </c>
      <c r="F63" s="310">
        <v>1619187.03</v>
      </c>
      <c r="G63" s="310">
        <v>92462.55</v>
      </c>
      <c r="K63" s="310">
        <v>20645</v>
      </c>
      <c r="M63" s="310">
        <v>0</v>
      </c>
      <c r="P63" s="310">
        <v>-883155.8</v>
      </c>
      <c r="Q63" s="310">
        <v>2791483.6</v>
      </c>
      <c r="T63" s="310">
        <v>544184.96</v>
      </c>
      <c r="U63" s="310">
        <v>312000</v>
      </c>
      <c r="V63" s="310">
        <v>238.41</v>
      </c>
      <c r="X63" s="310">
        <v>1185209</v>
      </c>
      <c r="Y63" s="310">
        <v>13500</v>
      </c>
      <c r="Z63" s="310">
        <v>1367147</v>
      </c>
      <c r="AA63" s="310">
        <v>5440</v>
      </c>
      <c r="AB63" s="310">
        <v>1190</v>
      </c>
      <c r="AC63" s="310">
        <v>317868.63</v>
      </c>
      <c r="AD63" s="310">
        <v>91214.47</v>
      </c>
    </row>
    <row r="64" spans="1:33" x14ac:dyDescent="0.25">
      <c r="A64" t="s">
        <v>3281</v>
      </c>
      <c r="B64" s="310">
        <v>939202.32</v>
      </c>
      <c r="C64" s="310">
        <v>0</v>
      </c>
      <c r="D64" s="310">
        <v>370632.1</v>
      </c>
      <c r="F64" s="310">
        <v>292001.14</v>
      </c>
      <c r="G64" s="310">
        <v>181608.82</v>
      </c>
      <c r="K64" s="310">
        <v>53800</v>
      </c>
      <c r="L64" s="310">
        <v>35845</v>
      </c>
      <c r="M64" s="310">
        <v>17268</v>
      </c>
      <c r="P64" s="310">
        <v>-162730.41</v>
      </c>
      <c r="Q64" s="310">
        <v>1683662.57</v>
      </c>
      <c r="T64" s="310">
        <v>606841.74</v>
      </c>
      <c r="U64" s="310">
        <v>6375</v>
      </c>
      <c r="V64" s="310">
        <v>1091.3900000000001</v>
      </c>
      <c r="X64" s="310">
        <v>1819350.3</v>
      </c>
      <c r="Y64" s="310">
        <v>116800</v>
      </c>
      <c r="Z64" s="310">
        <v>2056780.3</v>
      </c>
      <c r="AA64" s="310">
        <v>6522.6</v>
      </c>
      <c r="AC64" s="310">
        <v>278139.01</v>
      </c>
      <c r="AD64" s="310">
        <v>53417.3</v>
      </c>
    </row>
    <row r="65" spans="1:33" x14ac:dyDescent="0.25">
      <c r="A65" t="s">
        <v>3282</v>
      </c>
      <c r="B65" s="310">
        <v>748033.7</v>
      </c>
      <c r="C65" s="310">
        <v>0</v>
      </c>
      <c r="D65" s="310">
        <v>46299.07</v>
      </c>
      <c r="F65" s="310">
        <v>7299.7</v>
      </c>
      <c r="G65" s="310">
        <v>361397.46</v>
      </c>
      <c r="K65" s="310">
        <v>15550</v>
      </c>
      <c r="L65" s="310">
        <v>121050</v>
      </c>
      <c r="M65" s="310">
        <v>240</v>
      </c>
      <c r="O65" s="310">
        <v>-239565.73</v>
      </c>
      <c r="P65" s="310">
        <v>31279.25</v>
      </c>
      <c r="Q65" s="310">
        <v>1188971.67</v>
      </c>
      <c r="T65" s="310">
        <v>526992.34</v>
      </c>
      <c r="V65" s="310">
        <v>797.41</v>
      </c>
      <c r="X65" s="310">
        <v>597930.03</v>
      </c>
      <c r="Y65" s="310">
        <v>122699.85</v>
      </c>
      <c r="Z65" s="310">
        <v>815075.88</v>
      </c>
      <c r="AA65" s="310">
        <v>15456</v>
      </c>
      <c r="AC65" s="310">
        <v>287525.55</v>
      </c>
      <c r="AD65" s="310">
        <v>84857.46</v>
      </c>
    </row>
    <row r="66" spans="1:33" x14ac:dyDescent="0.25">
      <c r="A66" t="s">
        <v>3283</v>
      </c>
      <c r="B66" s="310">
        <v>420349.67</v>
      </c>
      <c r="C66" s="310">
        <v>0</v>
      </c>
      <c r="D66" s="310">
        <v>71229.919999999998</v>
      </c>
      <c r="F66" s="310">
        <v>428559.86</v>
      </c>
      <c r="G66" s="310">
        <v>282538.48</v>
      </c>
      <c r="K66" s="310">
        <v>3622.99</v>
      </c>
      <c r="M66" s="310">
        <v>248</v>
      </c>
      <c r="P66" s="310">
        <v>-725102.88</v>
      </c>
      <c r="Q66" s="310">
        <v>2121250.9300000002</v>
      </c>
      <c r="S66" s="310">
        <v>1335.23</v>
      </c>
      <c r="T66" s="310">
        <v>681825.11</v>
      </c>
      <c r="U66" s="310">
        <v>33210</v>
      </c>
      <c r="X66" s="310">
        <v>779277.5</v>
      </c>
      <c r="Y66" s="310">
        <v>28000</v>
      </c>
      <c r="Z66" s="310">
        <v>1057051.5</v>
      </c>
      <c r="AB66" s="310">
        <v>3960</v>
      </c>
      <c r="AC66" s="310">
        <v>459111.64</v>
      </c>
      <c r="AD66" s="310">
        <v>200865.81</v>
      </c>
    </row>
    <row r="67" spans="1:33" x14ac:dyDescent="0.25">
      <c r="A67" t="s">
        <v>3284</v>
      </c>
      <c r="B67" s="310">
        <v>468039.46</v>
      </c>
      <c r="C67" s="310">
        <v>55000</v>
      </c>
      <c r="D67" s="310">
        <v>292484.81</v>
      </c>
      <c r="F67" s="310">
        <v>26900.3</v>
      </c>
      <c r="G67" s="310">
        <v>-187318.6</v>
      </c>
      <c r="K67" s="310">
        <v>22620</v>
      </c>
      <c r="L67" s="310">
        <v>58700</v>
      </c>
      <c r="M67" s="310">
        <v>813</v>
      </c>
      <c r="O67" s="310">
        <v>165092.32999999999</v>
      </c>
      <c r="P67" s="310">
        <v>-1082861.3400000001</v>
      </c>
      <c r="Q67" s="310">
        <v>1374864.38</v>
      </c>
      <c r="S67" s="310">
        <v>28.71</v>
      </c>
      <c r="T67" s="310">
        <v>920603.83</v>
      </c>
      <c r="U67" s="310">
        <v>55500</v>
      </c>
      <c r="V67" s="310">
        <v>660.37</v>
      </c>
      <c r="X67" s="310">
        <v>965478.9</v>
      </c>
      <c r="Y67" s="310">
        <v>83200</v>
      </c>
      <c r="Z67" s="310">
        <v>1459240.9</v>
      </c>
      <c r="AC67" s="310">
        <v>345843.41</v>
      </c>
      <c r="AD67" s="310">
        <v>104509.9</v>
      </c>
    </row>
    <row r="68" spans="1:33" x14ac:dyDescent="0.25">
      <c r="A68" t="s">
        <v>3285</v>
      </c>
      <c r="B68" s="310">
        <v>799775.05</v>
      </c>
      <c r="C68" s="310">
        <v>0</v>
      </c>
      <c r="D68" s="310">
        <v>103959.57</v>
      </c>
      <c r="F68" s="310">
        <v>308089.53000000003</v>
      </c>
      <c r="G68" s="310">
        <v>948879</v>
      </c>
      <c r="K68" s="310">
        <v>81950</v>
      </c>
      <c r="L68" s="310">
        <v>620000</v>
      </c>
      <c r="M68" s="310">
        <v>998</v>
      </c>
      <c r="P68" s="310">
        <v>-1695627.65</v>
      </c>
      <c r="Q68" s="310">
        <v>2680574.06</v>
      </c>
      <c r="T68" s="310">
        <v>1672453.79</v>
      </c>
      <c r="V68" s="310">
        <v>1075.9100000000001</v>
      </c>
      <c r="X68" s="310">
        <v>2250738</v>
      </c>
      <c r="Y68" s="310">
        <v>223700</v>
      </c>
      <c r="Z68" s="310">
        <v>2877713.52</v>
      </c>
      <c r="AA68" s="310">
        <v>13245.2</v>
      </c>
      <c r="AC68" s="310">
        <v>448596.59</v>
      </c>
      <c r="AD68" s="310">
        <v>335603.65</v>
      </c>
    </row>
    <row r="69" spans="1:33" x14ac:dyDescent="0.25">
      <c r="A69" t="s">
        <v>3286</v>
      </c>
      <c r="B69" s="310">
        <v>768589.68</v>
      </c>
      <c r="C69" s="310">
        <v>5000</v>
      </c>
      <c r="D69" s="310">
        <v>236773.08</v>
      </c>
      <c r="F69" s="310">
        <v>11520.47</v>
      </c>
      <c r="G69" s="310">
        <v>446279.95</v>
      </c>
      <c r="K69" s="310">
        <v>5850</v>
      </c>
      <c r="L69" s="310">
        <v>4020</v>
      </c>
      <c r="M69" s="310">
        <v>3918.1</v>
      </c>
      <c r="N69" s="310">
        <v>5000</v>
      </c>
      <c r="P69" s="310">
        <v>-1039787.37</v>
      </c>
      <c r="Q69" s="310">
        <v>2191965</v>
      </c>
      <c r="T69" s="310">
        <v>479653.77</v>
      </c>
      <c r="U69" s="310">
        <v>74000</v>
      </c>
      <c r="V69" s="310">
        <v>1005.26</v>
      </c>
      <c r="X69" s="310">
        <v>821190</v>
      </c>
      <c r="Y69" s="310">
        <v>370800</v>
      </c>
      <c r="Z69" s="310">
        <v>1060275.97</v>
      </c>
      <c r="AA69" s="310">
        <v>3770</v>
      </c>
      <c r="AB69" s="310">
        <v>5984</v>
      </c>
      <c r="AC69" s="310">
        <v>350795.33</v>
      </c>
      <c r="AD69" s="310">
        <v>28626.28</v>
      </c>
    </row>
    <row r="70" spans="1:33" x14ac:dyDescent="0.25">
      <c r="A70" t="s">
        <v>3287</v>
      </c>
      <c r="B70" s="310">
        <v>791785.32</v>
      </c>
      <c r="C70" s="310">
        <v>0</v>
      </c>
      <c r="D70" s="310">
        <v>101385.03</v>
      </c>
      <c r="F70" s="310">
        <v>26633.53</v>
      </c>
      <c r="G70" s="310">
        <v>473257.13</v>
      </c>
      <c r="K70" s="310">
        <v>20683.740000000002</v>
      </c>
      <c r="M70" s="310">
        <v>205</v>
      </c>
      <c r="P70" s="310">
        <v>-1045609.05</v>
      </c>
      <c r="Q70" s="310">
        <v>1302561.3500000001</v>
      </c>
      <c r="T70" s="310">
        <v>1917174.85</v>
      </c>
      <c r="U70" s="310">
        <v>7210</v>
      </c>
      <c r="V70" s="310">
        <v>883.33</v>
      </c>
      <c r="X70" s="310">
        <v>792934.64</v>
      </c>
      <c r="Z70" s="310">
        <v>976041.73</v>
      </c>
      <c r="AB70" s="310">
        <v>660</v>
      </c>
      <c r="AC70" s="310">
        <v>507786.57</v>
      </c>
      <c r="AD70" s="310">
        <v>118494.55</v>
      </c>
    </row>
    <row r="71" spans="1:33" x14ac:dyDescent="0.25">
      <c r="A71" t="s">
        <v>3288</v>
      </c>
      <c r="B71" s="310">
        <v>923140.12</v>
      </c>
      <c r="C71" s="310">
        <v>0</v>
      </c>
      <c r="D71" s="310">
        <v>83222.759999999995</v>
      </c>
      <c r="F71" s="310">
        <v>364659.66</v>
      </c>
      <c r="G71" s="310">
        <v>302615.49</v>
      </c>
      <c r="J71" s="310">
        <v>0</v>
      </c>
      <c r="K71" s="310">
        <v>5850</v>
      </c>
      <c r="L71" s="310">
        <v>156450</v>
      </c>
      <c r="M71" s="310">
        <v>1939.5</v>
      </c>
      <c r="P71" s="310">
        <v>-192016.16</v>
      </c>
      <c r="Q71" s="310">
        <v>1726865.73</v>
      </c>
      <c r="S71" s="310">
        <v>1003.58</v>
      </c>
      <c r="T71" s="310">
        <v>754295.92</v>
      </c>
      <c r="U71" s="310">
        <v>170000</v>
      </c>
      <c r="V71" s="310">
        <v>901.21</v>
      </c>
      <c r="X71" s="310">
        <v>1114707.5</v>
      </c>
      <c r="Y71" s="310">
        <v>181200</v>
      </c>
      <c r="Z71" s="310">
        <v>1564703.5</v>
      </c>
      <c r="AA71" s="310">
        <v>1320</v>
      </c>
      <c r="AB71" s="310">
        <v>2356</v>
      </c>
      <c r="AC71" s="310">
        <v>613227.46</v>
      </c>
      <c r="AD71" s="310">
        <v>65952.289999999994</v>
      </c>
    </row>
    <row r="72" spans="1:33" x14ac:dyDescent="0.25">
      <c r="A72" t="s">
        <v>3289</v>
      </c>
      <c r="B72" s="310">
        <v>559949.35</v>
      </c>
      <c r="C72" s="310">
        <v>0</v>
      </c>
      <c r="D72" s="310">
        <v>183751</v>
      </c>
      <c r="F72" s="310">
        <v>206007.94</v>
      </c>
      <c r="G72" s="310">
        <v>97752.79</v>
      </c>
      <c r="K72" s="310">
        <v>6150</v>
      </c>
      <c r="L72" s="310">
        <v>192500</v>
      </c>
      <c r="M72" s="310">
        <v>0</v>
      </c>
      <c r="P72" s="310">
        <v>-142391.49</v>
      </c>
      <c r="Q72" s="310">
        <v>1340923.19</v>
      </c>
      <c r="T72" s="310">
        <v>448403.95</v>
      </c>
      <c r="U72" s="310">
        <v>62250</v>
      </c>
      <c r="V72" s="310">
        <v>553.42999999999995</v>
      </c>
      <c r="X72" s="310">
        <v>1481912.6</v>
      </c>
      <c r="Y72" s="310">
        <v>198000</v>
      </c>
      <c r="Z72" s="310">
        <v>1930795.6</v>
      </c>
      <c r="AA72" s="310">
        <v>7800</v>
      </c>
      <c r="AC72" s="310">
        <v>482646.55</v>
      </c>
      <c r="AD72" s="310">
        <v>119598.45</v>
      </c>
    </row>
    <row r="73" spans="1:33" x14ac:dyDescent="0.25">
      <c r="A73" t="s">
        <v>3290</v>
      </c>
      <c r="B73" s="310">
        <v>937034.44</v>
      </c>
      <c r="C73" s="310">
        <v>0</v>
      </c>
      <c r="D73" s="310">
        <v>144172.70000000001</v>
      </c>
      <c r="F73" s="310">
        <v>604559.86</v>
      </c>
      <c r="G73" s="310">
        <v>145921.57999999999</v>
      </c>
      <c r="K73" s="310">
        <v>1558.83</v>
      </c>
      <c r="L73" s="310">
        <v>129954</v>
      </c>
      <c r="M73" s="310">
        <v>10686</v>
      </c>
      <c r="P73" s="310">
        <v>189188.58</v>
      </c>
      <c r="Q73" s="310">
        <v>1494202.14</v>
      </c>
      <c r="T73" s="310">
        <v>662558.32999999996</v>
      </c>
      <c r="U73" s="310">
        <v>41000</v>
      </c>
      <c r="V73" s="310">
        <v>1601.91</v>
      </c>
      <c r="X73" s="310">
        <v>1106309.7</v>
      </c>
      <c r="Y73" s="310">
        <v>161500</v>
      </c>
      <c r="Z73" s="310">
        <v>1418510.73</v>
      </c>
      <c r="AA73" s="310">
        <v>14085.2</v>
      </c>
      <c r="AC73" s="310">
        <v>369282.21</v>
      </c>
      <c r="AD73" s="310">
        <v>164992.76999999999</v>
      </c>
    </row>
    <row r="74" spans="1:33" x14ac:dyDescent="0.25">
      <c r="A74" t="s">
        <v>3291</v>
      </c>
      <c r="B74" s="310">
        <v>927666.11</v>
      </c>
      <c r="C74" s="310">
        <v>0</v>
      </c>
      <c r="D74" s="310">
        <v>78028.240000000005</v>
      </c>
      <c r="F74" s="310">
        <v>1930093.35</v>
      </c>
      <c r="G74" s="310">
        <v>539307.99</v>
      </c>
      <c r="K74" s="310">
        <v>6338</v>
      </c>
      <c r="L74" s="310">
        <v>139226.9</v>
      </c>
      <c r="M74" s="310">
        <v>197.9</v>
      </c>
      <c r="P74" s="310">
        <v>2654231.19</v>
      </c>
      <c r="Q74" s="310">
        <v>464694.52</v>
      </c>
      <c r="T74" s="310">
        <v>457143.21</v>
      </c>
      <c r="U74" s="310">
        <v>74293.100000000006</v>
      </c>
      <c r="V74" s="310">
        <v>974.2</v>
      </c>
      <c r="X74" s="310">
        <v>1072701</v>
      </c>
      <c r="Y74" s="310">
        <v>406800</v>
      </c>
      <c r="Z74" s="310">
        <v>1273053</v>
      </c>
      <c r="AA74" s="310">
        <v>4960</v>
      </c>
      <c r="AC74" s="310">
        <v>347957.25</v>
      </c>
      <c r="AD74" s="310">
        <v>175534.07999999999</v>
      </c>
    </row>
    <row r="75" spans="1:33" x14ac:dyDescent="0.25">
      <c r="A75" t="s">
        <v>3292</v>
      </c>
      <c r="B75" s="310">
        <v>897473.77</v>
      </c>
      <c r="C75" s="310">
        <v>0</v>
      </c>
      <c r="D75" s="310">
        <v>98196.66</v>
      </c>
      <c r="F75" s="310">
        <v>1129977.7</v>
      </c>
      <c r="G75" s="310">
        <v>182260.81</v>
      </c>
      <c r="K75" s="310">
        <v>13343.19</v>
      </c>
      <c r="L75" s="310">
        <v>269170</v>
      </c>
      <c r="M75" s="310">
        <v>0</v>
      </c>
      <c r="P75" s="310">
        <v>1375394.05</v>
      </c>
      <c r="Q75" s="310">
        <v>961521.58</v>
      </c>
      <c r="T75" s="310">
        <v>509500.78</v>
      </c>
      <c r="U75" s="310">
        <v>16590</v>
      </c>
      <c r="V75" s="310">
        <v>737.62</v>
      </c>
      <c r="X75" s="310">
        <v>1388747.1</v>
      </c>
      <c r="Y75" s="310">
        <v>231900</v>
      </c>
      <c r="Z75" s="310">
        <v>1810246.1</v>
      </c>
      <c r="AA75" s="310">
        <v>8176</v>
      </c>
      <c r="AC75" s="310">
        <v>476312.26</v>
      </c>
      <c r="AD75" s="310">
        <v>164261.01999999999</v>
      </c>
    </row>
    <row r="76" spans="1:33" x14ac:dyDescent="0.25">
      <c r="A76" t="s">
        <v>3293</v>
      </c>
      <c r="B76" s="310">
        <v>871277.89</v>
      </c>
      <c r="C76" s="310">
        <v>55000</v>
      </c>
      <c r="D76" s="310">
        <v>70595.42</v>
      </c>
      <c r="F76" s="310">
        <v>1500910.13</v>
      </c>
      <c r="G76" s="310">
        <v>755270.84</v>
      </c>
      <c r="K76" s="310">
        <v>22550</v>
      </c>
      <c r="L76" s="310">
        <v>157940</v>
      </c>
      <c r="M76" s="310">
        <v>942.47</v>
      </c>
      <c r="P76" s="310">
        <v>358846.46</v>
      </c>
      <c r="Q76" s="310">
        <v>2317512.06</v>
      </c>
      <c r="T76" s="310">
        <v>1005375.65</v>
      </c>
      <c r="U76" s="310">
        <v>85900</v>
      </c>
      <c r="V76" s="310">
        <v>1278.99</v>
      </c>
      <c r="X76" s="310">
        <v>766497.7</v>
      </c>
      <c r="Y76" s="310">
        <v>213900</v>
      </c>
      <c r="Z76" s="310">
        <v>1146105.7</v>
      </c>
      <c r="AA76" s="310">
        <v>4960</v>
      </c>
      <c r="AC76" s="310">
        <v>438856.81</v>
      </c>
      <c r="AD76" s="310">
        <v>87766.54</v>
      </c>
    </row>
    <row r="77" spans="1:33" x14ac:dyDescent="0.25">
      <c r="A77" t="s">
        <v>3294</v>
      </c>
      <c r="B77" s="310">
        <v>833334.16</v>
      </c>
      <c r="C77" s="310">
        <v>0</v>
      </c>
      <c r="D77" s="310">
        <v>51587.14</v>
      </c>
      <c r="F77" s="310">
        <v>464325.78</v>
      </c>
      <c r="G77" s="310">
        <v>322493.46000000002</v>
      </c>
      <c r="K77" s="310">
        <v>35813.72</v>
      </c>
      <c r="L77" s="310">
        <v>428560</v>
      </c>
      <c r="M77" s="310">
        <v>246</v>
      </c>
      <c r="P77" s="310">
        <v>-1065259.42</v>
      </c>
      <c r="Q77" s="310">
        <v>2233839.69</v>
      </c>
      <c r="T77" s="310">
        <v>542053.91</v>
      </c>
      <c r="V77" s="310">
        <v>914.77</v>
      </c>
      <c r="X77" s="310">
        <v>1042464.98</v>
      </c>
      <c r="Y77" s="310">
        <v>344300</v>
      </c>
      <c r="Z77" s="310">
        <v>1349993.98</v>
      </c>
      <c r="AA77" s="310">
        <v>1500</v>
      </c>
      <c r="AC77" s="310">
        <v>392523.02</v>
      </c>
      <c r="AD77" s="310">
        <v>147176.10999999999</v>
      </c>
    </row>
    <row r="78" spans="1:33" x14ac:dyDescent="0.25">
      <c r="A78" t="s">
        <v>3295</v>
      </c>
      <c r="B78" s="310">
        <v>685638.13</v>
      </c>
      <c r="C78" s="310">
        <v>0</v>
      </c>
      <c r="D78" s="310">
        <v>51727.54</v>
      </c>
      <c r="F78" s="310">
        <v>200035.89</v>
      </c>
      <c r="G78" s="310">
        <v>503890.35</v>
      </c>
      <c r="K78" s="310">
        <v>31350</v>
      </c>
      <c r="M78" s="310">
        <v>2557.7399999999998</v>
      </c>
      <c r="P78" s="310">
        <v>-1012256.9</v>
      </c>
      <c r="Q78" s="310">
        <v>2560558.21</v>
      </c>
      <c r="T78" s="310">
        <v>478527.71</v>
      </c>
      <c r="U78" s="310">
        <v>22000</v>
      </c>
      <c r="V78" s="310">
        <v>913.46</v>
      </c>
      <c r="X78" s="310">
        <v>1116688</v>
      </c>
      <c r="Y78" s="310">
        <v>-9590.2999999999993</v>
      </c>
      <c r="Z78" s="310">
        <v>1355850.85</v>
      </c>
      <c r="AA78" s="310">
        <v>360</v>
      </c>
      <c r="AB78" s="310">
        <v>300</v>
      </c>
      <c r="AC78" s="310">
        <v>304402.98</v>
      </c>
      <c r="AD78" s="310">
        <v>88542.18</v>
      </c>
    </row>
    <row r="79" spans="1:33" x14ac:dyDescent="0.25">
      <c r="A79" t="s">
        <v>3296</v>
      </c>
      <c r="B79" s="310">
        <v>604927.37</v>
      </c>
      <c r="C79" s="310">
        <v>10065</v>
      </c>
      <c r="D79" s="310">
        <v>86829.91</v>
      </c>
      <c r="F79" s="310">
        <v>381428.57</v>
      </c>
      <c r="G79" s="310">
        <v>683351.75</v>
      </c>
      <c r="K79" s="310">
        <v>-70120.850000000006</v>
      </c>
      <c r="L79" s="310">
        <v>233164</v>
      </c>
      <c r="M79" s="310">
        <v>-1466</v>
      </c>
      <c r="P79" s="310">
        <v>22471.66</v>
      </c>
      <c r="Q79" s="310">
        <v>1212676.51</v>
      </c>
      <c r="T79" s="310">
        <v>840339.85</v>
      </c>
      <c r="U79" s="310">
        <v>27906</v>
      </c>
      <c r="V79" s="310">
        <v>665.46</v>
      </c>
      <c r="X79" s="310">
        <v>1317540</v>
      </c>
      <c r="Y79" s="310">
        <v>54000</v>
      </c>
      <c r="Z79" s="310">
        <v>1572570.2</v>
      </c>
      <c r="AB79" s="310">
        <v>40111.360000000001</v>
      </c>
      <c r="AC79" s="310">
        <v>201065.55</v>
      </c>
      <c r="AD79" s="310">
        <v>26825.919999999998</v>
      </c>
      <c r="AG79" s="310">
        <v>30001</v>
      </c>
    </row>
    <row r="80" spans="1:33" x14ac:dyDescent="0.25">
      <c r="A80" t="s">
        <v>3297</v>
      </c>
      <c r="B80" s="310">
        <v>506447.52</v>
      </c>
      <c r="C80" s="310">
        <v>5475</v>
      </c>
      <c r="D80" s="310">
        <v>59541.05</v>
      </c>
      <c r="F80" s="310">
        <v>91487.86</v>
      </c>
      <c r="G80" s="310">
        <v>155281.47</v>
      </c>
      <c r="K80" s="310">
        <v>259970</v>
      </c>
      <c r="L80" s="310">
        <v>181500</v>
      </c>
      <c r="M80" s="310">
        <v>999.2</v>
      </c>
      <c r="P80" s="310">
        <v>-1162542.96</v>
      </c>
      <c r="Q80" s="310">
        <v>1431387.54</v>
      </c>
      <c r="T80" s="310">
        <v>752115.11</v>
      </c>
      <c r="V80" s="310">
        <v>363.54</v>
      </c>
      <c r="X80" s="310">
        <v>1302450</v>
      </c>
      <c r="Z80" s="310">
        <v>1525999</v>
      </c>
      <c r="AA80" s="310">
        <v>9400</v>
      </c>
      <c r="AC80" s="310">
        <v>307328.21999999997</v>
      </c>
      <c r="AD80" s="310">
        <v>105262.86</v>
      </c>
      <c r="AG80" s="310">
        <v>19.45</v>
      </c>
    </row>
    <row r="81" spans="1:33" x14ac:dyDescent="0.25">
      <c r="A81" t="s">
        <v>3298</v>
      </c>
      <c r="B81" s="310">
        <v>695142.02</v>
      </c>
      <c r="C81" s="310">
        <v>0</v>
      </c>
      <c r="D81" s="310">
        <v>31308.05</v>
      </c>
      <c r="F81" s="310">
        <v>368701.66</v>
      </c>
      <c r="G81" s="310">
        <v>752360.18</v>
      </c>
      <c r="J81" s="310">
        <v>-75000</v>
      </c>
      <c r="K81" s="310">
        <v>87580.08</v>
      </c>
      <c r="L81" s="310">
        <v>194740</v>
      </c>
      <c r="M81" s="310">
        <v>2755.98</v>
      </c>
      <c r="P81" s="310">
        <v>-372161.7</v>
      </c>
      <c r="Q81" s="310">
        <v>2041384.85</v>
      </c>
      <c r="T81" s="310">
        <v>750812.79</v>
      </c>
      <c r="V81" s="310">
        <v>676.86</v>
      </c>
      <c r="X81" s="310">
        <v>1129320</v>
      </c>
      <c r="Y81" s="310">
        <v>117600</v>
      </c>
      <c r="Z81" s="310">
        <v>1613987.42</v>
      </c>
      <c r="AB81" s="310">
        <v>21562</v>
      </c>
      <c r="AC81" s="310">
        <v>242193.49</v>
      </c>
      <c r="AD81" s="310">
        <v>122454.04</v>
      </c>
      <c r="AG81" s="310">
        <v>30000</v>
      </c>
    </row>
    <row r="82" spans="1:33" x14ac:dyDescent="0.25">
      <c r="A82" t="s">
        <v>3299</v>
      </c>
      <c r="B82" s="310">
        <v>482335.31</v>
      </c>
      <c r="C82" s="310">
        <v>0</v>
      </c>
      <c r="D82" s="310">
        <v>79450.25</v>
      </c>
      <c r="F82" s="310">
        <v>418718.23</v>
      </c>
      <c r="G82" s="310">
        <v>377164.41</v>
      </c>
      <c r="K82" s="310">
        <v>14700</v>
      </c>
      <c r="L82" s="310">
        <v>181164.82</v>
      </c>
      <c r="M82" s="310">
        <v>8087.43</v>
      </c>
      <c r="P82" s="310">
        <v>-308058.27</v>
      </c>
      <c r="Q82" s="310">
        <v>1173118.0900000001</v>
      </c>
      <c r="T82" s="310">
        <v>731304.75</v>
      </c>
      <c r="U82" s="310">
        <v>45000</v>
      </c>
      <c r="V82" s="310">
        <v>258.5</v>
      </c>
      <c r="X82" s="310">
        <v>1115200</v>
      </c>
      <c r="Y82" s="310">
        <v>162000</v>
      </c>
      <c r="Z82" s="310">
        <v>1361651</v>
      </c>
      <c r="AB82" s="310">
        <v>1035</v>
      </c>
      <c r="AC82" s="310">
        <v>335659.76</v>
      </c>
      <c r="AD82" s="310">
        <v>66761.36</v>
      </c>
    </row>
    <row r="83" spans="1:33" x14ac:dyDescent="0.25">
      <c r="A83" t="s">
        <v>3300</v>
      </c>
      <c r="B83" s="310">
        <v>881945.03</v>
      </c>
      <c r="C83" s="310">
        <v>0</v>
      </c>
      <c r="D83" s="310">
        <v>54525.36</v>
      </c>
      <c r="F83" s="310">
        <v>501275.02</v>
      </c>
      <c r="G83" s="310">
        <v>137821.09</v>
      </c>
      <c r="K83" s="310">
        <v>0</v>
      </c>
      <c r="L83" s="310">
        <v>-36000</v>
      </c>
      <c r="P83" s="310">
        <v>-14929.01</v>
      </c>
      <c r="Q83" s="310">
        <v>1745362.84</v>
      </c>
      <c r="T83" s="310">
        <v>416503.54</v>
      </c>
      <c r="U83" s="310">
        <v>250890</v>
      </c>
      <c r="V83" s="310">
        <v>1292.27</v>
      </c>
      <c r="X83" s="310">
        <v>1260000</v>
      </c>
      <c r="Y83" s="310">
        <v>160800</v>
      </c>
      <c r="Z83" s="310">
        <v>1566792</v>
      </c>
      <c r="AB83" s="310">
        <v>22940</v>
      </c>
      <c r="AC83" s="310">
        <v>436495.31</v>
      </c>
      <c r="AD83" s="310">
        <v>182125.83</v>
      </c>
    </row>
    <row r="84" spans="1:33" x14ac:dyDescent="0.25">
      <c r="A84" t="s">
        <v>3301</v>
      </c>
      <c r="B84" s="310">
        <v>401517.49</v>
      </c>
      <c r="C84" s="310">
        <v>110048.74</v>
      </c>
      <c r="D84" s="310">
        <v>57498.07</v>
      </c>
      <c r="F84" s="310">
        <v>1008286.2</v>
      </c>
      <c r="G84" s="310">
        <v>414804.27</v>
      </c>
      <c r="K84" s="310">
        <v>31351.78</v>
      </c>
      <c r="M84" s="310">
        <v>384.76</v>
      </c>
      <c r="P84" s="310">
        <v>-155564.79</v>
      </c>
      <c r="Q84" s="310">
        <v>1929262.58</v>
      </c>
      <c r="S84" s="310">
        <v>131.1</v>
      </c>
      <c r="T84" s="310">
        <v>883496.91</v>
      </c>
      <c r="U84" s="310">
        <v>117225</v>
      </c>
      <c r="V84" s="310">
        <v>268.55</v>
      </c>
      <c r="X84" s="310">
        <v>1168440</v>
      </c>
      <c r="Y84" s="310">
        <v>14738.5</v>
      </c>
      <c r="Z84" s="310">
        <v>1408815</v>
      </c>
      <c r="AB84" s="310">
        <v>488</v>
      </c>
      <c r="AC84" s="310">
        <v>445202.67</v>
      </c>
      <c r="AD84" s="310">
        <v>141909.82</v>
      </c>
      <c r="AG84" s="310">
        <v>1164.1300000000001</v>
      </c>
    </row>
    <row r="85" spans="1:33" x14ac:dyDescent="0.25">
      <c r="A85" t="s">
        <v>3302</v>
      </c>
      <c r="B85" s="310">
        <v>621120.01</v>
      </c>
      <c r="C85" s="310">
        <v>15270</v>
      </c>
      <c r="D85" s="310">
        <v>58436.51</v>
      </c>
      <c r="F85" s="310">
        <v>221809.32</v>
      </c>
      <c r="G85" s="310">
        <v>247010.65</v>
      </c>
      <c r="L85" s="310">
        <v>56602</v>
      </c>
      <c r="M85" s="310">
        <v>540</v>
      </c>
      <c r="P85" s="310">
        <v>-939473.83</v>
      </c>
      <c r="Q85" s="310">
        <v>1851699.47</v>
      </c>
      <c r="T85" s="310">
        <v>998893.32</v>
      </c>
      <c r="V85" s="310">
        <v>431.32</v>
      </c>
      <c r="X85" s="310">
        <v>1040226</v>
      </c>
      <c r="Y85" s="310">
        <v>44400</v>
      </c>
      <c r="Z85" s="310">
        <v>1541400</v>
      </c>
      <c r="AA85" s="310">
        <v>3288</v>
      </c>
      <c r="AB85" s="310">
        <v>18080</v>
      </c>
      <c r="AC85" s="310">
        <v>174699.04</v>
      </c>
      <c r="AD85" s="310">
        <v>151399.14000000001</v>
      </c>
      <c r="AG85" s="310">
        <v>805.61</v>
      </c>
    </row>
    <row r="86" spans="1:33" x14ac:dyDescent="0.25">
      <c r="A86" t="s">
        <v>3303</v>
      </c>
      <c r="B86" s="310">
        <v>411565.15</v>
      </c>
      <c r="C86" s="310">
        <v>25325.13</v>
      </c>
      <c r="D86" s="310">
        <v>28106.959999999999</v>
      </c>
      <c r="F86" s="310">
        <v>522810.66</v>
      </c>
      <c r="G86" s="310">
        <v>334789.02</v>
      </c>
      <c r="K86" s="310">
        <v>-57200</v>
      </c>
      <c r="M86" s="310">
        <v>381.95</v>
      </c>
      <c r="P86" s="310">
        <v>-185357.02</v>
      </c>
      <c r="Q86" s="310">
        <v>1211766.1200000001</v>
      </c>
      <c r="T86" s="310">
        <v>203923.8</v>
      </c>
      <c r="V86" s="310">
        <v>7.66</v>
      </c>
      <c r="X86" s="310">
        <v>1017225</v>
      </c>
      <c r="Y86" s="310">
        <v>480677.44</v>
      </c>
      <c r="Z86" s="310">
        <v>1065785.95</v>
      </c>
      <c r="AB86" s="310">
        <v>3820</v>
      </c>
      <c r="AC86" s="310">
        <v>235516.86</v>
      </c>
      <c r="AD86" s="310">
        <v>43705.22</v>
      </c>
    </row>
    <row r="87" spans="1:33" x14ac:dyDescent="0.25">
      <c r="A87" t="s">
        <v>3304</v>
      </c>
      <c r="B87" s="310">
        <v>791911.28</v>
      </c>
      <c r="C87" s="310">
        <v>0</v>
      </c>
      <c r="D87" s="310">
        <v>68872</v>
      </c>
      <c r="F87" s="310">
        <v>4891.71</v>
      </c>
      <c r="G87" s="310">
        <v>550305.87</v>
      </c>
      <c r="K87" s="310">
        <v>350</v>
      </c>
      <c r="L87" s="310">
        <v>142500</v>
      </c>
      <c r="M87" s="310">
        <v>-1856</v>
      </c>
      <c r="P87" s="310">
        <v>187263.65</v>
      </c>
      <c r="Q87" s="310">
        <v>858319.49</v>
      </c>
      <c r="T87" s="310">
        <v>841697.37</v>
      </c>
      <c r="V87" s="310">
        <v>28.92</v>
      </c>
      <c r="X87" s="310">
        <v>1532880</v>
      </c>
      <c r="Y87" s="310">
        <v>197700</v>
      </c>
      <c r="Z87" s="310">
        <v>1904779</v>
      </c>
      <c r="AB87" s="310">
        <v>5126</v>
      </c>
      <c r="AC87" s="310">
        <v>333431.63</v>
      </c>
      <c r="AD87" s="310">
        <v>99565.94</v>
      </c>
    </row>
    <row r="88" spans="1:33" x14ac:dyDescent="0.25">
      <c r="A88" t="s">
        <v>3305</v>
      </c>
      <c r="B88" s="310">
        <v>468372.08</v>
      </c>
      <c r="C88" s="310">
        <v>6034.8</v>
      </c>
      <c r="D88" s="310">
        <v>16236.27</v>
      </c>
      <c r="F88" s="310">
        <v>421344.67</v>
      </c>
      <c r="G88" s="310">
        <v>165986.38</v>
      </c>
      <c r="K88" s="310">
        <v>31880.69</v>
      </c>
      <c r="L88" s="310">
        <v>121030</v>
      </c>
      <c r="M88" s="310">
        <v>241</v>
      </c>
      <c r="P88" s="310">
        <v>-693413.42</v>
      </c>
      <c r="Q88" s="310">
        <v>1583723.57</v>
      </c>
      <c r="T88" s="310">
        <v>654504.11</v>
      </c>
      <c r="U88" s="310">
        <v>8000</v>
      </c>
      <c r="V88" s="310">
        <v>308.3</v>
      </c>
      <c r="X88" s="310">
        <v>1109070</v>
      </c>
      <c r="Y88" s="310">
        <v>98400</v>
      </c>
      <c r="Z88" s="310">
        <v>1420934</v>
      </c>
      <c r="AB88" s="310">
        <v>800</v>
      </c>
      <c r="AC88" s="310">
        <v>243964.32</v>
      </c>
      <c r="AD88" s="310">
        <v>170071.73</v>
      </c>
    </row>
    <row r="89" spans="1:33" x14ac:dyDescent="0.25">
      <c r="A89" t="s">
        <v>3306</v>
      </c>
      <c r="B89" s="310">
        <v>44107.9</v>
      </c>
      <c r="C89" s="310">
        <v>0</v>
      </c>
      <c r="D89" s="310">
        <v>50534.42</v>
      </c>
      <c r="F89" s="310">
        <v>22749.15</v>
      </c>
      <c r="G89" s="310">
        <v>155666.82999999999</v>
      </c>
      <c r="K89" s="310">
        <v>5700</v>
      </c>
      <c r="M89" s="310">
        <v>480</v>
      </c>
      <c r="P89" s="310">
        <v>-102055.58</v>
      </c>
      <c r="Q89" s="310">
        <v>378255.7</v>
      </c>
      <c r="T89" s="310">
        <v>509382.3</v>
      </c>
      <c r="V89" s="310">
        <v>421.36</v>
      </c>
      <c r="Y89" s="310">
        <v>0</v>
      </c>
      <c r="Z89" s="310">
        <v>180435</v>
      </c>
      <c r="AB89" s="310">
        <v>480</v>
      </c>
      <c r="AC89" s="310">
        <v>245786.28</v>
      </c>
      <c r="AD89" s="310">
        <v>92424.2</v>
      </c>
    </row>
    <row r="90" spans="1:33" x14ac:dyDescent="0.25">
      <c r="A90" t="s">
        <v>3307</v>
      </c>
      <c r="B90" s="310">
        <v>231118.26</v>
      </c>
      <c r="C90" s="310">
        <v>0</v>
      </c>
      <c r="D90" s="310">
        <v>20533.919999999998</v>
      </c>
      <c r="F90" s="310">
        <v>69192.92</v>
      </c>
      <c r="G90" s="310">
        <v>91952.97</v>
      </c>
      <c r="J90" s="310">
        <v>6000</v>
      </c>
      <c r="K90" s="310">
        <v>10920</v>
      </c>
      <c r="M90" s="310">
        <v>546</v>
      </c>
      <c r="P90" s="310">
        <v>-207775.88</v>
      </c>
      <c r="Q90" s="310">
        <v>646850.12</v>
      </c>
      <c r="T90" s="310">
        <v>370388.82</v>
      </c>
      <c r="U90" s="310">
        <v>7250</v>
      </c>
      <c r="V90" s="310">
        <v>390.36</v>
      </c>
      <c r="X90" s="310">
        <v>1188630</v>
      </c>
      <c r="Y90" s="310">
        <v>5540</v>
      </c>
      <c r="Z90" s="310">
        <v>1301317.25</v>
      </c>
      <c r="AA90" s="310">
        <v>640</v>
      </c>
      <c r="AC90" s="310">
        <v>260919.53</v>
      </c>
      <c r="AD90" s="310">
        <v>53064.57</v>
      </c>
    </row>
    <row r="91" spans="1:33" x14ac:dyDescent="0.25">
      <c r="A91" t="s">
        <v>3308</v>
      </c>
      <c r="B91" s="310">
        <v>162618.91</v>
      </c>
      <c r="C91" s="310">
        <v>0</v>
      </c>
      <c r="D91" s="310">
        <v>58788</v>
      </c>
      <c r="F91" s="310">
        <v>2627923.66</v>
      </c>
      <c r="G91" s="310">
        <v>261063.13</v>
      </c>
      <c r="J91" s="310">
        <v>5500</v>
      </c>
      <c r="K91" s="310">
        <v>18500</v>
      </c>
      <c r="M91" s="310">
        <v>476</v>
      </c>
      <c r="P91" s="310">
        <v>-196263.55</v>
      </c>
      <c r="Q91" s="310">
        <v>3382854.97</v>
      </c>
      <c r="T91" s="310">
        <v>432036.22</v>
      </c>
      <c r="U91" s="310">
        <v>121800</v>
      </c>
      <c r="V91" s="310">
        <v>415.73</v>
      </c>
      <c r="X91" s="310">
        <v>1363080</v>
      </c>
      <c r="Y91" s="310">
        <v>379162</v>
      </c>
      <c r="Z91" s="310">
        <v>1561525</v>
      </c>
      <c r="AA91" s="310">
        <v>8840</v>
      </c>
      <c r="AB91" s="310">
        <v>800</v>
      </c>
      <c r="AC91" s="310">
        <v>625281.48</v>
      </c>
      <c r="AD91" s="310">
        <v>200721.19</v>
      </c>
    </row>
    <row r="92" spans="1:33" x14ac:dyDescent="0.25">
      <c r="A92" t="s">
        <v>3309</v>
      </c>
      <c r="B92" s="310">
        <v>269496.92</v>
      </c>
      <c r="C92" s="310">
        <v>0</v>
      </c>
      <c r="D92" s="310">
        <v>108195.25</v>
      </c>
      <c r="F92" s="310">
        <v>391530.4</v>
      </c>
      <c r="G92" s="310">
        <v>220630.65</v>
      </c>
      <c r="J92" s="310">
        <v>5600</v>
      </c>
      <c r="K92" s="310">
        <v>5460</v>
      </c>
      <c r="M92" s="310">
        <v>539</v>
      </c>
      <c r="P92" s="310">
        <v>-138524.37</v>
      </c>
      <c r="Q92" s="310">
        <v>1045747.78</v>
      </c>
      <c r="T92" s="310">
        <v>419785.32</v>
      </c>
      <c r="U92" s="310">
        <v>45000</v>
      </c>
      <c r="V92" s="310">
        <v>679.12</v>
      </c>
      <c r="X92" s="310">
        <v>977940</v>
      </c>
      <c r="Y92" s="310">
        <v>93700</v>
      </c>
      <c r="Z92" s="310">
        <v>1070694.31</v>
      </c>
      <c r="AA92" s="310">
        <v>19414</v>
      </c>
      <c r="AC92" s="310">
        <v>292387.83</v>
      </c>
      <c r="AD92" s="310">
        <v>83577.490000000005</v>
      </c>
    </row>
    <row r="93" spans="1:33" x14ac:dyDescent="0.25">
      <c r="A93" t="s">
        <v>3310</v>
      </c>
      <c r="B93" s="310">
        <v>204639.59</v>
      </c>
      <c r="C93" s="310">
        <v>0</v>
      </c>
      <c r="D93" s="310">
        <v>19847.48</v>
      </c>
      <c r="F93" s="310">
        <v>30151.95</v>
      </c>
      <c r="G93" s="310">
        <v>288097.13</v>
      </c>
      <c r="M93" s="310">
        <v>2258</v>
      </c>
      <c r="O93" s="310">
        <v>256891.42</v>
      </c>
      <c r="P93" s="310">
        <v>-271183.84999999998</v>
      </c>
      <c r="Q93" s="310">
        <v>320699.84999999998</v>
      </c>
      <c r="T93" s="310">
        <v>674712.03</v>
      </c>
      <c r="U93" s="310">
        <v>160100</v>
      </c>
      <c r="V93" s="310">
        <v>237.65</v>
      </c>
      <c r="X93" s="310">
        <v>874773.5</v>
      </c>
      <c r="Y93" s="310">
        <v>357433</v>
      </c>
      <c r="Z93" s="310">
        <v>1168520.04</v>
      </c>
      <c r="AA93" s="310">
        <v>3800</v>
      </c>
      <c r="AB93" s="310">
        <v>4629.8</v>
      </c>
      <c r="AC93" s="310">
        <v>622767.23</v>
      </c>
      <c r="AD93" s="310">
        <v>33468.379999999997</v>
      </c>
    </row>
    <row r="94" spans="1:33" x14ac:dyDescent="0.25">
      <c r="A94" t="s">
        <v>3311</v>
      </c>
      <c r="B94" s="310">
        <v>244621.65</v>
      </c>
      <c r="C94" s="310">
        <v>0</v>
      </c>
      <c r="D94" s="310">
        <v>5049.47</v>
      </c>
      <c r="F94" s="310">
        <v>540803.48</v>
      </c>
      <c r="G94" s="310">
        <v>30643.07</v>
      </c>
      <c r="M94" s="310">
        <v>2226</v>
      </c>
      <c r="P94" s="310">
        <v>100689.64</v>
      </c>
      <c r="Q94" s="310">
        <v>1001354.77</v>
      </c>
      <c r="R94" s="310">
        <v>8</v>
      </c>
      <c r="T94" s="310">
        <v>307613.43</v>
      </c>
      <c r="V94" s="310">
        <v>776.27</v>
      </c>
      <c r="X94" s="310">
        <v>664020</v>
      </c>
      <c r="Y94" s="310">
        <v>96100</v>
      </c>
      <c r="Z94" s="310">
        <v>750674</v>
      </c>
      <c r="AB94" s="310">
        <v>5756</v>
      </c>
      <c r="AC94" s="310">
        <v>509629.14</v>
      </c>
      <c r="AD94" s="310">
        <v>85611.3</v>
      </c>
    </row>
    <row r="95" spans="1:33" x14ac:dyDescent="0.25">
      <c r="A95" t="s">
        <v>3312</v>
      </c>
      <c r="B95" s="310">
        <v>386172.65</v>
      </c>
      <c r="C95" s="310">
        <v>0</v>
      </c>
      <c r="D95" s="310">
        <v>142527.99</v>
      </c>
      <c r="F95" s="310">
        <v>3</v>
      </c>
      <c r="G95" s="310">
        <v>735864.84</v>
      </c>
      <c r="J95" s="310">
        <v>6000</v>
      </c>
      <c r="K95" s="310">
        <v>2700</v>
      </c>
      <c r="M95" s="310">
        <v>173</v>
      </c>
      <c r="P95" s="310">
        <v>324039.40000000002</v>
      </c>
      <c r="Q95" s="310">
        <v>573056.03</v>
      </c>
      <c r="S95" s="310">
        <v>1001.32</v>
      </c>
      <c r="T95" s="310">
        <v>531015.21</v>
      </c>
      <c r="U95" s="310">
        <v>80000</v>
      </c>
      <c r="X95" s="310">
        <v>1315845</v>
      </c>
      <c r="Y95" s="310">
        <v>409191.49</v>
      </c>
      <c r="Z95" s="310">
        <v>1432250</v>
      </c>
      <c r="AA95" s="310">
        <v>420</v>
      </c>
      <c r="AC95" s="310">
        <v>420794.2</v>
      </c>
      <c r="AD95" s="310">
        <v>124988.77</v>
      </c>
    </row>
    <row r="96" spans="1:33" x14ac:dyDescent="0.25">
      <c r="A96" t="s">
        <v>3313</v>
      </c>
      <c r="B96" s="310">
        <v>89217.68</v>
      </c>
      <c r="C96" s="310">
        <v>0</v>
      </c>
      <c r="D96" s="310">
        <v>154921.28</v>
      </c>
      <c r="F96" s="310">
        <v>1421257.78</v>
      </c>
      <c r="G96" s="310">
        <v>175857.49</v>
      </c>
      <c r="J96" s="310">
        <v>6000</v>
      </c>
      <c r="K96" s="310">
        <v>2700</v>
      </c>
      <c r="M96" s="310">
        <v>2579.88</v>
      </c>
      <c r="P96" s="310">
        <v>-165493.38</v>
      </c>
      <c r="Q96" s="310">
        <v>1997218.5</v>
      </c>
      <c r="T96" s="310">
        <v>554755.68999999994</v>
      </c>
      <c r="U96" s="310">
        <v>35475</v>
      </c>
      <c r="V96" s="310">
        <v>433.72</v>
      </c>
      <c r="X96" s="310">
        <v>982995</v>
      </c>
      <c r="Y96" s="310">
        <v>261282</v>
      </c>
      <c r="Z96" s="310">
        <v>1221521</v>
      </c>
      <c r="AA96" s="310">
        <v>1180</v>
      </c>
      <c r="AC96" s="310">
        <v>427445.57</v>
      </c>
      <c r="AD96" s="310">
        <v>135545.60999999999</v>
      </c>
      <c r="AG96" s="310">
        <v>51000</v>
      </c>
    </row>
    <row r="97" spans="1:33" x14ac:dyDescent="0.25">
      <c r="A97" t="s">
        <v>3314</v>
      </c>
      <c r="B97" s="310">
        <v>247969.09</v>
      </c>
      <c r="C97" s="310">
        <v>116520</v>
      </c>
      <c r="D97" s="310">
        <v>27692.2</v>
      </c>
      <c r="F97" s="310">
        <v>167126.94</v>
      </c>
      <c r="G97" s="310">
        <v>210306.82</v>
      </c>
      <c r="J97" s="310">
        <v>6000</v>
      </c>
      <c r="M97" s="310">
        <v>827</v>
      </c>
      <c r="P97" s="310">
        <v>217848.71</v>
      </c>
      <c r="Q97" s="310">
        <v>569833.9</v>
      </c>
      <c r="T97" s="310">
        <v>412345.95</v>
      </c>
      <c r="V97" s="310">
        <v>933.31</v>
      </c>
      <c r="Y97" s="310">
        <v>218912</v>
      </c>
      <c r="Z97" s="310">
        <v>324456</v>
      </c>
      <c r="AC97" s="310">
        <v>265443.69</v>
      </c>
      <c r="AD97" s="310">
        <v>59206.13</v>
      </c>
      <c r="AG97" s="310">
        <v>7980</v>
      </c>
    </row>
    <row r="98" spans="1:33" x14ac:dyDescent="0.25">
      <c r="A98" t="s">
        <v>3315</v>
      </c>
      <c r="B98" s="310">
        <v>256796.07</v>
      </c>
      <c r="C98" s="310">
        <v>0</v>
      </c>
      <c r="D98" s="310">
        <v>44016.24</v>
      </c>
      <c r="F98" s="310">
        <v>10003.6</v>
      </c>
      <c r="G98" s="310">
        <v>307117.71000000002</v>
      </c>
      <c r="J98" s="310">
        <v>6000</v>
      </c>
      <c r="K98" s="310">
        <v>8215.2900000000009</v>
      </c>
      <c r="M98" s="310">
        <v>646</v>
      </c>
      <c r="P98" s="310">
        <v>450457.91</v>
      </c>
      <c r="Q98" s="310">
        <v>528870.26</v>
      </c>
      <c r="T98" s="310">
        <v>498451.20000000001</v>
      </c>
      <c r="U98" s="310">
        <v>23250</v>
      </c>
      <c r="V98" s="310">
        <v>977.37</v>
      </c>
      <c r="X98" s="310">
        <v>828240</v>
      </c>
      <c r="Y98" s="310">
        <v>114600</v>
      </c>
      <c r="Z98" s="310">
        <v>1013801</v>
      </c>
      <c r="AA98" s="310">
        <v>1048</v>
      </c>
      <c r="AC98" s="310">
        <v>744629.99</v>
      </c>
      <c r="AD98" s="310">
        <v>82295.42</v>
      </c>
    </row>
    <row r="99" spans="1:33" x14ac:dyDescent="0.25">
      <c r="A99" t="s">
        <v>3316</v>
      </c>
      <c r="B99" s="310">
        <v>149963.84</v>
      </c>
      <c r="C99" s="310">
        <v>20160</v>
      </c>
      <c r="D99" s="310">
        <v>76614.17</v>
      </c>
      <c r="F99" s="310">
        <v>10468.299999999999</v>
      </c>
      <c r="G99" s="310">
        <v>238491.97</v>
      </c>
      <c r="J99" s="310">
        <v>5200</v>
      </c>
      <c r="K99" s="310">
        <v>5850</v>
      </c>
      <c r="M99" s="310">
        <v>4188.12</v>
      </c>
      <c r="P99" s="310">
        <v>78770.69</v>
      </c>
      <c r="Q99" s="310">
        <v>713142.2</v>
      </c>
      <c r="R99" s="310">
        <v>8</v>
      </c>
      <c r="T99" s="310">
        <v>469275.61</v>
      </c>
      <c r="V99" s="310">
        <v>762.39</v>
      </c>
      <c r="X99" s="310">
        <v>1298939.3999999999</v>
      </c>
      <c r="Y99" s="310">
        <v>261036</v>
      </c>
      <c r="Z99" s="310">
        <v>1503001.4</v>
      </c>
      <c r="AC99" s="310">
        <v>686729.19</v>
      </c>
      <c r="AD99" s="310">
        <v>51743.54</v>
      </c>
      <c r="AE99" s="310">
        <v>100000</v>
      </c>
    </row>
    <row r="100" spans="1:33" x14ac:dyDescent="0.25">
      <c r="A100" t="s">
        <v>3317</v>
      </c>
      <c r="B100" s="310">
        <v>37748.379999999997</v>
      </c>
      <c r="C100" s="310">
        <v>37700</v>
      </c>
      <c r="D100" s="310">
        <v>175617.4</v>
      </c>
      <c r="F100" s="310">
        <v>228181.43</v>
      </c>
      <c r="G100" s="310">
        <v>262868.13</v>
      </c>
      <c r="J100" s="310">
        <v>6000</v>
      </c>
      <c r="K100" s="310">
        <v>2700</v>
      </c>
      <c r="M100" s="310">
        <v>521</v>
      </c>
      <c r="P100" s="310">
        <v>209628.05</v>
      </c>
      <c r="Q100" s="310">
        <v>673323.61</v>
      </c>
      <c r="T100" s="310">
        <v>455017.86</v>
      </c>
      <c r="V100" s="310">
        <v>446.27</v>
      </c>
      <c r="X100" s="310">
        <v>699630</v>
      </c>
      <c r="Y100" s="310">
        <v>87300</v>
      </c>
      <c r="Z100" s="310">
        <v>895934</v>
      </c>
      <c r="AC100" s="310">
        <v>361676.17</v>
      </c>
      <c r="AD100" s="310">
        <v>130341.28</v>
      </c>
      <c r="AG100" s="310">
        <v>4500</v>
      </c>
    </row>
    <row r="101" spans="1:33" x14ac:dyDescent="0.25">
      <c r="A101" t="s">
        <v>3318</v>
      </c>
      <c r="B101" s="310">
        <v>337354.36</v>
      </c>
      <c r="C101" s="310">
        <v>0</v>
      </c>
      <c r="D101" s="310">
        <v>9089.14</v>
      </c>
      <c r="F101" s="310">
        <v>3</v>
      </c>
      <c r="G101" s="310">
        <v>152732.01999999999</v>
      </c>
      <c r="J101" s="310">
        <v>5000</v>
      </c>
      <c r="K101" s="310">
        <v>5850</v>
      </c>
      <c r="M101" s="310">
        <v>508</v>
      </c>
      <c r="P101" s="310">
        <v>-754710.04</v>
      </c>
      <c r="Q101" s="310">
        <v>1404582.07</v>
      </c>
      <c r="T101" s="310">
        <v>342159.73</v>
      </c>
      <c r="U101" s="310">
        <v>42500</v>
      </c>
      <c r="V101" s="310">
        <v>955.02</v>
      </c>
      <c r="X101" s="310">
        <v>809280</v>
      </c>
      <c r="Y101" s="310">
        <v>105600</v>
      </c>
      <c r="Z101" s="310">
        <v>897731</v>
      </c>
      <c r="AA101" s="310">
        <v>420</v>
      </c>
      <c r="AC101" s="310">
        <v>514767.46</v>
      </c>
      <c r="AD101" s="310">
        <v>49627.8</v>
      </c>
    </row>
    <row r="102" spans="1:33" x14ac:dyDescent="0.25">
      <c r="A102" t="s">
        <v>3319</v>
      </c>
      <c r="B102" s="310">
        <v>440975.16</v>
      </c>
      <c r="C102" s="310">
        <v>0</v>
      </c>
      <c r="D102" s="310">
        <v>760366.83</v>
      </c>
      <c r="F102" s="310">
        <v>205972.53</v>
      </c>
      <c r="G102" s="310">
        <v>204304.15</v>
      </c>
      <c r="K102" s="310">
        <v>0</v>
      </c>
      <c r="M102" s="310">
        <v>382</v>
      </c>
      <c r="P102" s="310">
        <v>557313.04</v>
      </c>
      <c r="Q102" s="310">
        <v>819557.49</v>
      </c>
      <c r="S102" s="310">
        <v>33.17</v>
      </c>
      <c r="T102" s="310">
        <v>483360.83</v>
      </c>
      <c r="U102" s="310">
        <v>288000</v>
      </c>
      <c r="V102" s="310">
        <v>277.73</v>
      </c>
      <c r="X102" s="310">
        <v>1125090</v>
      </c>
      <c r="Y102" s="310">
        <v>113400</v>
      </c>
      <c r="Z102" s="310">
        <v>1295414</v>
      </c>
      <c r="AC102" s="310">
        <v>423927.82</v>
      </c>
      <c r="AD102" s="310">
        <v>56453.77</v>
      </c>
    </row>
    <row r="103" spans="1:33" x14ac:dyDescent="0.25">
      <c r="A103" t="s">
        <v>3320</v>
      </c>
      <c r="B103" s="310">
        <v>147221.84</v>
      </c>
      <c r="D103" s="310">
        <v>101839.98</v>
      </c>
      <c r="F103" s="310">
        <v>2</v>
      </c>
      <c r="G103" s="310">
        <v>277184.56</v>
      </c>
      <c r="J103" s="310">
        <v>11000</v>
      </c>
      <c r="K103" s="310">
        <v>15090</v>
      </c>
      <c r="M103" s="310">
        <v>0</v>
      </c>
      <c r="P103" s="310">
        <v>201910.81</v>
      </c>
      <c r="Q103" s="310">
        <v>474645.55</v>
      </c>
      <c r="T103" s="310">
        <v>475808.63</v>
      </c>
      <c r="V103" s="310">
        <v>496.4</v>
      </c>
      <c r="X103" s="310">
        <v>1375668</v>
      </c>
      <c r="Y103" s="310">
        <v>93700</v>
      </c>
      <c r="Z103" s="310">
        <v>1461815</v>
      </c>
      <c r="AB103" s="310">
        <v>960</v>
      </c>
      <c r="AC103" s="310">
        <v>495695.2</v>
      </c>
      <c r="AD103" s="310">
        <v>163600.81</v>
      </c>
    </row>
    <row r="104" spans="1:33" x14ac:dyDescent="0.25">
      <c r="A104" t="s">
        <v>3321</v>
      </c>
      <c r="B104" s="310">
        <v>120951.17</v>
      </c>
      <c r="C104" s="310">
        <v>15000</v>
      </c>
      <c r="D104" s="310">
        <v>341217.76</v>
      </c>
      <c r="F104" s="310">
        <v>-45276.83</v>
      </c>
      <c r="G104" s="310">
        <v>296816.63</v>
      </c>
      <c r="J104" s="310">
        <v>5000</v>
      </c>
      <c r="K104" s="310">
        <v>3540</v>
      </c>
      <c r="M104" s="310">
        <v>2133.14</v>
      </c>
      <c r="P104" s="310">
        <v>-365459.96</v>
      </c>
      <c r="Q104" s="310">
        <v>1172968.6100000001</v>
      </c>
      <c r="T104" s="310">
        <v>388210.6</v>
      </c>
      <c r="X104" s="310">
        <v>1133767</v>
      </c>
      <c r="Y104" s="310">
        <v>389163</v>
      </c>
      <c r="Z104" s="310">
        <v>1439058</v>
      </c>
      <c r="AB104" s="310">
        <v>380</v>
      </c>
      <c r="AC104" s="310">
        <v>368838.72</v>
      </c>
      <c r="AD104" s="310">
        <v>142336.94</v>
      </c>
      <c r="AG104" s="310">
        <v>50000</v>
      </c>
    </row>
    <row r="105" spans="1:33" x14ac:dyDescent="0.25">
      <c r="A105" t="s">
        <v>3322</v>
      </c>
      <c r="B105" s="310">
        <v>345958.35</v>
      </c>
      <c r="C105" s="310">
        <v>0</v>
      </c>
      <c r="D105" s="310">
        <v>57147.93</v>
      </c>
      <c r="F105" s="310">
        <v>390777.43</v>
      </c>
      <c r="G105" s="310">
        <v>189871.7</v>
      </c>
      <c r="J105" s="310">
        <v>6000</v>
      </c>
      <c r="K105" s="310">
        <v>6150</v>
      </c>
      <c r="M105" s="310">
        <v>180</v>
      </c>
      <c r="P105" s="310">
        <v>174114.6</v>
      </c>
      <c r="Q105" s="310">
        <v>764463.81</v>
      </c>
      <c r="T105" s="310">
        <v>623521.76</v>
      </c>
      <c r="U105" s="310">
        <v>1</v>
      </c>
      <c r="V105" s="310">
        <v>560.88</v>
      </c>
      <c r="X105" s="310">
        <v>1494590</v>
      </c>
      <c r="Y105" s="310">
        <v>0</v>
      </c>
      <c r="Z105" s="310">
        <v>1561940</v>
      </c>
      <c r="AA105" s="310">
        <v>6020</v>
      </c>
      <c r="AC105" s="310">
        <v>371206.12</v>
      </c>
      <c r="AD105" s="310">
        <v>146660.51999999999</v>
      </c>
    </row>
    <row r="106" spans="1:33" x14ac:dyDescent="0.25">
      <c r="A106" t="s">
        <v>3323</v>
      </c>
      <c r="B106" s="310">
        <v>44446.07</v>
      </c>
      <c r="C106" s="310">
        <v>0</v>
      </c>
      <c r="D106" s="310">
        <v>54113.04</v>
      </c>
      <c r="F106" s="310">
        <v>1002117.15</v>
      </c>
      <c r="G106" s="310">
        <v>223931.6</v>
      </c>
      <c r="J106" s="310">
        <v>6000</v>
      </c>
      <c r="K106" s="310">
        <v>2700</v>
      </c>
      <c r="M106" s="310">
        <v>3038</v>
      </c>
      <c r="P106" s="310">
        <v>16437.8</v>
      </c>
      <c r="Q106" s="310">
        <v>1440238.21</v>
      </c>
      <c r="T106" s="310">
        <v>437064.78</v>
      </c>
      <c r="V106" s="310">
        <v>374.28</v>
      </c>
      <c r="X106" s="310">
        <v>1234920</v>
      </c>
      <c r="Y106" s="310">
        <v>0.34</v>
      </c>
      <c r="Z106" s="310">
        <v>1402834</v>
      </c>
      <c r="AA106" s="310">
        <v>1040</v>
      </c>
      <c r="AC106" s="310">
        <v>246494.97</v>
      </c>
      <c r="AD106" s="310">
        <v>165645.71</v>
      </c>
      <c r="AG106" s="310">
        <v>150.87</v>
      </c>
    </row>
    <row r="107" spans="1:33" x14ac:dyDescent="0.25">
      <c r="A107" t="s">
        <v>3324</v>
      </c>
      <c r="B107" s="310">
        <v>928900.59</v>
      </c>
      <c r="C107" s="310">
        <v>0</v>
      </c>
      <c r="D107" s="310">
        <v>45711.01</v>
      </c>
      <c r="F107" s="310">
        <v>1849748.37</v>
      </c>
      <c r="G107" s="310">
        <v>166008.73000000001</v>
      </c>
      <c r="J107" s="310">
        <v>10600</v>
      </c>
      <c r="K107" s="310">
        <v>5850</v>
      </c>
      <c r="M107" s="310">
        <v>580</v>
      </c>
      <c r="O107" s="310">
        <v>-64698.9</v>
      </c>
      <c r="P107" s="310">
        <v>313704.14</v>
      </c>
      <c r="Q107" s="310">
        <v>2616413.23</v>
      </c>
      <c r="T107" s="310">
        <v>307018.95</v>
      </c>
      <c r="U107" s="310">
        <v>62675</v>
      </c>
      <c r="V107" s="310">
        <v>1733.06</v>
      </c>
      <c r="X107" s="310">
        <v>895020</v>
      </c>
      <c r="Y107" s="310">
        <v>176148</v>
      </c>
      <c r="Z107" s="310">
        <v>927209</v>
      </c>
      <c r="AA107" s="310">
        <v>6500</v>
      </c>
      <c r="AC107" s="310">
        <v>253420.41</v>
      </c>
      <c r="AD107" s="310">
        <v>147545.37</v>
      </c>
    </row>
    <row r="108" spans="1:33" x14ac:dyDescent="0.25">
      <c r="A108" t="s">
        <v>3325</v>
      </c>
      <c r="B108" s="310">
        <v>320166.93</v>
      </c>
      <c r="C108" s="310">
        <v>0</v>
      </c>
      <c r="D108" s="310">
        <v>28956.21</v>
      </c>
      <c r="F108" s="310">
        <v>14869.29</v>
      </c>
      <c r="G108" s="310">
        <v>127385.86</v>
      </c>
      <c r="M108" s="310">
        <v>712.52</v>
      </c>
      <c r="P108" s="310">
        <v>-1821306.82</v>
      </c>
      <c r="Q108" s="310">
        <v>2310952.34</v>
      </c>
      <c r="T108" s="310">
        <v>897373.88</v>
      </c>
      <c r="V108" s="310">
        <v>446.15</v>
      </c>
      <c r="X108" s="310">
        <v>884250</v>
      </c>
      <c r="Y108" s="310">
        <v>131200</v>
      </c>
      <c r="Z108" s="310">
        <v>1167665.45</v>
      </c>
      <c r="AB108" s="310">
        <v>18448</v>
      </c>
      <c r="AC108" s="310">
        <v>671062.97</v>
      </c>
      <c r="AD108" s="310">
        <v>55073.36</v>
      </c>
    </row>
    <row r="109" spans="1:33" x14ac:dyDescent="0.25">
      <c r="A109" t="s">
        <v>3326</v>
      </c>
      <c r="B109" s="310">
        <v>705025.34</v>
      </c>
      <c r="C109" s="310">
        <v>0</v>
      </c>
      <c r="D109" s="310">
        <v>19656.48</v>
      </c>
      <c r="F109" s="310">
        <v>1346662.31</v>
      </c>
      <c r="G109" s="310">
        <v>119814.35</v>
      </c>
      <c r="K109" s="310">
        <v>45660</v>
      </c>
      <c r="M109" s="310">
        <v>532.72</v>
      </c>
      <c r="P109" s="310">
        <v>841684.91</v>
      </c>
      <c r="Q109" s="310">
        <v>1228203.58</v>
      </c>
      <c r="T109" s="310">
        <v>578247.81000000006</v>
      </c>
      <c r="V109" s="310">
        <v>723.98</v>
      </c>
      <c r="X109" s="310">
        <v>745380</v>
      </c>
      <c r="Y109" s="310">
        <v>130592.97</v>
      </c>
      <c r="Z109" s="310">
        <v>983640</v>
      </c>
      <c r="AB109" s="310">
        <v>1603.2</v>
      </c>
      <c r="AC109" s="310">
        <v>283229.89</v>
      </c>
      <c r="AD109" s="310">
        <v>111394.4</v>
      </c>
    </row>
    <row r="110" spans="1:33" x14ac:dyDescent="0.25">
      <c r="A110" t="s">
        <v>3327</v>
      </c>
      <c r="B110" s="310">
        <v>301786.92</v>
      </c>
      <c r="C110" s="310">
        <v>0</v>
      </c>
      <c r="D110" s="310">
        <v>37421.230000000003</v>
      </c>
      <c r="F110" s="310">
        <v>1312832.1499999999</v>
      </c>
      <c r="G110" s="310">
        <v>108566.18</v>
      </c>
      <c r="K110" s="310">
        <v>26000</v>
      </c>
      <c r="M110" s="310">
        <v>0</v>
      </c>
      <c r="P110" s="310">
        <v>608557.06999999995</v>
      </c>
      <c r="Q110" s="310">
        <v>1322855.6000000001</v>
      </c>
      <c r="T110" s="310">
        <v>615622.16</v>
      </c>
      <c r="U110" s="310">
        <v>90000</v>
      </c>
      <c r="V110" s="310">
        <v>395.33</v>
      </c>
      <c r="X110" s="310">
        <v>868100</v>
      </c>
      <c r="Y110" s="310">
        <v>185130.21</v>
      </c>
      <c r="Z110" s="310">
        <v>1161153.05</v>
      </c>
      <c r="AA110" s="310">
        <v>1260</v>
      </c>
      <c r="AB110" s="310">
        <v>14083.89</v>
      </c>
      <c r="AC110" s="310">
        <v>640942.63</v>
      </c>
      <c r="AD110" s="310">
        <v>118724.32</v>
      </c>
      <c r="AF110" s="310">
        <v>19890</v>
      </c>
    </row>
    <row r="111" spans="1:33" x14ac:dyDescent="0.25">
      <c r="A111" t="s">
        <v>3328</v>
      </c>
      <c r="B111" s="310">
        <v>389728.43</v>
      </c>
      <c r="C111" s="310">
        <v>0</v>
      </c>
      <c r="D111" s="310">
        <v>118337.28</v>
      </c>
      <c r="F111" s="310">
        <v>1236031</v>
      </c>
      <c r="G111" s="310">
        <v>373960.65</v>
      </c>
      <c r="K111" s="310">
        <v>9304.64</v>
      </c>
      <c r="M111" s="310">
        <v>0</v>
      </c>
      <c r="P111" s="310">
        <v>157681.94</v>
      </c>
      <c r="Q111" s="310">
        <v>2235714.37</v>
      </c>
      <c r="T111" s="310">
        <v>697521.7</v>
      </c>
      <c r="U111" s="310">
        <v>105000</v>
      </c>
      <c r="V111" s="310">
        <v>502.4</v>
      </c>
      <c r="X111" s="310">
        <v>997311</v>
      </c>
      <c r="Y111" s="310">
        <v>163200</v>
      </c>
      <c r="Z111" s="310">
        <v>1349652</v>
      </c>
      <c r="AA111" s="310">
        <v>640</v>
      </c>
      <c r="AB111" s="310">
        <v>2528</v>
      </c>
      <c r="AC111" s="310">
        <v>605239.15</v>
      </c>
      <c r="AD111" s="310">
        <v>290118.53999999998</v>
      </c>
      <c r="AF111" s="310">
        <v>1</v>
      </c>
    </row>
    <row r="112" spans="1:33" x14ac:dyDescent="0.25">
      <c r="A112" t="s">
        <v>3329</v>
      </c>
      <c r="B112" s="310">
        <v>413786.53</v>
      </c>
      <c r="C112" s="310">
        <v>0</v>
      </c>
      <c r="D112" s="310">
        <v>97161.41</v>
      </c>
      <c r="F112" s="310">
        <v>506302.21</v>
      </c>
      <c r="G112" s="310">
        <v>97143.23</v>
      </c>
      <c r="J112" s="310">
        <v>37200</v>
      </c>
      <c r="K112" s="310">
        <v>9625</v>
      </c>
      <c r="M112" s="310">
        <v>1379.4</v>
      </c>
      <c r="O112" s="310">
        <v>32424</v>
      </c>
      <c r="P112" s="310">
        <v>-960210.22</v>
      </c>
      <c r="Q112" s="310">
        <v>1762414.5</v>
      </c>
      <c r="T112" s="310">
        <v>1055550.58</v>
      </c>
      <c r="U112" s="310">
        <v>115000</v>
      </c>
      <c r="V112" s="310">
        <v>438.69</v>
      </c>
      <c r="X112" s="310">
        <v>639946.4</v>
      </c>
      <c r="Y112" s="310">
        <v>171600</v>
      </c>
      <c r="Z112" s="310">
        <v>894667.54</v>
      </c>
      <c r="AB112" s="310">
        <v>1632</v>
      </c>
      <c r="AC112" s="310">
        <v>568586.17000000004</v>
      </c>
      <c r="AD112" s="310">
        <v>286089.26</v>
      </c>
    </row>
    <row r="113" spans="1:32" x14ac:dyDescent="0.25">
      <c r="A113" t="s">
        <v>3330</v>
      </c>
      <c r="B113" s="310">
        <v>366431.67</v>
      </c>
      <c r="C113" s="310">
        <v>0</v>
      </c>
      <c r="D113" s="310">
        <v>13234.43</v>
      </c>
      <c r="F113" s="310">
        <v>1995726.61</v>
      </c>
      <c r="G113" s="310">
        <v>189577.88</v>
      </c>
      <c r="H113" s="310">
        <v>1</v>
      </c>
      <c r="K113" s="310">
        <v>7000</v>
      </c>
      <c r="M113" s="310">
        <v>1310</v>
      </c>
      <c r="P113" s="310">
        <v>2041712.13</v>
      </c>
      <c r="Q113" s="310">
        <v>513834.47</v>
      </c>
      <c r="T113" s="310">
        <v>536382.5</v>
      </c>
      <c r="U113" s="310">
        <v>121200</v>
      </c>
      <c r="V113" s="310">
        <v>333.38</v>
      </c>
      <c r="X113" s="310">
        <v>663840</v>
      </c>
      <c r="Y113" s="310">
        <v>57600</v>
      </c>
      <c r="Z113" s="310">
        <v>933539</v>
      </c>
      <c r="AC113" s="310">
        <v>310682.03999999998</v>
      </c>
      <c r="AD113" s="310">
        <v>134019.85</v>
      </c>
    </row>
    <row r="114" spans="1:32" x14ac:dyDescent="0.25">
      <c r="A114" t="s">
        <v>3331</v>
      </c>
      <c r="B114" s="310">
        <v>311270.98</v>
      </c>
      <c r="C114" s="310">
        <v>37373.49</v>
      </c>
      <c r="D114" s="310">
        <v>98699.75</v>
      </c>
      <c r="F114" s="310">
        <v>547787.89</v>
      </c>
      <c r="G114" s="310">
        <v>243986.3</v>
      </c>
      <c r="K114" s="310">
        <v>17009.259999999998</v>
      </c>
      <c r="M114" s="310">
        <v>601</v>
      </c>
      <c r="P114" s="310">
        <v>-2679000.09</v>
      </c>
      <c r="Q114" s="310">
        <v>3774792.24</v>
      </c>
      <c r="T114" s="310">
        <v>796478.54</v>
      </c>
      <c r="U114" s="310">
        <v>248497</v>
      </c>
      <c r="V114" s="310">
        <v>241.56</v>
      </c>
      <c r="X114" s="310">
        <v>1065780.6000000001</v>
      </c>
      <c r="Y114" s="310">
        <v>164400</v>
      </c>
      <c r="Z114" s="310">
        <v>1394746.32</v>
      </c>
      <c r="AC114" s="310">
        <v>601120.03</v>
      </c>
      <c r="AD114" s="310">
        <v>153813.35</v>
      </c>
      <c r="AF114" s="310">
        <v>2</v>
      </c>
    </row>
    <row r="115" spans="1:32" x14ac:dyDescent="0.25">
      <c r="A115" t="s">
        <v>3332</v>
      </c>
      <c r="B115" s="310">
        <v>485067.76</v>
      </c>
      <c r="C115" s="310">
        <v>0</v>
      </c>
      <c r="D115" s="310">
        <v>36048.01</v>
      </c>
      <c r="F115" s="310">
        <v>266152.43</v>
      </c>
      <c r="G115" s="310">
        <v>380894.42</v>
      </c>
      <c r="M115" s="310">
        <v>-4276</v>
      </c>
      <c r="P115" s="310">
        <v>-718498.66</v>
      </c>
      <c r="Q115" s="310">
        <v>1908283.93</v>
      </c>
      <c r="T115" s="310">
        <v>859706.32</v>
      </c>
      <c r="U115" s="310">
        <v>60000</v>
      </c>
      <c r="V115" s="310">
        <v>580.70000000000005</v>
      </c>
      <c r="X115" s="310">
        <v>908550</v>
      </c>
      <c r="Y115" s="310">
        <v>93600</v>
      </c>
      <c r="Z115" s="310">
        <v>1123938.77</v>
      </c>
      <c r="AA115" s="310">
        <v>6000</v>
      </c>
      <c r="AB115" s="310">
        <v>808</v>
      </c>
      <c r="AC115" s="310">
        <v>652399.4</v>
      </c>
      <c r="AD115" s="310">
        <v>156637.5</v>
      </c>
    </row>
    <row r="116" spans="1:32" x14ac:dyDescent="0.25">
      <c r="A116" t="s">
        <v>3333</v>
      </c>
      <c r="B116" s="310">
        <v>426408.32</v>
      </c>
      <c r="C116" s="310">
        <v>0</v>
      </c>
      <c r="D116" s="310">
        <v>43693.84</v>
      </c>
      <c r="F116" s="310">
        <v>993453.04</v>
      </c>
      <c r="G116" s="310">
        <v>255176.15</v>
      </c>
      <c r="K116" s="310">
        <v>17351.599999999999</v>
      </c>
      <c r="M116" s="310">
        <v>-18.72</v>
      </c>
      <c r="P116" s="310">
        <v>-181492.16</v>
      </c>
      <c r="Q116" s="310">
        <v>1980426.11</v>
      </c>
      <c r="T116" s="310">
        <v>563044.97</v>
      </c>
      <c r="U116" s="310">
        <v>66500</v>
      </c>
      <c r="V116" s="310">
        <v>541.78</v>
      </c>
      <c r="X116" s="310">
        <v>705083.1</v>
      </c>
      <c r="Y116" s="310">
        <v>123500</v>
      </c>
      <c r="Z116" s="310">
        <v>881387.1</v>
      </c>
      <c r="AA116" s="310">
        <v>480</v>
      </c>
      <c r="AB116" s="310">
        <v>792</v>
      </c>
      <c r="AC116" s="310">
        <v>515935.78</v>
      </c>
      <c r="AD116" s="310">
        <v>157601.45000000001</v>
      </c>
      <c r="AF116" s="310">
        <v>9</v>
      </c>
    </row>
    <row r="117" spans="1:32" x14ac:dyDescent="0.25">
      <c r="A117" t="s">
        <v>3334</v>
      </c>
      <c r="B117" s="310">
        <v>674990.3</v>
      </c>
      <c r="C117" s="310">
        <v>16610.52</v>
      </c>
      <c r="D117" s="310">
        <v>10679.87</v>
      </c>
      <c r="F117" s="310">
        <v>210156.73</v>
      </c>
      <c r="G117" s="310">
        <v>306032.26</v>
      </c>
      <c r="K117" s="310">
        <v>28676.799999999999</v>
      </c>
      <c r="M117" s="310">
        <v>-404</v>
      </c>
      <c r="P117" s="310">
        <v>-1279008</v>
      </c>
      <c r="Q117" s="310">
        <v>2133398.12</v>
      </c>
      <c r="T117" s="310">
        <v>1245179.45</v>
      </c>
      <c r="V117" s="310">
        <v>397.5</v>
      </c>
      <c r="X117" s="310">
        <v>1439628.6</v>
      </c>
      <c r="Y117" s="310">
        <v>181200</v>
      </c>
      <c r="Z117" s="310">
        <v>1754071.22</v>
      </c>
      <c r="AC117" s="310">
        <v>647690.56000000006</v>
      </c>
      <c r="AD117" s="310">
        <v>128837.01</v>
      </c>
    </row>
    <row r="118" spans="1:32" x14ac:dyDescent="0.25">
      <c r="A118" t="s">
        <v>3335</v>
      </c>
      <c r="B118" s="310">
        <v>340705.59</v>
      </c>
      <c r="C118" s="310">
        <v>0</v>
      </c>
      <c r="D118" s="310">
        <v>43247.61</v>
      </c>
      <c r="F118" s="310">
        <v>5</v>
      </c>
      <c r="G118" s="310">
        <v>175058.64</v>
      </c>
      <c r="K118" s="310">
        <v>22325</v>
      </c>
      <c r="M118" s="310">
        <v>0</v>
      </c>
      <c r="P118" s="310">
        <v>-1570620.07</v>
      </c>
      <c r="Q118" s="310">
        <v>1945240.49</v>
      </c>
      <c r="T118" s="310">
        <v>741472.1</v>
      </c>
      <c r="U118" s="310">
        <v>125200</v>
      </c>
      <c r="V118" s="310">
        <v>305.73</v>
      </c>
      <c r="X118" s="310">
        <v>765840.65</v>
      </c>
      <c r="Y118" s="310">
        <v>126020.09</v>
      </c>
      <c r="Z118" s="310">
        <v>1045811.65</v>
      </c>
      <c r="AB118" s="310">
        <v>2260</v>
      </c>
      <c r="AC118" s="310">
        <v>513423.11</v>
      </c>
      <c r="AD118" s="310">
        <v>35272.39</v>
      </c>
    </row>
    <row r="119" spans="1:32" x14ac:dyDescent="0.25">
      <c r="A119" t="s">
        <v>3336</v>
      </c>
      <c r="B119" s="310">
        <v>286875.69</v>
      </c>
      <c r="C119" s="310">
        <v>6453.16</v>
      </c>
      <c r="D119" s="310">
        <v>11763.8</v>
      </c>
      <c r="F119" s="310">
        <v>346171.92</v>
      </c>
      <c r="G119" s="310">
        <v>160388.82</v>
      </c>
      <c r="K119" s="310">
        <v>-9750</v>
      </c>
      <c r="M119" s="310">
        <v>-2252.5</v>
      </c>
      <c r="P119" s="310">
        <v>-1682558.71</v>
      </c>
      <c r="Q119" s="310">
        <v>2404357.2799999998</v>
      </c>
      <c r="S119" s="310">
        <v>118.96</v>
      </c>
      <c r="T119" s="310">
        <v>834343.14</v>
      </c>
      <c r="U119" s="310">
        <v>75975</v>
      </c>
      <c r="V119" s="310">
        <v>251.09</v>
      </c>
      <c r="X119" s="310">
        <v>926460</v>
      </c>
      <c r="Y119" s="310">
        <v>28000</v>
      </c>
      <c r="Z119" s="310">
        <v>1117997.5</v>
      </c>
      <c r="AA119" s="310">
        <v>2320</v>
      </c>
      <c r="AB119" s="310">
        <v>2776</v>
      </c>
      <c r="AC119" s="310">
        <v>548540.24</v>
      </c>
      <c r="AD119" s="310">
        <v>91657.13</v>
      </c>
    </row>
    <row r="120" spans="1:32" x14ac:dyDescent="0.25">
      <c r="A120" t="s">
        <v>3337</v>
      </c>
      <c r="B120" s="310">
        <v>307144.21999999997</v>
      </c>
      <c r="C120" s="310">
        <v>0</v>
      </c>
      <c r="D120" s="310">
        <v>18317.14</v>
      </c>
      <c r="F120" s="310">
        <v>7</v>
      </c>
      <c r="G120" s="310">
        <v>161491.41</v>
      </c>
      <c r="M120" s="310">
        <v>-2542.27</v>
      </c>
      <c r="P120" s="310">
        <v>-2659248.91</v>
      </c>
      <c r="Q120" s="310">
        <v>3154007.83</v>
      </c>
      <c r="T120" s="310">
        <v>623312.31999999995</v>
      </c>
      <c r="V120" s="310">
        <v>313.83</v>
      </c>
      <c r="X120" s="310">
        <v>923190</v>
      </c>
      <c r="Y120" s="310">
        <v>157200</v>
      </c>
      <c r="Z120" s="310">
        <v>1206661.8999999999</v>
      </c>
      <c r="AA120" s="310">
        <v>2320</v>
      </c>
      <c r="AB120" s="310">
        <v>9384</v>
      </c>
      <c r="AC120" s="310">
        <v>442638.57</v>
      </c>
      <c r="AD120" s="310">
        <v>48268.56</v>
      </c>
    </row>
    <row r="121" spans="1:32" x14ac:dyDescent="0.25">
      <c r="A121" t="s">
        <v>3338</v>
      </c>
      <c r="B121" s="310">
        <v>454192</v>
      </c>
      <c r="C121" s="310">
        <v>0</v>
      </c>
      <c r="D121" s="310">
        <v>59536.74</v>
      </c>
      <c r="F121" s="310">
        <v>630176.06999999995</v>
      </c>
      <c r="G121" s="310">
        <v>224487.63</v>
      </c>
      <c r="K121" s="310">
        <v>14625</v>
      </c>
      <c r="L121" s="310">
        <v>251395</v>
      </c>
      <c r="M121" s="310">
        <v>0</v>
      </c>
      <c r="P121" s="310">
        <v>-1090982.8500000001</v>
      </c>
      <c r="Q121" s="310">
        <v>2272032.2400000002</v>
      </c>
      <c r="T121" s="310">
        <v>791208.73</v>
      </c>
      <c r="V121" s="310">
        <v>480.31</v>
      </c>
      <c r="X121" s="310">
        <v>831333.2</v>
      </c>
      <c r="Y121" s="310">
        <v>86400</v>
      </c>
      <c r="Z121" s="310">
        <v>970215.2</v>
      </c>
      <c r="AA121" s="310">
        <v>2786</v>
      </c>
      <c r="AC121" s="310">
        <v>674445.13</v>
      </c>
      <c r="AD121" s="310">
        <v>140652.85999999999</v>
      </c>
    </row>
    <row r="122" spans="1:32" x14ac:dyDescent="0.25">
      <c r="A122" t="s">
        <v>3339</v>
      </c>
      <c r="B122" s="310">
        <v>158829.79999999999</v>
      </c>
      <c r="C122" s="310">
        <v>-20000</v>
      </c>
      <c r="D122" s="310">
        <v>222048.6</v>
      </c>
      <c r="F122" s="310">
        <v>262070.07</v>
      </c>
      <c r="G122" s="310">
        <v>64887.24</v>
      </c>
      <c r="K122" s="310">
        <v>-1391.11</v>
      </c>
      <c r="M122" s="310">
        <v>705</v>
      </c>
      <c r="P122" s="310">
        <v>-922934.93</v>
      </c>
      <c r="Q122" s="310">
        <v>1679735.01</v>
      </c>
      <c r="T122" s="310">
        <v>570737.02</v>
      </c>
      <c r="V122" s="310">
        <v>209.11</v>
      </c>
      <c r="X122" s="310">
        <v>394740</v>
      </c>
      <c r="Y122" s="310">
        <v>194046</v>
      </c>
      <c r="Z122" s="310">
        <v>625986.63</v>
      </c>
      <c r="AA122" s="310">
        <v>1920</v>
      </c>
      <c r="AB122" s="310">
        <v>1472</v>
      </c>
      <c r="AC122" s="310">
        <v>375250.1</v>
      </c>
      <c r="AD122" s="310">
        <v>223381.66</v>
      </c>
    </row>
    <row r="123" spans="1:32" x14ac:dyDescent="0.25">
      <c r="A123" t="s">
        <v>3340</v>
      </c>
      <c r="B123" s="310">
        <v>372895.56</v>
      </c>
      <c r="C123" s="310">
        <v>0</v>
      </c>
      <c r="D123" s="310">
        <v>52202.39</v>
      </c>
      <c r="F123" s="310">
        <v>-6605.19</v>
      </c>
      <c r="G123" s="310">
        <v>143891.97</v>
      </c>
      <c r="K123" s="310">
        <v>21200</v>
      </c>
      <c r="M123" s="310">
        <v>205.61</v>
      </c>
      <c r="P123" s="310">
        <v>-1059736.8999999999</v>
      </c>
      <c r="Q123" s="310">
        <v>1611506.92</v>
      </c>
      <c r="T123" s="310">
        <v>700308.09</v>
      </c>
      <c r="V123" s="310">
        <v>460.82</v>
      </c>
      <c r="X123" s="310">
        <v>880920</v>
      </c>
      <c r="Y123" s="310">
        <v>139600</v>
      </c>
      <c r="Z123" s="310">
        <v>1125369</v>
      </c>
      <c r="AC123" s="310">
        <v>519153.15</v>
      </c>
      <c r="AD123" s="310">
        <v>87557.66</v>
      </c>
    </row>
    <row r="124" spans="1:32" x14ac:dyDescent="0.25">
      <c r="A124" t="s">
        <v>3341</v>
      </c>
      <c r="B124" s="310">
        <v>391052.35</v>
      </c>
      <c r="C124" s="310">
        <v>78701.06</v>
      </c>
      <c r="D124" s="310">
        <v>197369.60000000001</v>
      </c>
      <c r="F124" s="310">
        <v>-7133.45</v>
      </c>
      <c r="G124" s="310">
        <v>528053</v>
      </c>
      <c r="J124" s="310">
        <v>59800</v>
      </c>
      <c r="K124" s="310">
        <v>4450</v>
      </c>
      <c r="M124" s="310">
        <v>1054.3399999999999</v>
      </c>
      <c r="O124" s="310">
        <v>180366.51</v>
      </c>
      <c r="P124" s="310">
        <v>-5872.3</v>
      </c>
      <c r="Q124" s="310">
        <v>667875.67000000004</v>
      </c>
      <c r="T124" s="310">
        <v>635981.37</v>
      </c>
      <c r="U124" s="310">
        <v>98000</v>
      </c>
      <c r="V124" s="310">
        <v>317.24</v>
      </c>
      <c r="X124" s="310">
        <v>157881.4</v>
      </c>
      <c r="Y124" s="310">
        <v>140662</v>
      </c>
      <c r="Z124" s="310">
        <v>413835.4</v>
      </c>
      <c r="AA124" s="310">
        <v>3800</v>
      </c>
      <c r="AB124" s="310">
        <v>13024</v>
      </c>
      <c r="AC124" s="310">
        <v>268986.28999999998</v>
      </c>
      <c r="AD124" s="310">
        <v>52827.98</v>
      </c>
    </row>
    <row r="125" spans="1:32" x14ac:dyDescent="0.25">
      <c r="A125" t="s">
        <v>3342</v>
      </c>
      <c r="B125" s="310">
        <v>291151.84000000003</v>
      </c>
      <c r="C125" s="310">
        <v>40306.42</v>
      </c>
      <c r="D125" s="310">
        <v>52737.279999999999</v>
      </c>
      <c r="F125" s="310">
        <v>607027.76</v>
      </c>
      <c r="G125" s="310">
        <v>313407.09000000003</v>
      </c>
      <c r="H125" s="310">
        <v>1</v>
      </c>
      <c r="K125" s="310">
        <v>7415</v>
      </c>
      <c r="M125" s="310">
        <v>-1754.37</v>
      </c>
      <c r="P125" s="310">
        <v>552998.77</v>
      </c>
      <c r="Q125" s="310">
        <v>654977.96</v>
      </c>
      <c r="T125" s="310">
        <v>690623.35</v>
      </c>
      <c r="U125" s="310">
        <v>154000</v>
      </c>
      <c r="V125" s="310">
        <v>208.43</v>
      </c>
      <c r="X125" s="310">
        <v>516618.8</v>
      </c>
      <c r="Y125" s="310">
        <v>139200</v>
      </c>
      <c r="Z125" s="310">
        <v>796474.28</v>
      </c>
      <c r="AA125" s="310">
        <v>6320</v>
      </c>
      <c r="AB125" s="310">
        <v>688</v>
      </c>
      <c r="AC125" s="310">
        <v>375268.96</v>
      </c>
      <c r="AD125" s="310">
        <v>230905.31</v>
      </c>
    </row>
    <row r="126" spans="1:32" x14ac:dyDescent="0.25">
      <c r="A126" t="s">
        <v>3343</v>
      </c>
      <c r="B126" s="310">
        <v>438870.69</v>
      </c>
      <c r="C126" s="310">
        <v>0</v>
      </c>
      <c r="D126" s="310">
        <v>234703.1</v>
      </c>
      <c r="F126" s="310">
        <v>213945.19</v>
      </c>
      <c r="G126" s="310">
        <v>136539.60999999999</v>
      </c>
      <c r="K126" s="310">
        <v>17000</v>
      </c>
      <c r="M126" s="310">
        <v>-545.23</v>
      </c>
      <c r="P126" s="310">
        <v>-2161829.31</v>
      </c>
      <c r="Q126" s="310">
        <v>3175397.16</v>
      </c>
      <c r="T126" s="310">
        <v>811138.6</v>
      </c>
      <c r="U126" s="310">
        <v>460000</v>
      </c>
      <c r="V126" s="310">
        <v>531.36</v>
      </c>
      <c r="X126" s="310">
        <v>1388160</v>
      </c>
      <c r="Z126" s="310">
        <v>1772574</v>
      </c>
      <c r="AC126" s="310">
        <v>723630.97</v>
      </c>
      <c r="AD126" s="310">
        <v>169589.02</v>
      </c>
    </row>
    <row r="127" spans="1:32" x14ac:dyDescent="0.25">
      <c r="A127" t="s">
        <v>3344</v>
      </c>
      <c r="B127" s="310">
        <v>210219.44</v>
      </c>
      <c r="C127" s="310">
        <v>7000</v>
      </c>
      <c r="D127" s="310">
        <v>88254.25</v>
      </c>
      <c r="F127" s="310">
        <v>97749.34</v>
      </c>
      <c r="G127" s="310">
        <v>92525.37</v>
      </c>
      <c r="K127" s="310">
        <v>6440</v>
      </c>
      <c r="M127" s="310">
        <v>0</v>
      </c>
      <c r="P127" s="310">
        <v>-747248.99</v>
      </c>
      <c r="Q127" s="310">
        <v>1191484.79</v>
      </c>
      <c r="T127" s="310">
        <v>521979.04</v>
      </c>
      <c r="U127" s="310">
        <v>46200</v>
      </c>
      <c r="V127" s="310">
        <v>307.8</v>
      </c>
      <c r="X127" s="310">
        <v>751760</v>
      </c>
      <c r="Y127" s="310">
        <v>79380</v>
      </c>
      <c r="Z127" s="310">
        <v>1139513</v>
      </c>
      <c r="AA127" s="310">
        <v>960</v>
      </c>
      <c r="AB127" s="310">
        <v>2808</v>
      </c>
      <c r="AC127" s="310">
        <v>184568.2</v>
      </c>
      <c r="AD127" s="310">
        <v>26705.040000000001</v>
      </c>
    </row>
    <row r="128" spans="1:32" x14ac:dyDescent="0.25">
      <c r="A128" t="s">
        <v>3345</v>
      </c>
      <c r="B128" s="310">
        <v>406899.83</v>
      </c>
      <c r="C128" s="310">
        <v>0</v>
      </c>
      <c r="D128" s="310">
        <v>284804.61</v>
      </c>
      <c r="F128" s="310">
        <v>2252675.96</v>
      </c>
      <c r="G128" s="310">
        <v>130739.99</v>
      </c>
      <c r="K128" s="310">
        <v>4500</v>
      </c>
      <c r="M128" s="310">
        <v>0</v>
      </c>
      <c r="P128" s="310">
        <v>2201100.79</v>
      </c>
      <c r="Q128" s="310">
        <v>918887.6</v>
      </c>
      <c r="T128" s="310">
        <v>607726.36</v>
      </c>
      <c r="U128" s="310">
        <v>63919</v>
      </c>
      <c r="V128" s="310">
        <v>1035.3699999999999</v>
      </c>
      <c r="X128" s="310">
        <v>1209300</v>
      </c>
      <c r="Y128" s="310">
        <v>102060</v>
      </c>
      <c r="Z128" s="310">
        <v>1609495</v>
      </c>
      <c r="AA128" s="310">
        <v>800</v>
      </c>
      <c r="AB128" s="310">
        <v>1760</v>
      </c>
      <c r="AC128" s="310">
        <v>277097.65999999997</v>
      </c>
      <c r="AD128" s="310">
        <v>144256.07</v>
      </c>
    </row>
    <row r="129" spans="1:31" x14ac:dyDescent="0.25">
      <c r="A129" t="s">
        <v>3346</v>
      </c>
      <c r="B129" s="310">
        <v>165771.38</v>
      </c>
      <c r="C129" s="310">
        <v>0</v>
      </c>
      <c r="D129" s="310">
        <v>58632.95</v>
      </c>
      <c r="F129" s="310">
        <v>96460.26</v>
      </c>
      <c r="G129" s="310">
        <v>137145.85999999999</v>
      </c>
      <c r="K129" s="310">
        <v>5000</v>
      </c>
      <c r="M129" s="310">
        <v>2082.7600000000002</v>
      </c>
      <c r="P129" s="310">
        <v>-1299691.8</v>
      </c>
      <c r="Q129" s="310">
        <v>1855787.89</v>
      </c>
      <c r="T129" s="310">
        <v>624473.62</v>
      </c>
      <c r="U129" s="310">
        <v>19750</v>
      </c>
      <c r="V129" s="310">
        <v>342.88</v>
      </c>
      <c r="X129" s="310">
        <v>1072080</v>
      </c>
      <c r="Y129" s="310">
        <v>22680</v>
      </c>
      <c r="Z129" s="310">
        <v>1347201</v>
      </c>
      <c r="AA129" s="310">
        <v>2880</v>
      </c>
      <c r="AB129" s="310">
        <v>3936</v>
      </c>
      <c r="AC129" s="310">
        <v>378635.42</v>
      </c>
      <c r="AD129" s="310">
        <v>111842.48</v>
      </c>
    </row>
    <row r="130" spans="1:31" x14ac:dyDescent="0.25">
      <c r="A130" t="s">
        <v>3347</v>
      </c>
      <c r="B130" s="310">
        <v>250016.79</v>
      </c>
      <c r="C130" s="310">
        <v>0</v>
      </c>
      <c r="D130" s="310">
        <v>70014.53</v>
      </c>
      <c r="F130" s="310">
        <v>334034.90000000002</v>
      </c>
      <c r="G130" s="310">
        <v>239947.66</v>
      </c>
      <c r="K130" s="310">
        <v>0</v>
      </c>
      <c r="M130" s="310">
        <v>0</v>
      </c>
      <c r="P130" s="310">
        <v>-666012.57999999996</v>
      </c>
      <c r="Q130" s="310">
        <v>1498231.3</v>
      </c>
      <c r="T130" s="310">
        <v>750056.09</v>
      </c>
      <c r="U130" s="310">
        <v>25800</v>
      </c>
      <c r="V130" s="310">
        <v>429.08</v>
      </c>
      <c r="X130" s="310">
        <v>1062720</v>
      </c>
      <c r="Z130" s="310">
        <v>1386294</v>
      </c>
      <c r="AC130" s="310">
        <v>265885.08</v>
      </c>
      <c r="AD130" s="310">
        <v>125030.93</v>
      </c>
    </row>
    <row r="131" spans="1:31" x14ac:dyDescent="0.25">
      <c r="A131" t="s">
        <v>3348</v>
      </c>
      <c r="B131" s="310">
        <v>438245.84</v>
      </c>
      <c r="D131" s="310">
        <v>99123.95</v>
      </c>
      <c r="F131" s="310">
        <v>308125.15000000002</v>
      </c>
      <c r="G131" s="310">
        <v>28546.22</v>
      </c>
      <c r="M131" s="310">
        <v>-704</v>
      </c>
      <c r="P131" s="310">
        <v>-1360317.17</v>
      </c>
      <c r="Q131" s="310">
        <v>2202136.4300000002</v>
      </c>
      <c r="T131" s="310">
        <v>690489.95</v>
      </c>
      <c r="U131" s="310">
        <v>193500</v>
      </c>
      <c r="V131" s="310">
        <v>731.02</v>
      </c>
      <c r="X131" s="310">
        <v>1214054</v>
      </c>
      <c r="Z131" s="310">
        <v>1551111</v>
      </c>
      <c r="AB131" s="310">
        <v>6796</v>
      </c>
      <c r="AC131" s="310">
        <v>392243.95</v>
      </c>
      <c r="AD131" s="310">
        <v>115698.12</v>
      </c>
    </row>
    <row r="132" spans="1:31" x14ac:dyDescent="0.25">
      <c r="A132" t="s">
        <v>3349</v>
      </c>
      <c r="B132" s="310">
        <v>488175.09</v>
      </c>
      <c r="C132" s="310">
        <v>0</v>
      </c>
      <c r="D132" s="310">
        <v>2768.34</v>
      </c>
      <c r="F132" s="310">
        <v>2117626.61</v>
      </c>
      <c r="G132" s="310">
        <v>578921.47</v>
      </c>
      <c r="K132" s="310">
        <v>34250</v>
      </c>
      <c r="M132" s="310">
        <v>599</v>
      </c>
      <c r="P132" s="310">
        <v>2831754.61</v>
      </c>
      <c r="Q132" s="310">
        <v>655276.54</v>
      </c>
      <c r="T132" s="310">
        <v>618948.4</v>
      </c>
      <c r="U132" s="310">
        <v>110000</v>
      </c>
      <c r="V132" s="310">
        <v>630.70000000000005</v>
      </c>
      <c r="X132" s="310">
        <v>1154270</v>
      </c>
      <c r="Y132" s="310">
        <v>112365</v>
      </c>
      <c r="Z132" s="310">
        <v>1560774</v>
      </c>
      <c r="AA132" s="310">
        <v>480</v>
      </c>
      <c r="AB132" s="310">
        <v>7800</v>
      </c>
      <c r="AC132" s="310">
        <v>430710.78</v>
      </c>
      <c r="AD132" s="310">
        <v>330837.96000000002</v>
      </c>
    </row>
    <row r="133" spans="1:31" x14ac:dyDescent="0.25">
      <c r="A133" t="s">
        <v>3350</v>
      </c>
      <c r="B133" s="310">
        <v>613178.26</v>
      </c>
      <c r="C133" s="310">
        <v>24340</v>
      </c>
      <c r="D133" s="310">
        <v>181317.57</v>
      </c>
      <c r="F133" s="310">
        <v>1318948.6200000001</v>
      </c>
      <c r="G133" s="310">
        <v>142125.5</v>
      </c>
      <c r="K133" s="310">
        <v>40000</v>
      </c>
      <c r="M133" s="310">
        <v>3373.62</v>
      </c>
      <c r="P133" s="310">
        <v>35848.68</v>
      </c>
      <c r="Q133" s="310">
        <v>1904716.16</v>
      </c>
      <c r="T133" s="310">
        <v>1154407.6200000001</v>
      </c>
      <c r="V133" s="310">
        <v>866.7</v>
      </c>
      <c r="X133" s="310">
        <v>963120</v>
      </c>
      <c r="Y133" s="310">
        <v>450</v>
      </c>
      <c r="Z133" s="310">
        <v>1276281</v>
      </c>
      <c r="AC133" s="310">
        <v>412978.28</v>
      </c>
      <c r="AD133" s="310">
        <v>133613.54999999999</v>
      </c>
    </row>
    <row r="134" spans="1:31" x14ac:dyDescent="0.25">
      <c r="A134" t="s">
        <v>3351</v>
      </c>
      <c r="B134" s="310">
        <v>610098.78</v>
      </c>
      <c r="C134" s="310">
        <v>0</v>
      </c>
      <c r="D134" s="310">
        <v>188077.44</v>
      </c>
      <c r="F134" s="310">
        <v>261207.54</v>
      </c>
      <c r="G134" s="310">
        <v>9504.18</v>
      </c>
      <c r="M134" s="310">
        <v>0</v>
      </c>
      <c r="P134" s="310">
        <v>-1615575.37</v>
      </c>
      <c r="Q134" s="310">
        <v>2482221.21</v>
      </c>
      <c r="T134" s="310">
        <v>680798.6</v>
      </c>
      <c r="U134" s="310">
        <v>506239.51</v>
      </c>
      <c r="V134" s="310">
        <v>823.25</v>
      </c>
      <c r="X134" s="310">
        <v>1114210</v>
      </c>
      <c r="Y134" s="310">
        <v>11800</v>
      </c>
      <c r="Z134" s="310">
        <v>1478477</v>
      </c>
      <c r="AA134" s="310">
        <v>320</v>
      </c>
      <c r="AB134" s="310">
        <v>1696</v>
      </c>
      <c r="AC134" s="310">
        <v>466544.18</v>
      </c>
      <c r="AD134" s="310">
        <v>154592.07999999999</v>
      </c>
      <c r="AE134" s="310">
        <v>10000</v>
      </c>
    </row>
    <row r="135" spans="1:31" x14ac:dyDescent="0.25">
      <c r="A135" t="s">
        <v>3352</v>
      </c>
      <c r="B135" s="310">
        <v>511396.38</v>
      </c>
      <c r="C135" s="310">
        <v>0</v>
      </c>
      <c r="D135" s="310">
        <v>401020.32</v>
      </c>
      <c r="F135" s="310">
        <v>634595.47</v>
      </c>
      <c r="G135" s="310">
        <v>54579.66</v>
      </c>
      <c r="M135" s="310">
        <v>1388</v>
      </c>
      <c r="P135" s="310">
        <v>-2142285.2799999998</v>
      </c>
      <c r="Q135" s="310">
        <v>3637434.23</v>
      </c>
      <c r="T135" s="310">
        <v>609918.76</v>
      </c>
      <c r="U135" s="310">
        <v>140000</v>
      </c>
      <c r="V135" s="310">
        <v>517.85</v>
      </c>
      <c r="X135" s="310">
        <v>959400</v>
      </c>
      <c r="Y135" s="310">
        <v>47600</v>
      </c>
      <c r="Z135" s="310">
        <v>1120886</v>
      </c>
      <c r="AB135" s="310">
        <v>1888</v>
      </c>
      <c r="AC135" s="310">
        <v>412169.25</v>
      </c>
      <c r="AD135" s="310">
        <v>117438.48</v>
      </c>
    </row>
    <row r="136" spans="1:31" x14ac:dyDescent="0.25">
      <c r="A136" t="s">
        <v>3353</v>
      </c>
      <c r="B136" s="310">
        <v>414270.85</v>
      </c>
      <c r="C136" s="310">
        <v>28930</v>
      </c>
      <c r="D136" s="310">
        <v>297388.25</v>
      </c>
      <c r="F136" s="310">
        <v>2271399.66</v>
      </c>
      <c r="G136" s="310">
        <v>165021.14000000001</v>
      </c>
      <c r="M136" s="310">
        <v>-2518</v>
      </c>
      <c r="P136" s="310">
        <v>2755107.99</v>
      </c>
      <c r="Q136" s="310">
        <v>364715.82</v>
      </c>
      <c r="T136" s="310">
        <v>921103.14</v>
      </c>
      <c r="V136" s="310">
        <v>650.98</v>
      </c>
      <c r="X136" s="310">
        <v>791460</v>
      </c>
      <c r="Z136" s="310">
        <v>880287.8</v>
      </c>
      <c r="AB136" s="310">
        <v>14840</v>
      </c>
      <c r="AC136" s="310">
        <v>578353.53</v>
      </c>
      <c r="AD136" s="310">
        <v>180028.7</v>
      </c>
    </row>
    <row r="137" spans="1:31" x14ac:dyDescent="0.25">
      <c r="A137" t="s">
        <v>3354</v>
      </c>
      <c r="B137" s="310">
        <v>585638.97</v>
      </c>
      <c r="C137" s="310">
        <v>51000</v>
      </c>
      <c r="D137" s="310">
        <v>81093.600000000006</v>
      </c>
      <c r="F137" s="310">
        <v>86446.720000000001</v>
      </c>
      <c r="G137" s="310">
        <v>336425.22</v>
      </c>
      <c r="M137" s="310">
        <v>1006</v>
      </c>
      <c r="P137" s="310">
        <v>479525.4</v>
      </c>
      <c r="Q137" s="310">
        <v>431249.19</v>
      </c>
      <c r="T137" s="310">
        <v>400228.47</v>
      </c>
      <c r="V137" s="310">
        <v>445.25</v>
      </c>
      <c r="Y137" s="310">
        <v>293631</v>
      </c>
      <c r="Z137" s="310">
        <v>269106</v>
      </c>
      <c r="AC137" s="310">
        <v>196346.8</v>
      </c>
      <c r="AD137" s="310">
        <v>28</v>
      </c>
    </row>
    <row r="138" spans="1:31" x14ac:dyDescent="0.25">
      <c r="A138" t="s">
        <v>3355</v>
      </c>
      <c r="B138" s="310">
        <v>302926.93</v>
      </c>
      <c r="C138" s="310">
        <v>0</v>
      </c>
      <c r="D138" s="310">
        <v>515003.14</v>
      </c>
      <c r="F138" s="310">
        <v>68243.81</v>
      </c>
      <c r="G138" s="310">
        <v>107502.01</v>
      </c>
      <c r="K138" s="310">
        <v>-10500</v>
      </c>
      <c r="M138" s="310">
        <v>-2744</v>
      </c>
      <c r="P138" s="310">
        <v>-986342.65</v>
      </c>
      <c r="Q138" s="310">
        <v>1781769.65</v>
      </c>
      <c r="T138" s="310">
        <v>707315.75</v>
      </c>
      <c r="U138" s="310">
        <v>242000</v>
      </c>
      <c r="V138" s="310">
        <v>249.98</v>
      </c>
      <c r="Z138" s="310">
        <v>232154.57</v>
      </c>
      <c r="AB138" s="310">
        <v>1608</v>
      </c>
      <c r="AC138" s="310">
        <v>504283.27</v>
      </c>
      <c r="AD138" s="310">
        <v>27</v>
      </c>
    </row>
    <row r="139" spans="1:31" x14ac:dyDescent="0.25">
      <c r="A139" t="s">
        <v>3356</v>
      </c>
      <c r="B139" s="310">
        <v>839842.4</v>
      </c>
      <c r="C139" s="310">
        <v>0</v>
      </c>
      <c r="D139" s="310">
        <v>224779.48</v>
      </c>
      <c r="F139" s="310">
        <v>-357350.27</v>
      </c>
      <c r="G139" s="310">
        <v>179922.07</v>
      </c>
      <c r="K139" s="310">
        <v>34800</v>
      </c>
      <c r="M139" s="310">
        <v>802.77</v>
      </c>
      <c r="P139" s="310">
        <v>394165.99</v>
      </c>
      <c r="Q139" s="310">
        <v>343312.84</v>
      </c>
      <c r="T139" s="310">
        <v>886837.34</v>
      </c>
      <c r="U139" s="310">
        <v>339440</v>
      </c>
      <c r="V139" s="310">
        <v>707.96</v>
      </c>
      <c r="X139" s="310">
        <v>1257770</v>
      </c>
      <c r="Y139" s="310">
        <v>89944</v>
      </c>
      <c r="Z139" s="310">
        <v>1475758</v>
      </c>
      <c r="AA139" s="310">
        <v>240</v>
      </c>
      <c r="AB139" s="310">
        <v>1734</v>
      </c>
      <c r="AC139" s="310">
        <v>768900.07</v>
      </c>
      <c r="AD139" s="310">
        <v>213955.15</v>
      </c>
    </row>
    <row r="140" spans="1:31" x14ac:dyDescent="0.25">
      <c r="A140" t="s">
        <v>3357</v>
      </c>
      <c r="B140" s="310">
        <v>398363.65</v>
      </c>
      <c r="C140" s="310">
        <v>40950</v>
      </c>
      <c r="D140" s="310">
        <v>459299.41</v>
      </c>
      <c r="F140" s="310">
        <v>112974.59</v>
      </c>
      <c r="G140" s="310">
        <v>174128.99</v>
      </c>
      <c r="M140" s="310">
        <v>-608</v>
      </c>
      <c r="P140" s="310">
        <v>-638327.78</v>
      </c>
      <c r="Q140" s="310">
        <v>1627802.29</v>
      </c>
      <c r="T140" s="310">
        <v>607005.6</v>
      </c>
      <c r="V140" s="310">
        <v>467.78</v>
      </c>
      <c r="X140" s="310">
        <v>623070</v>
      </c>
      <c r="Y140" s="310">
        <v>58800</v>
      </c>
      <c r="Z140" s="310">
        <v>942842.88</v>
      </c>
      <c r="AA140" s="310">
        <v>15672</v>
      </c>
      <c r="AB140" s="310">
        <v>528</v>
      </c>
      <c r="AC140" s="310">
        <v>94065.53</v>
      </c>
      <c r="AD140" s="310">
        <v>39384.839999999997</v>
      </c>
    </row>
    <row r="141" spans="1:31" x14ac:dyDescent="0.25">
      <c r="A141" t="s">
        <v>3358</v>
      </c>
      <c r="B141" s="310">
        <v>820272.32</v>
      </c>
      <c r="C141" s="310">
        <v>0</v>
      </c>
      <c r="D141" s="310">
        <v>727129.3</v>
      </c>
      <c r="F141" s="310">
        <v>17</v>
      </c>
      <c r="G141" s="310">
        <v>121260.77</v>
      </c>
      <c r="M141" s="310">
        <v>0</v>
      </c>
      <c r="P141" s="310">
        <v>-1201860.78</v>
      </c>
      <c r="Q141" s="310">
        <v>2560000</v>
      </c>
      <c r="T141" s="310">
        <v>1002436.49</v>
      </c>
      <c r="V141" s="310">
        <v>924.12</v>
      </c>
      <c r="X141" s="310">
        <v>740070</v>
      </c>
      <c r="Z141" s="310">
        <v>954765</v>
      </c>
      <c r="AC141" s="310">
        <v>448510.04</v>
      </c>
      <c r="AD141" s="310">
        <v>29615.4</v>
      </c>
    </row>
    <row r="142" spans="1:31" x14ac:dyDescent="0.25">
      <c r="A142" t="s">
        <v>3359</v>
      </c>
      <c r="B142" s="310">
        <v>546569.18999999994</v>
      </c>
      <c r="C142" s="310">
        <v>0</v>
      </c>
      <c r="D142" s="310">
        <v>10640</v>
      </c>
      <c r="F142" s="310">
        <v>717939.09</v>
      </c>
      <c r="G142" s="310">
        <v>99420.24</v>
      </c>
      <c r="M142" s="310">
        <v>-1874</v>
      </c>
      <c r="N142" s="310">
        <v>1000</v>
      </c>
      <c r="P142" s="310">
        <v>1317677.8400000001</v>
      </c>
      <c r="T142" s="310">
        <v>355098.95</v>
      </c>
      <c r="V142" s="310">
        <v>608.58000000000004</v>
      </c>
      <c r="X142" s="310">
        <v>1354490</v>
      </c>
      <c r="Y142" s="310">
        <v>1071493.1299999999</v>
      </c>
      <c r="Z142" s="310">
        <v>1855739</v>
      </c>
      <c r="AB142" s="310">
        <v>17176</v>
      </c>
      <c r="AC142" s="310">
        <v>787938.67</v>
      </c>
      <c r="AD142" s="310">
        <v>63072.31</v>
      </c>
    </row>
    <row r="143" spans="1:31" x14ac:dyDescent="0.25">
      <c r="A143" t="s">
        <v>3360</v>
      </c>
      <c r="B143" s="310">
        <v>640531.22</v>
      </c>
      <c r="C143" s="310">
        <v>0</v>
      </c>
      <c r="D143" s="310">
        <v>64969.4</v>
      </c>
      <c r="F143" s="310">
        <v>1597012.92</v>
      </c>
      <c r="G143" s="310">
        <v>101231.56</v>
      </c>
      <c r="M143" s="310">
        <v>0</v>
      </c>
      <c r="P143" s="310">
        <v>30966.57</v>
      </c>
      <c r="Q143" s="310">
        <v>2368242.5</v>
      </c>
      <c r="T143" s="310">
        <v>712162.41</v>
      </c>
      <c r="U143" s="310">
        <v>305960</v>
      </c>
      <c r="V143" s="310">
        <v>654.92999999999995</v>
      </c>
      <c r="X143" s="310">
        <v>973530</v>
      </c>
      <c r="Z143" s="310">
        <v>1198242</v>
      </c>
      <c r="AA143" s="310">
        <v>16759</v>
      </c>
      <c r="AC143" s="310">
        <v>587902.04</v>
      </c>
      <c r="AD143" s="310">
        <v>184868.27</v>
      </c>
    </row>
    <row r="144" spans="1:31" x14ac:dyDescent="0.25">
      <c r="A144" t="s">
        <v>3361</v>
      </c>
      <c r="B144" s="310">
        <v>348693.9</v>
      </c>
      <c r="C144" s="310">
        <v>16100</v>
      </c>
      <c r="D144" s="310">
        <v>71745.289999999994</v>
      </c>
      <c r="F144" s="310">
        <v>1775028.4</v>
      </c>
      <c r="G144" s="310">
        <v>137625.54999999999</v>
      </c>
      <c r="J144" s="310">
        <v>30000</v>
      </c>
      <c r="M144" s="310">
        <v>932</v>
      </c>
      <c r="P144" s="310">
        <v>551679.52</v>
      </c>
      <c r="Q144" s="310">
        <v>1552681.09</v>
      </c>
      <c r="T144" s="310">
        <v>227362.76</v>
      </c>
      <c r="U144" s="310">
        <v>100970</v>
      </c>
      <c r="V144" s="310">
        <v>570.08000000000004</v>
      </c>
      <c r="X144" s="310">
        <v>10770</v>
      </c>
      <c r="Y144" s="310">
        <v>17100.990000000002</v>
      </c>
      <c r="Z144" s="310">
        <v>31979</v>
      </c>
      <c r="AC144" s="310">
        <v>98488.34</v>
      </c>
      <c r="AD144" s="310">
        <v>12405.96</v>
      </c>
    </row>
    <row r="145" spans="1:33" x14ac:dyDescent="0.25">
      <c r="A145" t="s">
        <v>3362</v>
      </c>
      <c r="B145" s="310">
        <v>1060352.55</v>
      </c>
      <c r="C145" s="310">
        <v>92365</v>
      </c>
      <c r="D145" s="310">
        <v>230419.44</v>
      </c>
      <c r="F145" s="310">
        <v>1462856.28</v>
      </c>
      <c r="G145" s="310">
        <v>709563.76</v>
      </c>
      <c r="K145" s="310">
        <v>105000</v>
      </c>
      <c r="M145" s="310">
        <v>8232.83</v>
      </c>
      <c r="P145" s="310">
        <v>443068.66</v>
      </c>
      <c r="Q145" s="310">
        <v>2662147.65</v>
      </c>
      <c r="T145" s="310">
        <v>878026.04</v>
      </c>
      <c r="V145" s="310">
        <v>-920.58</v>
      </c>
      <c r="X145" s="310">
        <v>356499</v>
      </c>
      <c r="Z145" s="310">
        <v>441253</v>
      </c>
      <c r="AC145" s="310">
        <v>361138.94</v>
      </c>
      <c r="AD145" s="310">
        <v>94104.63</v>
      </c>
    </row>
    <row r="146" spans="1:33" x14ac:dyDescent="0.25">
      <c r="A146" t="s">
        <v>3363</v>
      </c>
      <c r="B146" s="310">
        <v>310069.82</v>
      </c>
      <c r="C146" s="310">
        <v>7720</v>
      </c>
      <c r="D146" s="310">
        <v>349749.12</v>
      </c>
      <c r="F146" s="310">
        <v>4</v>
      </c>
      <c r="G146" s="310">
        <v>-12338.25</v>
      </c>
      <c r="K146" s="310">
        <v>950</v>
      </c>
      <c r="M146" s="310">
        <v>661.93</v>
      </c>
      <c r="P146" s="310">
        <v>-1323280.53</v>
      </c>
      <c r="Q146" s="310">
        <v>1849445.73</v>
      </c>
      <c r="T146" s="310">
        <v>728624.95</v>
      </c>
      <c r="U146" s="310">
        <v>79700</v>
      </c>
      <c r="V146" s="310">
        <v>20.23</v>
      </c>
      <c r="X146" s="310">
        <v>1045312.2</v>
      </c>
      <c r="Y146" s="310">
        <v>216850</v>
      </c>
      <c r="Z146" s="310">
        <v>1335993.2</v>
      </c>
      <c r="AB146" s="310">
        <v>11010</v>
      </c>
      <c r="AC146" s="310">
        <v>544420.43000000005</v>
      </c>
      <c r="AD146" s="310">
        <v>51656.19</v>
      </c>
    </row>
    <row r="147" spans="1:33" x14ac:dyDescent="0.25">
      <c r="A147" t="s">
        <v>3364</v>
      </c>
      <c r="B147" s="310">
        <v>336534.65</v>
      </c>
      <c r="C147" s="310">
        <v>80000</v>
      </c>
      <c r="D147" s="310">
        <v>66614.789999999994</v>
      </c>
      <c r="F147" s="310">
        <v>101863.98</v>
      </c>
      <c r="G147" s="310">
        <v>210554.97</v>
      </c>
      <c r="J147" s="310">
        <v>14000</v>
      </c>
      <c r="K147" s="310">
        <v>29738.53</v>
      </c>
      <c r="M147" s="310">
        <v>230.9</v>
      </c>
      <c r="P147" s="310">
        <v>-2031201.46</v>
      </c>
      <c r="Q147" s="310">
        <v>2606531.4300000002</v>
      </c>
      <c r="T147" s="310">
        <v>689785.68</v>
      </c>
      <c r="U147" s="310">
        <v>262300</v>
      </c>
      <c r="V147" s="310">
        <v>438.48</v>
      </c>
      <c r="X147" s="310">
        <v>914312.3</v>
      </c>
      <c r="Y147" s="310">
        <v>312635.5</v>
      </c>
      <c r="Z147" s="310">
        <v>1269166.3</v>
      </c>
      <c r="AA147" s="310">
        <v>16624</v>
      </c>
      <c r="AC147" s="310">
        <v>668953.1</v>
      </c>
      <c r="AD147" s="310">
        <v>47959.57</v>
      </c>
      <c r="AG147" s="310">
        <v>500</v>
      </c>
    </row>
    <row r="148" spans="1:33" x14ac:dyDescent="0.25">
      <c r="A148" t="s">
        <v>3365</v>
      </c>
      <c r="B148" s="310">
        <v>199818.02</v>
      </c>
      <c r="C148" s="310">
        <v>0</v>
      </c>
      <c r="D148" s="310">
        <v>58754.77</v>
      </c>
      <c r="F148" s="310">
        <v>15703.72</v>
      </c>
      <c r="G148" s="310">
        <v>33758.300000000003</v>
      </c>
      <c r="K148" s="310">
        <v>34330</v>
      </c>
      <c r="M148" s="310">
        <v>1296.7</v>
      </c>
      <c r="P148" s="310">
        <v>-906329.05</v>
      </c>
      <c r="Q148" s="310">
        <v>1289115.33</v>
      </c>
      <c r="T148" s="310">
        <v>847062.03</v>
      </c>
      <c r="V148" s="310">
        <v>306.33</v>
      </c>
      <c r="X148" s="310">
        <v>1112554</v>
      </c>
      <c r="Y148" s="310">
        <v>132800</v>
      </c>
      <c r="Z148" s="310">
        <v>1371407.5</v>
      </c>
      <c r="AA148" s="310">
        <v>3264</v>
      </c>
      <c r="AC148" s="310">
        <v>772102.45</v>
      </c>
      <c r="AD148" s="310">
        <v>56326.58</v>
      </c>
    </row>
    <row r="149" spans="1:33" x14ac:dyDescent="0.25">
      <c r="A149" t="s">
        <v>3366</v>
      </c>
      <c r="B149" s="310">
        <v>200586.82</v>
      </c>
      <c r="C149" s="310">
        <v>0</v>
      </c>
      <c r="D149" s="310">
        <v>17180.73</v>
      </c>
      <c r="F149" s="310">
        <v>1930240.62</v>
      </c>
      <c r="G149" s="310">
        <v>103155.06</v>
      </c>
      <c r="K149" s="310">
        <v>30350</v>
      </c>
      <c r="M149" s="310">
        <v>265</v>
      </c>
      <c r="P149" s="310">
        <v>48723.77</v>
      </c>
      <c r="Q149" s="310">
        <v>2316929.4300000002</v>
      </c>
      <c r="T149" s="310">
        <v>628397.43000000005</v>
      </c>
      <c r="V149" s="310">
        <v>325.37</v>
      </c>
      <c r="X149" s="310">
        <v>945770</v>
      </c>
      <c r="Y149" s="310">
        <v>133396.79999999999</v>
      </c>
      <c r="Z149" s="310">
        <v>1217855.8</v>
      </c>
      <c r="AA149" s="310">
        <v>1760</v>
      </c>
      <c r="AC149" s="310">
        <v>451767.37</v>
      </c>
      <c r="AD149" s="310">
        <v>181611.4</v>
      </c>
    </row>
    <row r="150" spans="1:33" x14ac:dyDescent="0.25">
      <c r="A150" t="s">
        <v>3367</v>
      </c>
      <c r="B150" s="310">
        <v>295347.96999999997</v>
      </c>
      <c r="C150" s="310">
        <v>0</v>
      </c>
      <c r="D150" s="310">
        <v>78289.259999999995</v>
      </c>
      <c r="F150" s="310">
        <v>964137.19</v>
      </c>
      <c r="G150" s="310">
        <v>99862.15</v>
      </c>
      <c r="K150" s="310">
        <v>15933.13</v>
      </c>
      <c r="M150" s="310">
        <v>244</v>
      </c>
      <c r="P150" s="310">
        <v>-1320289.94</v>
      </c>
      <c r="Q150" s="310">
        <v>2601070</v>
      </c>
      <c r="T150" s="310">
        <v>739143.79</v>
      </c>
      <c r="U150" s="310">
        <v>159860</v>
      </c>
      <c r="V150" s="310">
        <v>246.61</v>
      </c>
      <c r="X150" s="310">
        <v>429040</v>
      </c>
      <c r="Y150" s="310">
        <v>82400</v>
      </c>
      <c r="Z150" s="310">
        <v>709826.88</v>
      </c>
      <c r="AB150" s="310">
        <v>7970</v>
      </c>
      <c r="AC150" s="310">
        <v>453651.43</v>
      </c>
      <c r="AD150" s="310">
        <v>98562.71</v>
      </c>
    </row>
    <row r="151" spans="1:33" x14ac:dyDescent="0.25">
      <c r="A151" t="s">
        <v>3368</v>
      </c>
      <c r="B151" s="310">
        <v>353269.21</v>
      </c>
      <c r="C151" s="310">
        <v>0</v>
      </c>
      <c r="D151" s="310">
        <v>95182.24</v>
      </c>
      <c r="F151" s="310">
        <v>611359.24</v>
      </c>
      <c r="G151" s="310">
        <v>81862.720000000001</v>
      </c>
      <c r="L151" s="310">
        <v>73000</v>
      </c>
      <c r="M151" s="310">
        <v>13051</v>
      </c>
      <c r="P151" s="310">
        <v>-259593.17</v>
      </c>
      <c r="Q151" s="310">
        <v>1474940.27</v>
      </c>
      <c r="T151" s="310">
        <v>857789.25</v>
      </c>
      <c r="V151" s="310">
        <v>27.26</v>
      </c>
      <c r="X151" s="310">
        <v>976956</v>
      </c>
      <c r="Y151" s="310">
        <v>100800</v>
      </c>
      <c r="Z151" s="310">
        <v>1308168</v>
      </c>
      <c r="AB151" s="310">
        <v>6416</v>
      </c>
      <c r="AC151" s="310">
        <v>589240.52</v>
      </c>
      <c r="AD151" s="310">
        <v>171472.68</v>
      </c>
      <c r="AG151" s="310">
        <v>20000</v>
      </c>
    </row>
    <row r="152" spans="1:33" x14ac:dyDescent="0.25">
      <c r="A152" t="s">
        <v>3369</v>
      </c>
      <c r="B152" s="310">
        <v>449510.69</v>
      </c>
      <c r="C152" s="310">
        <v>0.48</v>
      </c>
      <c r="D152" s="310">
        <v>202668.79</v>
      </c>
      <c r="F152" s="310">
        <v>-63234.06</v>
      </c>
      <c r="G152" s="310">
        <v>-238336.2</v>
      </c>
      <c r="I152" s="310">
        <v>120500</v>
      </c>
      <c r="L152" s="310">
        <v>38600</v>
      </c>
      <c r="M152" s="310">
        <v>1</v>
      </c>
      <c r="P152" s="310">
        <v>-1029105.22</v>
      </c>
      <c r="Q152" s="310">
        <v>1115345.6000000001</v>
      </c>
      <c r="T152" s="310">
        <v>802473.37</v>
      </c>
      <c r="V152" s="310">
        <v>433.52</v>
      </c>
      <c r="X152" s="310">
        <v>831600</v>
      </c>
      <c r="Y152" s="310">
        <v>41600</v>
      </c>
      <c r="Z152" s="310">
        <v>1001962</v>
      </c>
      <c r="AB152" s="310">
        <v>5600</v>
      </c>
      <c r="AC152" s="310">
        <v>236635.99</v>
      </c>
      <c r="AD152" s="310">
        <v>65640.58</v>
      </c>
      <c r="AG152" s="310">
        <v>20000</v>
      </c>
    </row>
    <row r="153" spans="1:33" x14ac:dyDescent="0.25">
      <c r="A153" t="s">
        <v>3370</v>
      </c>
      <c r="B153" s="310">
        <v>648096.55000000005</v>
      </c>
      <c r="C153" s="310">
        <v>0</v>
      </c>
      <c r="D153" s="310">
        <v>81792.149999999994</v>
      </c>
      <c r="F153" s="310">
        <v>503839.98</v>
      </c>
      <c r="G153" s="310">
        <v>103408.22</v>
      </c>
      <c r="J153" s="310">
        <v>0</v>
      </c>
      <c r="K153" s="310">
        <v>0</v>
      </c>
      <c r="L153" s="310">
        <v>76400</v>
      </c>
      <c r="M153" s="310">
        <v>0</v>
      </c>
      <c r="P153" s="310">
        <v>263132.26</v>
      </c>
      <c r="Q153" s="310">
        <v>1286034.42</v>
      </c>
      <c r="T153" s="310">
        <v>468048.19</v>
      </c>
      <c r="U153" s="310">
        <v>56400</v>
      </c>
      <c r="V153" s="310">
        <v>968.31</v>
      </c>
      <c r="X153" s="310">
        <v>1110490</v>
      </c>
      <c r="Y153" s="310">
        <v>246146</v>
      </c>
      <c r="Z153" s="310">
        <v>1387211</v>
      </c>
      <c r="AB153" s="310">
        <v>24200</v>
      </c>
      <c r="AC153" s="310">
        <v>665259.09</v>
      </c>
      <c r="AD153" s="310">
        <v>72812.19</v>
      </c>
      <c r="AG153" s="310">
        <v>21000</v>
      </c>
    </row>
    <row r="154" spans="1:33" x14ac:dyDescent="0.25">
      <c r="A154" t="s">
        <v>3371</v>
      </c>
      <c r="B154" s="310">
        <v>185439.49</v>
      </c>
      <c r="C154" s="310">
        <v>0</v>
      </c>
      <c r="D154" s="310">
        <v>95323.32</v>
      </c>
      <c r="F154" s="310">
        <v>882759.54</v>
      </c>
      <c r="G154" s="310">
        <v>57929.16</v>
      </c>
      <c r="K154" s="310">
        <v>9165</v>
      </c>
      <c r="L154" s="310">
        <v>36475</v>
      </c>
      <c r="P154" s="310">
        <v>-857407.63</v>
      </c>
      <c r="Q154" s="310">
        <v>1993235.29</v>
      </c>
      <c r="T154" s="310">
        <v>628968.18999999994</v>
      </c>
      <c r="V154" s="310">
        <v>217.71</v>
      </c>
      <c r="X154" s="310">
        <v>958060</v>
      </c>
      <c r="Y154" s="310">
        <v>134400</v>
      </c>
      <c r="Z154" s="310">
        <v>1125540</v>
      </c>
      <c r="AB154" s="310">
        <v>10240</v>
      </c>
      <c r="AC154" s="310">
        <v>356049.4</v>
      </c>
      <c r="AD154" s="310">
        <v>169832.65</v>
      </c>
      <c r="AG154" s="310">
        <v>20000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Q165"/>
  <sheetViews>
    <sheetView topLeftCell="A142" zoomScale="96" zoomScaleNormal="96" workbookViewId="0">
      <selection activeCell="A4" sqref="A4"/>
    </sheetView>
  </sheetViews>
  <sheetFormatPr defaultRowHeight="13.8" x14ac:dyDescent="0.25"/>
  <cols>
    <col min="1" max="1" width="5.5" bestFit="1" customWidth="1"/>
    <col min="2" max="2" width="12.69921875" bestFit="1" customWidth="1"/>
    <col min="3" max="3" width="6.69921875" style="71" bestFit="1" customWidth="1"/>
    <col min="4" max="4" width="26.59765625" style="58" customWidth="1"/>
    <col min="5" max="5" width="25.69921875" customWidth="1"/>
    <col min="6" max="6" width="32.19921875" style="333" bestFit="1" customWidth="1"/>
    <col min="7" max="8" width="8.796875" style="333"/>
    <col min="9" max="9" width="22.5" style="333" bestFit="1" customWidth="1"/>
    <col min="14" max="14" width="17.19921875" style="327" bestFit="1" customWidth="1"/>
    <col min="15" max="16" width="8.796875" style="327"/>
    <col min="17" max="17" width="20.296875" style="327" bestFit="1" customWidth="1"/>
    <col min="21" max="21" width="17.19921875" bestFit="1" customWidth="1"/>
    <col min="22" max="22" width="41.8984375" style="317" bestFit="1" customWidth="1"/>
    <col min="23" max="29" width="8.796875" style="317"/>
    <col min="30" max="30" width="19.3984375" style="342" bestFit="1" customWidth="1"/>
    <col min="31" max="37" width="8.796875" style="342"/>
    <col min="38" max="38" width="19" style="76" bestFit="1" customWidth="1"/>
    <col min="39" max="39" width="15.5" style="31" bestFit="1" customWidth="1"/>
    <col min="40" max="40" width="15.09765625" style="21" bestFit="1" customWidth="1"/>
    <col min="41" max="41" width="15.09765625" style="15" bestFit="1" customWidth="1"/>
    <col min="42" max="42" width="15.09765625" style="16" bestFit="1" customWidth="1"/>
    <col min="43" max="43" width="16.8984375" style="21" bestFit="1" customWidth="1"/>
  </cols>
  <sheetData>
    <row r="1" spans="1:43" x14ac:dyDescent="0.25">
      <c r="E1" t="s">
        <v>2458</v>
      </c>
      <c r="F1" s="333" t="s">
        <v>2459</v>
      </c>
      <c r="G1" s="333" t="s">
        <v>2460</v>
      </c>
      <c r="H1" s="333" t="s">
        <v>2461</v>
      </c>
      <c r="I1" s="333" t="s">
        <v>2462</v>
      </c>
      <c r="J1" t="s">
        <v>2463</v>
      </c>
      <c r="K1" t="s">
        <v>2464</v>
      </c>
      <c r="L1" t="s">
        <v>2465</v>
      </c>
      <c r="M1" t="s">
        <v>2614</v>
      </c>
      <c r="N1" s="327" t="s">
        <v>2466</v>
      </c>
      <c r="O1" s="327" t="s">
        <v>2467</v>
      </c>
      <c r="P1" s="327" t="s">
        <v>2470</v>
      </c>
      <c r="Q1" s="327" t="s">
        <v>2471</v>
      </c>
      <c r="R1" t="s">
        <v>2472</v>
      </c>
      <c r="S1" t="s">
        <v>2473</v>
      </c>
      <c r="T1" t="s">
        <v>2474</v>
      </c>
      <c r="U1" t="s">
        <v>2475</v>
      </c>
      <c r="V1" s="317" t="s">
        <v>3219</v>
      </c>
      <c r="W1" s="317" t="s">
        <v>2477</v>
      </c>
      <c r="X1" s="317" t="s">
        <v>2478</v>
      </c>
      <c r="Y1" s="317" t="s">
        <v>2479</v>
      </c>
      <c r="Z1" s="317" t="s">
        <v>2480</v>
      </c>
      <c r="AA1" s="317" t="s">
        <v>2616</v>
      </c>
      <c r="AB1" s="317" t="s">
        <v>2481</v>
      </c>
      <c r="AC1" s="317" t="s">
        <v>2483</v>
      </c>
      <c r="AD1" s="342" t="s">
        <v>2484</v>
      </c>
      <c r="AE1" s="342" t="s">
        <v>2485</v>
      </c>
      <c r="AF1" s="342" t="s">
        <v>2486</v>
      </c>
      <c r="AG1" s="342" t="s">
        <v>2487</v>
      </c>
      <c r="AH1" s="342" t="s">
        <v>2488</v>
      </c>
      <c r="AI1" s="342" t="s">
        <v>2489</v>
      </c>
      <c r="AJ1" s="342" t="s">
        <v>2618</v>
      </c>
      <c r="AK1" s="342" t="s">
        <v>2490</v>
      </c>
      <c r="AL1" s="76" t="s">
        <v>6</v>
      </c>
      <c r="AM1" s="31" t="s">
        <v>7</v>
      </c>
      <c r="AN1" s="21" t="s">
        <v>8</v>
      </c>
      <c r="AO1" s="15" t="s">
        <v>9</v>
      </c>
      <c r="AP1" s="16" t="s">
        <v>10</v>
      </c>
      <c r="AQ1" s="21" t="s">
        <v>11</v>
      </c>
    </row>
    <row r="2" spans="1:43" x14ac:dyDescent="0.25">
      <c r="E2" t="s">
        <v>2491</v>
      </c>
      <c r="F2" s="333" t="s">
        <v>2492</v>
      </c>
      <c r="G2" s="333" t="s">
        <v>2493</v>
      </c>
      <c r="H2" s="333" t="s">
        <v>2494</v>
      </c>
      <c r="I2" s="333" t="s">
        <v>2495</v>
      </c>
      <c r="J2" t="s">
        <v>2496</v>
      </c>
      <c r="K2" t="s">
        <v>2497</v>
      </c>
      <c r="L2" t="s">
        <v>2498</v>
      </c>
      <c r="M2" t="s">
        <v>2620</v>
      </c>
      <c r="N2" s="327" t="s">
        <v>2499</v>
      </c>
      <c r="O2" s="327" t="s">
        <v>2500</v>
      </c>
      <c r="P2" s="327" t="s">
        <v>2503</v>
      </c>
      <c r="Q2" s="327" t="s">
        <v>2504</v>
      </c>
      <c r="R2" t="s">
        <v>2505</v>
      </c>
      <c r="S2" t="s">
        <v>2506</v>
      </c>
      <c r="T2" t="s">
        <v>2507</v>
      </c>
      <c r="U2" t="s">
        <v>2508</v>
      </c>
      <c r="V2" s="317" t="s">
        <v>3220</v>
      </c>
      <c r="W2" s="317" t="s">
        <v>2510</v>
      </c>
      <c r="X2" s="317" t="s">
        <v>2511</v>
      </c>
      <c r="Y2" s="317" t="s">
        <v>2512</v>
      </c>
      <c r="Z2" s="317" t="s">
        <v>2513</v>
      </c>
      <c r="AA2" s="317" t="s">
        <v>2622</v>
      </c>
      <c r="AB2" s="317" t="s">
        <v>2514</v>
      </c>
      <c r="AC2" s="317" t="s">
        <v>2516</v>
      </c>
      <c r="AD2" s="342" t="s">
        <v>2517</v>
      </c>
      <c r="AE2" s="342" t="s">
        <v>2518</v>
      </c>
      <c r="AF2" s="342" t="s">
        <v>2519</v>
      </c>
      <c r="AG2" s="342" t="s">
        <v>2520</v>
      </c>
      <c r="AH2" s="342" t="s">
        <v>2521</v>
      </c>
      <c r="AI2" s="342" t="s">
        <v>2522</v>
      </c>
      <c r="AJ2" s="342" t="s">
        <v>2624</v>
      </c>
      <c r="AK2" s="342" t="s">
        <v>2523</v>
      </c>
    </row>
    <row r="3" spans="1:43" x14ac:dyDescent="0.25">
      <c r="E3" t="s">
        <v>2524</v>
      </c>
      <c r="F3" s="334">
        <v>66288374.189999998</v>
      </c>
      <c r="G3" s="334">
        <v>1811694.39</v>
      </c>
      <c r="H3" s="334">
        <v>18487849.93</v>
      </c>
      <c r="I3" s="334">
        <v>35.21</v>
      </c>
      <c r="J3" s="310">
        <v>104512283.09</v>
      </c>
      <c r="K3" s="310">
        <v>39434251.530000001</v>
      </c>
      <c r="L3" s="310">
        <v>2</v>
      </c>
      <c r="M3" s="310">
        <v>315400</v>
      </c>
      <c r="N3" s="328">
        <v>352900</v>
      </c>
      <c r="O3" s="328">
        <v>2751243.75</v>
      </c>
      <c r="P3" s="328">
        <v>5016368.7300000004</v>
      </c>
      <c r="Q3" s="328">
        <v>665591.43999999994</v>
      </c>
      <c r="R3" s="310">
        <v>511026</v>
      </c>
      <c r="S3" s="310">
        <v>-246434.05</v>
      </c>
      <c r="T3" s="310">
        <v>-61188467.560000002</v>
      </c>
      <c r="U3" s="310">
        <v>273748269.48000002</v>
      </c>
      <c r="V3" s="318">
        <v>16</v>
      </c>
      <c r="W3" s="318">
        <v>6363.49</v>
      </c>
      <c r="X3" s="318">
        <v>104430037.98999999</v>
      </c>
      <c r="Y3" s="318">
        <v>10170133.15</v>
      </c>
      <c r="Z3" s="318">
        <v>77792.479999999996</v>
      </c>
      <c r="AA3" s="318">
        <v>2300</v>
      </c>
      <c r="AB3" s="318">
        <v>133981303.66</v>
      </c>
      <c r="AC3" s="318">
        <v>16542694.85</v>
      </c>
      <c r="AD3" s="343">
        <v>168222157.71000001</v>
      </c>
      <c r="AE3" s="343">
        <v>423547.73</v>
      </c>
      <c r="AF3" s="343">
        <v>733272.78</v>
      </c>
      <c r="AG3" s="343">
        <v>68689414.170000002</v>
      </c>
      <c r="AH3" s="343">
        <v>17271794.690000001</v>
      </c>
      <c r="AI3" s="343">
        <v>140000</v>
      </c>
      <c r="AJ3" s="343">
        <v>19902</v>
      </c>
      <c r="AK3" s="343">
        <v>471159.99</v>
      </c>
      <c r="AL3" s="76">
        <f t="shared" ref="AL3:AQ3" si="0">SUM(AL4:AL154)</f>
        <v>86587953.720000014</v>
      </c>
      <c r="AM3" s="31">
        <f t="shared" si="0"/>
        <v>8786103.9199999981</v>
      </c>
      <c r="AN3" s="21">
        <f t="shared" si="0"/>
        <v>77801849.800000027</v>
      </c>
      <c r="AO3" s="15">
        <f t="shared" si="0"/>
        <v>265210641.61999995</v>
      </c>
      <c r="AP3" s="16">
        <f t="shared" si="0"/>
        <v>255971249.06999987</v>
      </c>
      <c r="AQ3" s="26">
        <f t="shared" si="0"/>
        <v>9239392.5499999989</v>
      </c>
    </row>
    <row r="4" spans="1:43" x14ac:dyDescent="0.25">
      <c r="A4" t="s">
        <v>536</v>
      </c>
      <c r="B4" t="s">
        <v>538</v>
      </c>
      <c r="C4" s="71">
        <v>3670</v>
      </c>
      <c r="D4" s="58" t="s">
        <v>1264</v>
      </c>
      <c r="E4" t="s">
        <v>3221</v>
      </c>
      <c r="F4" s="334">
        <v>473479.67999999999</v>
      </c>
      <c r="G4" s="334">
        <v>0</v>
      </c>
      <c r="H4" s="334">
        <v>62213.760000000002</v>
      </c>
      <c r="J4" s="310">
        <v>133187.72</v>
      </c>
      <c r="K4" s="310">
        <v>176069.59</v>
      </c>
      <c r="O4" s="328">
        <v>16817</v>
      </c>
      <c r="P4" s="328">
        <v>50955</v>
      </c>
      <c r="Q4" s="328">
        <v>106</v>
      </c>
      <c r="R4" s="310">
        <v>36000</v>
      </c>
      <c r="S4" s="310">
        <v>4655.03</v>
      </c>
      <c r="T4" s="310">
        <v>-1537378.48</v>
      </c>
      <c r="U4" s="310">
        <v>2193223.69</v>
      </c>
      <c r="X4" s="318">
        <v>811927.78</v>
      </c>
      <c r="Z4" s="318">
        <v>548.41</v>
      </c>
      <c r="AB4" s="318">
        <v>1120250</v>
      </c>
      <c r="AD4" s="343">
        <v>1224807</v>
      </c>
      <c r="AE4" s="343">
        <v>720</v>
      </c>
      <c r="AF4" s="343">
        <v>814</v>
      </c>
      <c r="AG4" s="343">
        <v>605773.4</v>
      </c>
      <c r="AH4" s="343">
        <v>20039.28</v>
      </c>
      <c r="AL4" s="360">
        <f>SUM(F4:I4)</f>
        <v>535693.43999999994</v>
      </c>
      <c r="AM4" s="31">
        <f>SUM(N4:Q4)</f>
        <v>67878</v>
      </c>
      <c r="AN4" s="357">
        <f>AL4-AM4</f>
        <v>467815.43999999994</v>
      </c>
      <c r="AO4" s="15">
        <f>SUM(V4:AC4)</f>
        <v>1932726.19</v>
      </c>
      <c r="AP4" s="359">
        <f>SUM(AD4:AK4)</f>
        <v>1852153.68</v>
      </c>
      <c r="AQ4" s="26">
        <f>AO4-AP4</f>
        <v>80572.510000000009</v>
      </c>
    </row>
    <row r="5" spans="1:43" x14ac:dyDescent="0.25">
      <c r="A5" t="s">
        <v>536</v>
      </c>
      <c r="B5" t="s">
        <v>538</v>
      </c>
      <c r="C5" s="71">
        <v>5165</v>
      </c>
      <c r="D5" s="58" t="s">
        <v>1265</v>
      </c>
      <c r="E5" t="s">
        <v>3222</v>
      </c>
      <c r="F5" s="334">
        <v>554683.65</v>
      </c>
      <c r="G5" s="334">
        <v>0</v>
      </c>
      <c r="H5" s="334">
        <v>122603.81</v>
      </c>
      <c r="J5" s="310">
        <v>870253.24</v>
      </c>
      <c r="K5" s="310">
        <v>749249.78</v>
      </c>
      <c r="N5" s="328">
        <v>2000</v>
      </c>
      <c r="O5" s="328">
        <v>8243</v>
      </c>
      <c r="Q5" s="328">
        <v>231.58</v>
      </c>
      <c r="T5" s="310">
        <v>829965.58</v>
      </c>
      <c r="U5" s="310">
        <v>1265427.9099999999</v>
      </c>
      <c r="X5" s="318">
        <v>960716.64</v>
      </c>
      <c r="Z5" s="318">
        <v>746.41</v>
      </c>
      <c r="AB5" s="318">
        <v>1351250</v>
      </c>
      <c r="AD5" s="343">
        <v>1487233</v>
      </c>
      <c r="AE5" s="343">
        <v>8494</v>
      </c>
      <c r="AF5" s="343">
        <v>3240</v>
      </c>
      <c r="AG5" s="343">
        <v>607526</v>
      </c>
      <c r="AH5" s="343">
        <v>14817.64</v>
      </c>
      <c r="AK5" s="343">
        <v>480</v>
      </c>
      <c r="AL5" s="360">
        <f t="shared" ref="AL5:AL68" si="1">SUM(F5:I5)</f>
        <v>677287.46</v>
      </c>
      <c r="AM5" s="31">
        <f t="shared" ref="AM5:AM68" si="2">SUM(N5:Q5)</f>
        <v>10474.58</v>
      </c>
      <c r="AN5" s="357">
        <f t="shared" ref="AN5:AN68" si="3">AL5-AM5</f>
        <v>666812.88</v>
      </c>
      <c r="AO5" s="15">
        <f t="shared" ref="AO5:AO68" si="4">SUM(V5:AC5)</f>
        <v>2312713.0499999998</v>
      </c>
      <c r="AP5" s="359">
        <f t="shared" ref="AP5:AP68" si="5">SUM(AD5:AK5)</f>
        <v>2121790.64</v>
      </c>
      <c r="AQ5" s="26">
        <f t="shared" ref="AQ5:AQ68" si="6">AO5-AP5</f>
        <v>190922.40999999968</v>
      </c>
    </row>
    <row r="6" spans="1:43" x14ac:dyDescent="0.25">
      <c r="A6" t="s">
        <v>536</v>
      </c>
      <c r="B6" t="s">
        <v>538</v>
      </c>
      <c r="C6" s="71">
        <v>4663</v>
      </c>
      <c r="D6" s="58" t="s">
        <v>1266</v>
      </c>
      <c r="E6" t="s">
        <v>3223</v>
      </c>
      <c r="F6" s="334">
        <v>751906.7</v>
      </c>
      <c r="G6" s="334">
        <v>0</v>
      </c>
      <c r="H6" s="334">
        <v>132502.17000000001</v>
      </c>
      <c r="J6" s="310">
        <v>1013768.58</v>
      </c>
      <c r="K6" s="310">
        <v>807671.47</v>
      </c>
      <c r="N6" s="328">
        <v>2000</v>
      </c>
      <c r="O6" s="328">
        <v>12550</v>
      </c>
      <c r="P6" s="328">
        <v>248430</v>
      </c>
      <c r="Q6" s="328">
        <v>46255.91</v>
      </c>
      <c r="R6" s="310">
        <v>161000</v>
      </c>
      <c r="T6" s="310">
        <v>-1287332.8700000001</v>
      </c>
      <c r="U6" s="310">
        <v>3482828.65</v>
      </c>
      <c r="X6" s="318">
        <v>667178.23999999999</v>
      </c>
      <c r="Y6" s="318">
        <v>97390</v>
      </c>
      <c r="Z6" s="318">
        <v>417.11</v>
      </c>
      <c r="AB6" s="318">
        <v>1437300</v>
      </c>
      <c r="AD6" s="343">
        <v>1567506</v>
      </c>
      <c r="AG6" s="343">
        <v>466321.47</v>
      </c>
      <c r="AH6" s="343">
        <v>128340.65</v>
      </c>
      <c r="AL6" s="360">
        <f t="shared" si="1"/>
        <v>884408.87</v>
      </c>
      <c r="AM6" s="31">
        <f t="shared" si="2"/>
        <v>309235.91000000003</v>
      </c>
      <c r="AN6" s="357">
        <f t="shared" si="3"/>
        <v>575172.96</v>
      </c>
      <c r="AO6" s="15">
        <f t="shared" si="4"/>
        <v>2202285.35</v>
      </c>
      <c r="AP6" s="359">
        <f t="shared" si="5"/>
        <v>2162168.12</v>
      </c>
      <c r="AQ6" s="26">
        <f t="shared" si="6"/>
        <v>40117.229999999981</v>
      </c>
    </row>
    <row r="7" spans="1:43" x14ac:dyDescent="0.25">
      <c r="A7" t="s">
        <v>536</v>
      </c>
      <c r="B7" t="s">
        <v>538</v>
      </c>
      <c r="C7" s="71">
        <v>4364</v>
      </c>
      <c r="D7" s="58" t="s">
        <v>1267</v>
      </c>
      <c r="E7" t="s">
        <v>3224</v>
      </c>
      <c r="F7" s="334">
        <v>357851.23</v>
      </c>
      <c r="G7" s="334">
        <v>0</v>
      </c>
      <c r="H7" s="334">
        <v>109944.35</v>
      </c>
      <c r="J7" s="310">
        <v>315285.89</v>
      </c>
      <c r="K7" s="310">
        <v>404626.79</v>
      </c>
      <c r="N7" s="328">
        <v>2000</v>
      </c>
      <c r="O7" s="328">
        <v>147266.63</v>
      </c>
      <c r="Q7" s="328">
        <v>12186</v>
      </c>
      <c r="T7" s="310">
        <v>-2967990.04</v>
      </c>
      <c r="U7" s="310">
        <v>3940312</v>
      </c>
      <c r="X7" s="318">
        <v>1008046.34</v>
      </c>
      <c r="Z7" s="318">
        <v>385.49</v>
      </c>
      <c r="AB7" s="318">
        <v>462860</v>
      </c>
      <c r="AD7" s="343">
        <v>549122</v>
      </c>
      <c r="AE7" s="343">
        <v>3000</v>
      </c>
      <c r="AF7" s="343">
        <v>880</v>
      </c>
      <c r="AG7" s="343">
        <v>725095.92</v>
      </c>
      <c r="AH7" s="343">
        <v>139260.24</v>
      </c>
      <c r="AL7" s="360">
        <f t="shared" si="1"/>
        <v>467795.57999999996</v>
      </c>
      <c r="AM7" s="31">
        <f t="shared" si="2"/>
        <v>161452.63</v>
      </c>
      <c r="AN7" s="357">
        <f t="shared" si="3"/>
        <v>306342.94999999995</v>
      </c>
      <c r="AO7" s="15">
        <f t="shared" si="4"/>
        <v>1471291.83</v>
      </c>
      <c r="AP7" s="359">
        <f t="shared" si="5"/>
        <v>1417358.16</v>
      </c>
      <c r="AQ7" s="26">
        <f t="shared" si="6"/>
        <v>53933.670000000158</v>
      </c>
    </row>
    <row r="8" spans="1:43" x14ac:dyDescent="0.25">
      <c r="A8" t="s">
        <v>536</v>
      </c>
      <c r="B8" t="s">
        <v>538</v>
      </c>
      <c r="C8" s="71">
        <v>4222</v>
      </c>
      <c r="D8" s="58" t="s">
        <v>1268</v>
      </c>
      <c r="E8" t="s">
        <v>3225</v>
      </c>
      <c r="F8" s="334">
        <v>482882.86</v>
      </c>
      <c r="G8" s="334">
        <v>19000</v>
      </c>
      <c r="H8" s="334">
        <v>93010.16</v>
      </c>
      <c r="J8" s="310">
        <v>297960.86</v>
      </c>
      <c r="K8" s="310">
        <v>291435.82</v>
      </c>
      <c r="M8" s="310">
        <v>194900</v>
      </c>
      <c r="N8" s="328">
        <v>2000</v>
      </c>
      <c r="O8" s="328">
        <v>26470</v>
      </c>
      <c r="P8" s="328">
        <v>60000</v>
      </c>
      <c r="R8" s="310">
        <v>13500</v>
      </c>
      <c r="T8" s="310">
        <v>-1417248.34</v>
      </c>
      <c r="U8" s="310">
        <v>2735240.51</v>
      </c>
      <c r="X8" s="318">
        <v>744033.71</v>
      </c>
      <c r="Z8" s="318">
        <v>662.39</v>
      </c>
      <c r="AB8" s="318">
        <v>902510</v>
      </c>
      <c r="AD8" s="343">
        <v>987312</v>
      </c>
      <c r="AE8" s="343">
        <v>4000</v>
      </c>
      <c r="AG8" s="343">
        <v>676925.57</v>
      </c>
      <c r="AH8" s="343">
        <v>19741</v>
      </c>
      <c r="AL8" s="360">
        <f t="shared" si="1"/>
        <v>594893.02</v>
      </c>
      <c r="AM8" s="31">
        <f t="shared" si="2"/>
        <v>88470</v>
      </c>
      <c r="AN8" s="357">
        <f t="shared" si="3"/>
        <v>506423.02</v>
      </c>
      <c r="AO8" s="15">
        <f t="shared" si="4"/>
        <v>1647206.1</v>
      </c>
      <c r="AP8" s="359">
        <f t="shared" si="5"/>
        <v>1687978.5699999998</v>
      </c>
      <c r="AQ8" s="26">
        <f t="shared" si="6"/>
        <v>-40772.469999999739</v>
      </c>
    </row>
    <row r="9" spans="1:43" x14ac:dyDescent="0.25">
      <c r="A9" t="s">
        <v>536</v>
      </c>
      <c r="B9" t="s">
        <v>538</v>
      </c>
      <c r="C9" s="71">
        <v>3681</v>
      </c>
      <c r="D9" s="58" t="s">
        <v>1269</v>
      </c>
      <c r="E9" t="s">
        <v>3226</v>
      </c>
      <c r="F9" s="334">
        <v>177472.66</v>
      </c>
      <c r="G9" s="334">
        <v>0</v>
      </c>
      <c r="H9" s="334">
        <v>71101.279999999999</v>
      </c>
      <c r="I9" s="334">
        <v>24</v>
      </c>
      <c r="J9" s="310">
        <v>757035.11</v>
      </c>
      <c r="K9" s="310">
        <v>1198255.77</v>
      </c>
      <c r="O9" s="328">
        <v>20570</v>
      </c>
      <c r="R9" s="310">
        <v>15000</v>
      </c>
      <c r="T9" s="310">
        <v>-228419.82</v>
      </c>
      <c r="U9" s="310">
        <v>2266802.89</v>
      </c>
      <c r="X9" s="318">
        <v>524710.23</v>
      </c>
      <c r="Z9" s="318">
        <v>185.03</v>
      </c>
      <c r="AB9" s="318">
        <v>515376</v>
      </c>
      <c r="AD9" s="343">
        <v>599157</v>
      </c>
      <c r="AE9" s="343">
        <v>3000</v>
      </c>
      <c r="AG9" s="343">
        <v>291042.99</v>
      </c>
      <c r="AH9" s="343">
        <v>17135.52</v>
      </c>
      <c r="AL9" s="360">
        <f t="shared" si="1"/>
        <v>248597.94</v>
      </c>
      <c r="AM9" s="31">
        <f t="shared" si="2"/>
        <v>20570</v>
      </c>
      <c r="AN9" s="357">
        <f t="shared" si="3"/>
        <v>228027.94</v>
      </c>
      <c r="AO9" s="15">
        <f t="shared" si="4"/>
        <v>1040271.26</v>
      </c>
      <c r="AP9" s="359">
        <f t="shared" si="5"/>
        <v>910335.51</v>
      </c>
      <c r="AQ9" s="26">
        <f t="shared" si="6"/>
        <v>129935.75</v>
      </c>
    </row>
    <row r="10" spans="1:43" x14ac:dyDescent="0.25">
      <c r="A10" t="s">
        <v>536</v>
      </c>
      <c r="B10" t="s">
        <v>538</v>
      </c>
      <c r="C10" s="71">
        <v>2627</v>
      </c>
      <c r="D10" s="58" t="s">
        <v>1270</v>
      </c>
      <c r="E10" t="s">
        <v>3227</v>
      </c>
      <c r="F10" s="334">
        <v>472191.33</v>
      </c>
      <c r="G10" s="334">
        <v>0</v>
      </c>
      <c r="H10" s="334">
        <v>131777.14000000001</v>
      </c>
      <c r="I10" s="334">
        <v>11.21</v>
      </c>
      <c r="J10" s="310">
        <v>942039.07</v>
      </c>
      <c r="K10" s="310">
        <v>517864.94</v>
      </c>
      <c r="O10" s="328">
        <v>24216</v>
      </c>
      <c r="P10" s="328">
        <v>59320</v>
      </c>
      <c r="Q10" s="328">
        <v>492</v>
      </c>
      <c r="R10" s="310">
        <v>52500</v>
      </c>
      <c r="T10" s="310">
        <v>-654080.4</v>
      </c>
      <c r="U10" s="310">
        <v>2678016.84</v>
      </c>
      <c r="X10" s="318">
        <v>832992.67</v>
      </c>
      <c r="Z10" s="318">
        <v>594.54</v>
      </c>
      <c r="AB10" s="318">
        <v>1022400</v>
      </c>
      <c r="AD10" s="343">
        <v>1125092</v>
      </c>
      <c r="AG10" s="343">
        <v>595319.05000000005</v>
      </c>
      <c r="AH10" s="343">
        <v>232156.9</v>
      </c>
      <c r="AK10" s="343">
        <v>0.01</v>
      </c>
      <c r="AL10" s="360">
        <f t="shared" si="1"/>
        <v>603979.67999999993</v>
      </c>
      <c r="AM10" s="31">
        <f t="shared" si="2"/>
        <v>84028</v>
      </c>
      <c r="AN10" s="357">
        <f t="shared" si="3"/>
        <v>519951.67999999993</v>
      </c>
      <c r="AO10" s="15">
        <f t="shared" si="4"/>
        <v>1855987.21</v>
      </c>
      <c r="AP10" s="359">
        <f t="shared" si="5"/>
        <v>1952567.96</v>
      </c>
      <c r="AQ10" s="26">
        <f t="shared" si="6"/>
        <v>-96580.75</v>
      </c>
    </row>
    <row r="11" spans="1:43" x14ac:dyDescent="0.25">
      <c r="A11" t="s">
        <v>536</v>
      </c>
      <c r="B11" t="s">
        <v>538</v>
      </c>
      <c r="C11" s="71">
        <v>2345</v>
      </c>
      <c r="D11" s="58" t="s">
        <v>1271</v>
      </c>
      <c r="E11" t="s">
        <v>3228</v>
      </c>
      <c r="F11" s="334">
        <v>428321</v>
      </c>
      <c r="G11" s="334">
        <v>0</v>
      </c>
      <c r="H11" s="334">
        <v>228411.82</v>
      </c>
      <c r="J11" s="310">
        <v>1806487.92</v>
      </c>
      <c r="K11" s="310">
        <v>322315.02</v>
      </c>
      <c r="O11" s="328">
        <v>23300</v>
      </c>
      <c r="P11" s="328">
        <v>32000</v>
      </c>
      <c r="Q11" s="328">
        <v>35967.35</v>
      </c>
      <c r="R11" s="310">
        <v>22500</v>
      </c>
      <c r="T11" s="310">
        <v>2082938.43</v>
      </c>
      <c r="U11" s="310">
        <v>585220.22</v>
      </c>
      <c r="X11" s="318">
        <v>754296.61</v>
      </c>
      <c r="Y11" s="318">
        <v>43800</v>
      </c>
      <c r="Z11" s="318">
        <v>671.48</v>
      </c>
      <c r="AB11" s="318">
        <v>825640</v>
      </c>
      <c r="AD11" s="343">
        <v>962598</v>
      </c>
      <c r="AE11" s="343">
        <v>7235</v>
      </c>
      <c r="AF11" s="343">
        <v>4528</v>
      </c>
      <c r="AG11" s="343">
        <v>498053.34</v>
      </c>
      <c r="AH11" s="343">
        <v>148383.99</v>
      </c>
      <c r="AL11" s="360">
        <f t="shared" si="1"/>
        <v>656732.82000000007</v>
      </c>
      <c r="AM11" s="31">
        <f t="shared" si="2"/>
        <v>91267.35</v>
      </c>
      <c r="AN11" s="357">
        <f t="shared" si="3"/>
        <v>565465.47000000009</v>
      </c>
      <c r="AO11" s="15">
        <f t="shared" si="4"/>
        <v>1624408.0899999999</v>
      </c>
      <c r="AP11" s="359">
        <f t="shared" si="5"/>
        <v>1620798.33</v>
      </c>
      <c r="AQ11" s="26">
        <f t="shared" si="6"/>
        <v>3609.7599999997765</v>
      </c>
    </row>
    <row r="12" spans="1:43" x14ac:dyDescent="0.25">
      <c r="A12" t="s">
        <v>536</v>
      </c>
      <c r="B12" t="s">
        <v>538</v>
      </c>
      <c r="C12" s="71">
        <v>2209</v>
      </c>
      <c r="D12" s="58" t="s">
        <v>1272</v>
      </c>
      <c r="E12" t="s">
        <v>3229</v>
      </c>
      <c r="F12" s="334">
        <v>451323.96</v>
      </c>
      <c r="G12" s="334">
        <v>0</v>
      </c>
      <c r="H12" s="334">
        <v>193101.23</v>
      </c>
      <c r="J12" s="310">
        <v>353864.66</v>
      </c>
      <c r="K12" s="310">
        <v>877797.31</v>
      </c>
      <c r="O12" s="328">
        <v>33480</v>
      </c>
      <c r="Q12" s="328">
        <v>0</v>
      </c>
      <c r="T12" s="310">
        <v>187202.73</v>
      </c>
      <c r="U12" s="310">
        <v>1804328.64</v>
      </c>
      <c r="X12" s="318">
        <v>583510.39</v>
      </c>
      <c r="Z12" s="318">
        <v>603.67999999999995</v>
      </c>
      <c r="AB12" s="318">
        <v>1137780</v>
      </c>
      <c r="AD12" s="343">
        <v>1220780</v>
      </c>
      <c r="AG12" s="343">
        <v>369917.14</v>
      </c>
      <c r="AH12" s="343">
        <v>280121.14</v>
      </c>
      <c r="AL12" s="360">
        <f t="shared" si="1"/>
        <v>644425.19000000006</v>
      </c>
      <c r="AM12" s="31">
        <f t="shared" si="2"/>
        <v>33480</v>
      </c>
      <c r="AN12" s="357">
        <f t="shared" si="3"/>
        <v>610945.19000000006</v>
      </c>
      <c r="AO12" s="15">
        <f t="shared" si="4"/>
        <v>1721894.07</v>
      </c>
      <c r="AP12" s="359">
        <f t="shared" si="5"/>
        <v>1870818.2800000003</v>
      </c>
      <c r="AQ12" s="26">
        <f t="shared" si="6"/>
        <v>-148924.2100000002</v>
      </c>
    </row>
    <row r="13" spans="1:43" x14ac:dyDescent="0.25">
      <c r="A13" t="s">
        <v>536</v>
      </c>
      <c r="B13" t="s">
        <v>538</v>
      </c>
      <c r="C13" s="71">
        <v>2329</v>
      </c>
      <c r="D13" s="58" t="s">
        <v>1273</v>
      </c>
      <c r="E13" t="s">
        <v>3230</v>
      </c>
      <c r="F13" s="334">
        <v>482664.33</v>
      </c>
      <c r="G13" s="334">
        <v>0</v>
      </c>
      <c r="H13" s="334">
        <v>76292.639999999999</v>
      </c>
      <c r="J13" s="310">
        <v>194216.97</v>
      </c>
      <c r="K13" s="310">
        <v>419130.24</v>
      </c>
      <c r="O13" s="328">
        <v>19600</v>
      </c>
      <c r="Q13" s="328">
        <v>912.5</v>
      </c>
      <c r="R13" s="310">
        <v>9150</v>
      </c>
      <c r="T13" s="310">
        <v>279301.18</v>
      </c>
      <c r="U13" s="310">
        <v>667029.63</v>
      </c>
      <c r="X13" s="318">
        <v>1072111.5900000001</v>
      </c>
      <c r="Y13" s="318">
        <v>25250</v>
      </c>
      <c r="Z13" s="318">
        <v>500.02</v>
      </c>
      <c r="AB13" s="318">
        <v>604260</v>
      </c>
      <c r="AC13" s="318">
        <v>99550</v>
      </c>
      <c r="AD13" s="343">
        <v>715767.5</v>
      </c>
      <c r="AE13" s="343">
        <v>640</v>
      </c>
      <c r="AF13" s="343">
        <v>1630</v>
      </c>
      <c r="AG13" s="343">
        <v>816208.34</v>
      </c>
      <c r="AH13" s="343">
        <v>71114.899999999994</v>
      </c>
      <c r="AL13" s="360">
        <f t="shared" si="1"/>
        <v>558956.97</v>
      </c>
      <c r="AM13" s="31">
        <f t="shared" si="2"/>
        <v>20512.5</v>
      </c>
      <c r="AN13" s="357">
        <f t="shared" si="3"/>
        <v>538444.47</v>
      </c>
      <c r="AO13" s="15">
        <f t="shared" si="4"/>
        <v>1801671.61</v>
      </c>
      <c r="AP13" s="359">
        <f t="shared" si="5"/>
        <v>1605360.7399999998</v>
      </c>
      <c r="AQ13" s="26">
        <f t="shared" si="6"/>
        <v>196310.87000000034</v>
      </c>
    </row>
    <row r="14" spans="1:43" x14ac:dyDescent="0.25">
      <c r="A14" t="s">
        <v>536</v>
      </c>
      <c r="B14" t="s">
        <v>538</v>
      </c>
      <c r="C14" s="71">
        <v>2781</v>
      </c>
      <c r="D14" s="58" t="s">
        <v>1274</v>
      </c>
      <c r="E14" t="s">
        <v>3231</v>
      </c>
      <c r="F14" s="334">
        <v>398882.97</v>
      </c>
      <c r="G14" s="334">
        <v>0</v>
      </c>
      <c r="H14" s="334">
        <v>236385.51</v>
      </c>
      <c r="J14" s="310">
        <v>3</v>
      </c>
      <c r="K14" s="310">
        <v>592329.91</v>
      </c>
      <c r="O14" s="328">
        <v>7140</v>
      </c>
      <c r="Q14" s="328">
        <v>279</v>
      </c>
      <c r="R14" s="310">
        <v>6450</v>
      </c>
      <c r="T14" s="310">
        <v>-83200.23</v>
      </c>
      <c r="U14" s="310">
        <v>818351.54</v>
      </c>
      <c r="X14" s="318">
        <v>1104158.2</v>
      </c>
      <c r="Z14" s="318">
        <v>414.42</v>
      </c>
      <c r="AB14" s="318">
        <v>603900</v>
      </c>
      <c r="AD14" s="343">
        <v>742162.12</v>
      </c>
      <c r="AG14" s="343">
        <v>425221.53</v>
      </c>
      <c r="AH14" s="343">
        <v>42507.89</v>
      </c>
      <c r="AK14" s="343">
        <v>20000</v>
      </c>
      <c r="AL14" s="360">
        <f t="shared" si="1"/>
        <v>635268.48</v>
      </c>
      <c r="AM14" s="31">
        <f t="shared" si="2"/>
        <v>7419</v>
      </c>
      <c r="AN14" s="357">
        <f t="shared" si="3"/>
        <v>627849.48</v>
      </c>
      <c r="AO14" s="15">
        <f t="shared" si="4"/>
        <v>1708472.6199999999</v>
      </c>
      <c r="AP14" s="359">
        <f t="shared" si="5"/>
        <v>1229891.5399999998</v>
      </c>
      <c r="AQ14" s="26">
        <f t="shared" si="6"/>
        <v>478581.08000000007</v>
      </c>
    </row>
    <row r="15" spans="1:43" x14ac:dyDescent="0.25">
      <c r="A15" t="s">
        <v>536</v>
      </c>
      <c r="B15" t="s">
        <v>538</v>
      </c>
      <c r="C15" s="71">
        <v>3427</v>
      </c>
      <c r="D15" s="58" t="s">
        <v>1275</v>
      </c>
      <c r="E15" t="s">
        <v>3232</v>
      </c>
      <c r="F15" s="334">
        <v>356809.06</v>
      </c>
      <c r="G15" s="334">
        <v>0</v>
      </c>
      <c r="H15" s="334">
        <v>84676.67</v>
      </c>
      <c r="J15" s="310">
        <v>563410.82999999996</v>
      </c>
      <c r="K15" s="310">
        <v>166408.28</v>
      </c>
      <c r="O15" s="328">
        <v>23040</v>
      </c>
      <c r="P15" s="328">
        <v>148580</v>
      </c>
      <c r="Q15" s="328">
        <v>1191</v>
      </c>
      <c r="T15" s="310">
        <v>-3321696.58</v>
      </c>
      <c r="U15" s="310">
        <v>3873985.05</v>
      </c>
      <c r="X15" s="318">
        <v>1260468.04</v>
      </c>
      <c r="Z15" s="318">
        <v>332.55</v>
      </c>
      <c r="AB15" s="318">
        <v>1086260</v>
      </c>
      <c r="AC15" s="318">
        <v>1404.96</v>
      </c>
      <c r="AD15" s="343">
        <v>1122260</v>
      </c>
      <c r="AE15" s="343">
        <v>38037</v>
      </c>
      <c r="AG15" s="343">
        <v>524372.55000000005</v>
      </c>
      <c r="AH15" s="343">
        <v>217590.63</v>
      </c>
      <c r="AL15" s="360">
        <f t="shared" si="1"/>
        <v>441485.73</v>
      </c>
      <c r="AM15" s="31">
        <f t="shared" si="2"/>
        <v>172811</v>
      </c>
      <c r="AN15" s="357">
        <f t="shared" si="3"/>
        <v>268674.73</v>
      </c>
      <c r="AO15" s="15">
        <f t="shared" si="4"/>
        <v>2348465.5499999998</v>
      </c>
      <c r="AP15" s="359">
        <f t="shared" si="5"/>
        <v>1902260.1800000002</v>
      </c>
      <c r="AQ15" s="26">
        <f t="shared" si="6"/>
        <v>446205.36999999965</v>
      </c>
    </row>
    <row r="16" spans="1:43" x14ac:dyDescent="0.25">
      <c r="A16" t="s">
        <v>536</v>
      </c>
      <c r="B16" t="s">
        <v>538</v>
      </c>
      <c r="C16" s="71">
        <v>2582</v>
      </c>
      <c r="D16" s="58" t="s">
        <v>1276</v>
      </c>
      <c r="E16" t="s">
        <v>3233</v>
      </c>
      <c r="F16" s="334">
        <v>145771.43</v>
      </c>
      <c r="G16" s="334">
        <v>0</v>
      </c>
      <c r="H16" s="334">
        <v>197292.86</v>
      </c>
      <c r="J16" s="310">
        <v>1539394.46</v>
      </c>
      <c r="K16" s="310">
        <v>211219.08</v>
      </c>
      <c r="O16" s="328">
        <v>15769</v>
      </c>
      <c r="P16" s="328">
        <v>38858.01</v>
      </c>
      <c r="Q16" s="328">
        <v>691.58</v>
      </c>
      <c r="R16" s="310">
        <v>0</v>
      </c>
      <c r="T16" s="310">
        <v>-89046.39</v>
      </c>
      <c r="U16" s="310">
        <v>2037072.22</v>
      </c>
      <c r="X16" s="318">
        <v>753040.95</v>
      </c>
      <c r="Y16" s="318">
        <v>30411</v>
      </c>
      <c r="Z16" s="318">
        <v>274.73</v>
      </c>
      <c r="AB16" s="318">
        <v>924370</v>
      </c>
      <c r="AD16" s="343">
        <v>1015620.04</v>
      </c>
      <c r="AE16" s="343">
        <v>3640</v>
      </c>
      <c r="AF16" s="343">
        <v>2430</v>
      </c>
      <c r="AG16" s="343">
        <v>484664.86</v>
      </c>
      <c r="AH16" s="343">
        <v>111408.37</v>
      </c>
      <c r="AL16" s="360">
        <f t="shared" si="1"/>
        <v>343064.29</v>
      </c>
      <c r="AM16" s="31">
        <f t="shared" si="2"/>
        <v>55318.590000000004</v>
      </c>
      <c r="AN16" s="357">
        <f t="shared" si="3"/>
        <v>287745.69999999995</v>
      </c>
      <c r="AO16" s="15">
        <f t="shared" si="4"/>
        <v>1708096.68</v>
      </c>
      <c r="AP16" s="359">
        <f t="shared" si="5"/>
        <v>1617763.27</v>
      </c>
      <c r="AQ16" s="26">
        <f t="shared" si="6"/>
        <v>90333.409999999916</v>
      </c>
    </row>
    <row r="17" spans="1:43" x14ac:dyDescent="0.25">
      <c r="A17" t="s">
        <v>536</v>
      </c>
      <c r="B17" t="s">
        <v>538</v>
      </c>
      <c r="C17" s="71">
        <v>1491</v>
      </c>
      <c r="D17" s="58" t="s">
        <v>1277</v>
      </c>
      <c r="E17" t="s">
        <v>3234</v>
      </c>
      <c r="F17" s="334">
        <v>137156.28</v>
      </c>
      <c r="G17" s="334">
        <v>0</v>
      </c>
      <c r="H17" s="334">
        <v>82040</v>
      </c>
      <c r="J17" s="310">
        <v>192214.66</v>
      </c>
      <c r="K17" s="310">
        <v>566604.06999999995</v>
      </c>
      <c r="O17" s="328">
        <v>35674</v>
      </c>
      <c r="S17" s="310">
        <v>7161.58</v>
      </c>
      <c r="T17" s="310">
        <v>-1796234.87</v>
      </c>
      <c r="U17" s="310">
        <v>2706524.69</v>
      </c>
      <c r="X17" s="318">
        <v>605056.07999999996</v>
      </c>
      <c r="Z17" s="318">
        <v>332.19</v>
      </c>
      <c r="AB17" s="318">
        <v>977760</v>
      </c>
      <c r="AD17" s="343">
        <v>1008699.52</v>
      </c>
      <c r="AG17" s="343">
        <v>411362.12</v>
      </c>
      <c r="AH17" s="343">
        <v>138197.01999999999</v>
      </c>
      <c r="AL17" s="360">
        <f t="shared" si="1"/>
        <v>219196.28</v>
      </c>
      <c r="AM17" s="31">
        <f t="shared" si="2"/>
        <v>35674</v>
      </c>
      <c r="AN17" s="357">
        <f t="shared" si="3"/>
        <v>183522.28</v>
      </c>
      <c r="AO17" s="15">
        <f t="shared" si="4"/>
        <v>1583148.27</v>
      </c>
      <c r="AP17" s="359">
        <f t="shared" si="5"/>
        <v>1558258.6600000001</v>
      </c>
      <c r="AQ17" s="26">
        <f t="shared" si="6"/>
        <v>24889.60999999987</v>
      </c>
    </row>
    <row r="18" spans="1:43" x14ac:dyDescent="0.25">
      <c r="A18" t="s">
        <v>536</v>
      </c>
      <c r="B18" t="s">
        <v>538</v>
      </c>
      <c r="C18" s="71">
        <v>2154</v>
      </c>
      <c r="D18" s="58" t="s">
        <v>1278</v>
      </c>
      <c r="E18" t="s">
        <v>3235</v>
      </c>
      <c r="F18" s="334">
        <v>45062.29</v>
      </c>
      <c r="G18" s="334">
        <v>1941.5</v>
      </c>
      <c r="H18" s="334">
        <v>280126.82</v>
      </c>
      <c r="J18" s="310">
        <v>1929289.19</v>
      </c>
      <c r="K18" s="310">
        <v>393813.14</v>
      </c>
      <c r="N18" s="328">
        <v>22000</v>
      </c>
      <c r="O18" s="328">
        <v>51300</v>
      </c>
      <c r="Q18" s="328">
        <v>0</v>
      </c>
      <c r="R18" s="310">
        <v>6000</v>
      </c>
      <c r="T18" s="310">
        <v>1836658.15</v>
      </c>
      <c r="U18" s="310">
        <v>865508.28</v>
      </c>
      <c r="X18" s="318">
        <v>839827.9</v>
      </c>
      <c r="Z18" s="318">
        <v>267.42</v>
      </c>
      <c r="AB18" s="318">
        <v>787590</v>
      </c>
      <c r="AD18" s="343">
        <v>984087.05</v>
      </c>
      <c r="AE18" s="343">
        <v>3000</v>
      </c>
      <c r="AF18" s="343">
        <v>1000</v>
      </c>
      <c r="AG18" s="343">
        <v>645165.25</v>
      </c>
      <c r="AH18" s="343">
        <v>125666.51</v>
      </c>
      <c r="AL18" s="360">
        <f t="shared" si="1"/>
        <v>327130.61</v>
      </c>
      <c r="AM18" s="31">
        <f t="shared" si="2"/>
        <v>73300</v>
      </c>
      <c r="AN18" s="357">
        <f t="shared" si="3"/>
        <v>253830.61</v>
      </c>
      <c r="AO18" s="15">
        <f t="shared" si="4"/>
        <v>1627685.32</v>
      </c>
      <c r="AP18" s="359">
        <f t="shared" si="5"/>
        <v>1758918.81</v>
      </c>
      <c r="AQ18" s="26">
        <f t="shared" si="6"/>
        <v>-131233.49</v>
      </c>
    </row>
    <row r="19" spans="1:43" x14ac:dyDescent="0.25">
      <c r="A19" t="s">
        <v>536</v>
      </c>
      <c r="B19" t="s">
        <v>538</v>
      </c>
      <c r="C19" s="71">
        <v>3909</v>
      </c>
      <c r="D19" s="58" t="s">
        <v>1279</v>
      </c>
      <c r="E19" t="s">
        <v>3236</v>
      </c>
      <c r="F19" s="334">
        <v>365161.43</v>
      </c>
      <c r="G19" s="334">
        <v>0</v>
      </c>
      <c r="H19" s="334">
        <v>66490.899999999994</v>
      </c>
      <c r="J19" s="310">
        <v>8151.6</v>
      </c>
      <c r="K19" s="310">
        <v>74930.399999999994</v>
      </c>
      <c r="O19" s="328">
        <v>29630</v>
      </c>
      <c r="Q19" s="328">
        <v>858</v>
      </c>
      <c r="R19" s="310">
        <v>14400</v>
      </c>
      <c r="S19" s="310">
        <v>10715</v>
      </c>
      <c r="T19" s="310">
        <v>-2466273.4900000002</v>
      </c>
      <c r="U19" s="310">
        <v>2831701.19</v>
      </c>
      <c r="X19" s="318">
        <v>1095141.1200000001</v>
      </c>
      <c r="Y19" s="318">
        <v>299670</v>
      </c>
      <c r="Z19" s="318">
        <v>575.1</v>
      </c>
      <c r="AB19" s="318">
        <v>1029330</v>
      </c>
      <c r="AD19" s="343">
        <v>1169454</v>
      </c>
      <c r="AE19" s="343">
        <v>640</v>
      </c>
      <c r="AF19" s="343">
        <v>2430</v>
      </c>
      <c r="AG19" s="343">
        <v>553145.36</v>
      </c>
      <c r="AH19" s="343">
        <v>605343.23</v>
      </c>
      <c r="AL19" s="360">
        <f t="shared" si="1"/>
        <v>431652.32999999996</v>
      </c>
      <c r="AM19" s="31">
        <f t="shared" si="2"/>
        <v>30488</v>
      </c>
      <c r="AN19" s="357">
        <f t="shared" si="3"/>
        <v>401164.32999999996</v>
      </c>
      <c r="AO19" s="15">
        <f t="shared" si="4"/>
        <v>2424716.2200000002</v>
      </c>
      <c r="AP19" s="359">
        <f t="shared" si="5"/>
        <v>2331012.59</v>
      </c>
      <c r="AQ19" s="26">
        <f t="shared" si="6"/>
        <v>93703.630000000354</v>
      </c>
    </row>
    <row r="20" spans="1:43" x14ac:dyDescent="0.25">
      <c r="A20" t="s">
        <v>536</v>
      </c>
      <c r="B20" t="s">
        <v>538</v>
      </c>
      <c r="C20" s="71">
        <v>2875</v>
      </c>
      <c r="D20" s="58" t="s">
        <v>1280</v>
      </c>
      <c r="E20" t="s">
        <v>3237</v>
      </c>
      <c r="F20" s="334">
        <v>263970.03999999998</v>
      </c>
      <c r="G20" s="334">
        <v>0</v>
      </c>
      <c r="H20" s="334">
        <v>237398.21</v>
      </c>
      <c r="J20" s="310">
        <v>2413900.16</v>
      </c>
      <c r="K20" s="310">
        <v>651691.72</v>
      </c>
      <c r="O20" s="328">
        <v>18240</v>
      </c>
      <c r="Q20" s="328">
        <v>995</v>
      </c>
      <c r="R20" s="310">
        <v>78000</v>
      </c>
      <c r="T20" s="310">
        <v>-1874082.52</v>
      </c>
      <c r="U20" s="310">
        <v>5546813.3099999996</v>
      </c>
      <c r="X20" s="318">
        <v>794957.93</v>
      </c>
      <c r="Y20" s="318">
        <v>285000</v>
      </c>
      <c r="Z20" s="318">
        <v>1040.24</v>
      </c>
      <c r="AB20" s="318">
        <v>1089530</v>
      </c>
      <c r="AC20" s="318">
        <v>1015</v>
      </c>
      <c r="AD20" s="343">
        <v>1264676.02</v>
      </c>
      <c r="AE20" s="343">
        <v>7662.73</v>
      </c>
      <c r="AF20" s="343">
        <v>18656.43</v>
      </c>
      <c r="AG20" s="343">
        <v>937322.94</v>
      </c>
      <c r="AH20" s="343">
        <v>146230.71</v>
      </c>
      <c r="AL20" s="360">
        <f t="shared" si="1"/>
        <v>501368.25</v>
      </c>
      <c r="AM20" s="31">
        <f t="shared" si="2"/>
        <v>19235</v>
      </c>
      <c r="AN20" s="357">
        <f t="shared" si="3"/>
        <v>482133.25</v>
      </c>
      <c r="AO20" s="15">
        <f t="shared" si="4"/>
        <v>2171543.17</v>
      </c>
      <c r="AP20" s="359">
        <f t="shared" si="5"/>
        <v>2374548.83</v>
      </c>
      <c r="AQ20" s="26">
        <f t="shared" si="6"/>
        <v>-203005.66000000015</v>
      </c>
    </row>
    <row r="21" spans="1:43" x14ac:dyDescent="0.25">
      <c r="A21" t="s">
        <v>536</v>
      </c>
      <c r="B21" t="s">
        <v>538</v>
      </c>
      <c r="C21" s="71">
        <v>4102</v>
      </c>
      <c r="D21" s="58" t="s">
        <v>1281</v>
      </c>
      <c r="E21" t="s">
        <v>3238</v>
      </c>
      <c r="F21" s="334">
        <v>536983.64</v>
      </c>
      <c r="G21" s="334">
        <v>0</v>
      </c>
      <c r="H21" s="334">
        <v>122567.99</v>
      </c>
      <c r="J21" s="310">
        <v>2375173.75</v>
      </c>
      <c r="K21" s="310">
        <v>1309308.44</v>
      </c>
      <c r="N21" s="328">
        <v>2000</v>
      </c>
      <c r="O21" s="328">
        <v>27533</v>
      </c>
      <c r="P21" s="328">
        <v>69320</v>
      </c>
      <c r="Q21" s="328">
        <v>1075</v>
      </c>
      <c r="R21" s="310">
        <v>6000</v>
      </c>
      <c r="T21" s="310">
        <v>2902103.98</v>
      </c>
      <c r="U21" s="310">
        <v>1606327.04</v>
      </c>
      <c r="X21" s="318">
        <v>1047262.88</v>
      </c>
      <c r="Z21" s="318">
        <v>1149.08</v>
      </c>
      <c r="AB21" s="318">
        <v>1955030</v>
      </c>
      <c r="AD21" s="343">
        <v>2173969</v>
      </c>
      <c r="AE21" s="343">
        <v>8175</v>
      </c>
      <c r="AG21" s="343">
        <v>784676.74</v>
      </c>
      <c r="AH21" s="343">
        <v>284946.42</v>
      </c>
      <c r="AK21" s="343">
        <v>22000</v>
      </c>
      <c r="AL21" s="360">
        <f t="shared" si="1"/>
        <v>659551.63</v>
      </c>
      <c r="AM21" s="31">
        <f t="shared" si="2"/>
        <v>99928</v>
      </c>
      <c r="AN21" s="357">
        <f t="shared" si="3"/>
        <v>559623.63</v>
      </c>
      <c r="AO21" s="15">
        <f t="shared" si="4"/>
        <v>3003441.96</v>
      </c>
      <c r="AP21" s="359">
        <f t="shared" si="5"/>
        <v>3273767.16</v>
      </c>
      <c r="AQ21" s="26">
        <f t="shared" si="6"/>
        <v>-270325.20000000019</v>
      </c>
    </row>
    <row r="22" spans="1:43" x14ac:dyDescent="0.25">
      <c r="A22" t="s">
        <v>536</v>
      </c>
      <c r="B22" t="s">
        <v>538</v>
      </c>
      <c r="C22" s="71">
        <v>3593</v>
      </c>
      <c r="D22" s="58" t="s">
        <v>1282</v>
      </c>
      <c r="E22" t="s">
        <v>3239</v>
      </c>
      <c r="F22" s="334">
        <v>841201.74</v>
      </c>
      <c r="G22" s="334">
        <v>0</v>
      </c>
      <c r="H22" s="334">
        <v>186916.9</v>
      </c>
      <c r="J22" s="310">
        <v>1672381.17</v>
      </c>
      <c r="K22" s="310">
        <v>569379.97</v>
      </c>
      <c r="O22" s="328">
        <v>23390</v>
      </c>
      <c r="Q22" s="328">
        <v>418.69</v>
      </c>
      <c r="T22" s="310">
        <v>1859056.31</v>
      </c>
      <c r="U22" s="310">
        <v>1373222.93</v>
      </c>
      <c r="X22" s="318">
        <v>660897.1</v>
      </c>
      <c r="Z22" s="318">
        <v>1165.54</v>
      </c>
      <c r="AB22" s="318">
        <v>659610</v>
      </c>
      <c r="AD22" s="343">
        <v>784099</v>
      </c>
      <c r="AE22" s="343">
        <v>3000</v>
      </c>
      <c r="AF22" s="343">
        <v>2160</v>
      </c>
      <c r="AG22" s="343">
        <v>345345.79</v>
      </c>
      <c r="AH22" s="343">
        <v>153276</v>
      </c>
      <c r="AK22" s="343">
        <v>20000</v>
      </c>
      <c r="AL22" s="360">
        <f t="shared" si="1"/>
        <v>1028118.64</v>
      </c>
      <c r="AM22" s="31">
        <f t="shared" si="2"/>
        <v>23808.69</v>
      </c>
      <c r="AN22" s="357">
        <f t="shared" si="3"/>
        <v>1004309.9500000001</v>
      </c>
      <c r="AO22" s="15">
        <f t="shared" si="4"/>
        <v>1321672.6400000001</v>
      </c>
      <c r="AP22" s="359">
        <f t="shared" si="5"/>
        <v>1307880.79</v>
      </c>
      <c r="AQ22" s="26">
        <f t="shared" si="6"/>
        <v>13791.850000000093</v>
      </c>
    </row>
    <row r="23" spans="1:43" x14ac:dyDescent="0.25">
      <c r="A23" t="s">
        <v>536</v>
      </c>
      <c r="B23" t="s">
        <v>538</v>
      </c>
      <c r="C23" s="71">
        <v>2119</v>
      </c>
      <c r="D23" s="58" t="s">
        <v>1283</v>
      </c>
      <c r="E23" t="s">
        <v>3240</v>
      </c>
      <c r="F23" s="334">
        <v>375235.25</v>
      </c>
      <c r="G23" s="334">
        <v>0</v>
      </c>
      <c r="H23" s="334">
        <v>93917.43</v>
      </c>
      <c r="J23" s="310">
        <v>2291707.81</v>
      </c>
      <c r="K23" s="310">
        <v>465030.01</v>
      </c>
      <c r="O23" s="328">
        <v>12240</v>
      </c>
      <c r="P23" s="328">
        <v>25520</v>
      </c>
      <c r="T23" s="310">
        <v>2193361.35</v>
      </c>
      <c r="U23" s="310">
        <v>466379.49</v>
      </c>
      <c r="X23" s="318">
        <v>1264729.75</v>
      </c>
      <c r="Y23" s="318">
        <v>31980</v>
      </c>
      <c r="Z23" s="318">
        <v>512.21</v>
      </c>
      <c r="AA23" s="318">
        <v>2300</v>
      </c>
      <c r="AB23" s="318">
        <v>747730</v>
      </c>
      <c r="AD23" s="343">
        <v>828275</v>
      </c>
      <c r="AF23" s="343">
        <v>4000</v>
      </c>
      <c r="AG23" s="343">
        <v>514276.99</v>
      </c>
      <c r="AH23" s="343">
        <v>172310.31</v>
      </c>
      <c r="AL23" s="360">
        <f t="shared" si="1"/>
        <v>469152.68</v>
      </c>
      <c r="AM23" s="31">
        <f t="shared" si="2"/>
        <v>37760</v>
      </c>
      <c r="AN23" s="357">
        <f t="shared" si="3"/>
        <v>431392.68</v>
      </c>
      <c r="AO23" s="15">
        <f t="shared" si="4"/>
        <v>2047251.96</v>
      </c>
      <c r="AP23" s="359">
        <f t="shared" si="5"/>
        <v>1518862.3</v>
      </c>
      <c r="AQ23" s="26">
        <f t="shared" si="6"/>
        <v>528389.65999999992</v>
      </c>
    </row>
    <row r="24" spans="1:43" x14ac:dyDescent="0.25">
      <c r="A24" t="s">
        <v>536</v>
      </c>
      <c r="B24" t="s">
        <v>538</v>
      </c>
      <c r="C24" s="71">
        <v>2646</v>
      </c>
      <c r="D24" s="58" t="s">
        <v>1284</v>
      </c>
      <c r="E24" t="s">
        <v>3241</v>
      </c>
      <c r="F24" s="334">
        <v>278461.59000000003</v>
      </c>
      <c r="G24" s="334">
        <v>0</v>
      </c>
      <c r="H24" s="334">
        <v>131683.26999999999</v>
      </c>
      <c r="J24" s="310">
        <v>223190.64</v>
      </c>
      <c r="K24" s="310">
        <v>301212.83</v>
      </c>
      <c r="N24" s="328">
        <v>50000</v>
      </c>
      <c r="O24" s="328">
        <v>24040</v>
      </c>
      <c r="Q24" s="328">
        <v>0</v>
      </c>
      <c r="R24" s="310">
        <v>1800</v>
      </c>
      <c r="T24" s="310">
        <v>-1061836.3400000001</v>
      </c>
      <c r="U24" s="310">
        <v>1804328.64</v>
      </c>
      <c r="X24" s="318">
        <v>807112.39</v>
      </c>
      <c r="Z24" s="318">
        <v>235.16</v>
      </c>
      <c r="AB24" s="318">
        <v>337290</v>
      </c>
      <c r="AC24" s="318">
        <v>102000</v>
      </c>
      <c r="AD24" s="343">
        <v>462259</v>
      </c>
      <c r="AE24" s="343">
        <v>19000</v>
      </c>
      <c r="AG24" s="343">
        <v>489977.65</v>
      </c>
      <c r="AH24" s="343">
        <v>159184.87</v>
      </c>
      <c r="AL24" s="360">
        <f t="shared" si="1"/>
        <v>410144.86</v>
      </c>
      <c r="AM24" s="31">
        <f t="shared" si="2"/>
        <v>74040</v>
      </c>
      <c r="AN24" s="357">
        <f t="shared" si="3"/>
        <v>336104.86</v>
      </c>
      <c r="AO24" s="15">
        <f t="shared" si="4"/>
        <v>1246637.55</v>
      </c>
      <c r="AP24" s="359">
        <f t="shared" si="5"/>
        <v>1130421.52</v>
      </c>
      <c r="AQ24" s="26">
        <f t="shared" si="6"/>
        <v>116216.03000000003</v>
      </c>
    </row>
    <row r="25" spans="1:43" x14ac:dyDescent="0.25">
      <c r="A25" t="s">
        <v>536</v>
      </c>
      <c r="B25" t="s">
        <v>538</v>
      </c>
      <c r="C25" s="71">
        <v>6232</v>
      </c>
      <c r="D25" s="58" t="s">
        <v>1285</v>
      </c>
      <c r="E25" t="s">
        <v>3242</v>
      </c>
      <c r="F25" s="334">
        <v>264434.44</v>
      </c>
      <c r="G25" s="334">
        <v>0</v>
      </c>
      <c r="H25" s="334">
        <v>247489.49</v>
      </c>
      <c r="J25" s="310">
        <v>378930.98</v>
      </c>
      <c r="K25" s="310">
        <v>243383.84</v>
      </c>
      <c r="N25" s="328">
        <v>2000</v>
      </c>
      <c r="O25" s="328">
        <v>69133</v>
      </c>
      <c r="P25" s="328">
        <v>88750</v>
      </c>
      <c r="R25" s="310">
        <v>14760</v>
      </c>
      <c r="T25" s="310">
        <v>-394850.18</v>
      </c>
      <c r="U25" s="310">
        <v>1601555.91</v>
      </c>
      <c r="X25" s="318">
        <v>600351.23</v>
      </c>
      <c r="Y25" s="318">
        <v>21720</v>
      </c>
      <c r="Z25" s="318">
        <v>325.56</v>
      </c>
      <c r="AB25" s="318">
        <v>1132330</v>
      </c>
      <c r="AD25" s="343">
        <v>1282662.3999999999</v>
      </c>
      <c r="AE25" s="343">
        <v>3400</v>
      </c>
      <c r="AG25" s="343">
        <v>666002.48</v>
      </c>
      <c r="AH25" s="343">
        <v>49771.89</v>
      </c>
      <c r="AL25" s="360">
        <f t="shared" si="1"/>
        <v>511923.93</v>
      </c>
      <c r="AM25" s="31">
        <f t="shared" si="2"/>
        <v>159883</v>
      </c>
      <c r="AN25" s="357">
        <f t="shared" si="3"/>
        <v>352040.93</v>
      </c>
      <c r="AO25" s="15">
        <f t="shared" si="4"/>
        <v>1754726.79</v>
      </c>
      <c r="AP25" s="359">
        <f t="shared" si="5"/>
        <v>2001836.7699999998</v>
      </c>
      <c r="AQ25" s="26">
        <f t="shared" si="6"/>
        <v>-247109.97999999975</v>
      </c>
    </row>
    <row r="26" spans="1:43" x14ac:dyDescent="0.25">
      <c r="A26" t="s">
        <v>536</v>
      </c>
      <c r="B26" t="s">
        <v>538</v>
      </c>
      <c r="C26" s="71">
        <v>5126</v>
      </c>
      <c r="D26" s="58" t="s">
        <v>1286</v>
      </c>
      <c r="E26" t="s">
        <v>3243</v>
      </c>
      <c r="F26" s="334">
        <v>137384.24</v>
      </c>
      <c r="G26" s="334">
        <v>0</v>
      </c>
      <c r="H26" s="334">
        <v>87210.559999999998</v>
      </c>
      <c r="I26" s="334">
        <v>0</v>
      </c>
      <c r="J26" s="310">
        <v>46171.199999999997</v>
      </c>
      <c r="K26" s="310">
        <v>381383.31</v>
      </c>
      <c r="O26" s="328">
        <v>21791</v>
      </c>
      <c r="P26" s="328">
        <v>75000</v>
      </c>
      <c r="Q26" s="328">
        <v>349.86</v>
      </c>
      <c r="R26" s="310">
        <v>26400</v>
      </c>
      <c r="T26" s="310">
        <v>-675637.59</v>
      </c>
      <c r="U26" s="310">
        <v>1188537.31</v>
      </c>
      <c r="X26" s="318">
        <v>714380.02</v>
      </c>
      <c r="Y26" s="318">
        <v>51700</v>
      </c>
      <c r="Z26" s="318">
        <v>282.48</v>
      </c>
      <c r="AB26" s="318">
        <v>907060</v>
      </c>
      <c r="AC26" s="318">
        <v>0.01</v>
      </c>
      <c r="AD26" s="343">
        <v>1008243</v>
      </c>
      <c r="AE26" s="343">
        <v>1534</v>
      </c>
      <c r="AG26" s="343">
        <v>574307.71</v>
      </c>
      <c r="AH26" s="343">
        <v>73629.070000000007</v>
      </c>
      <c r="AL26" s="360">
        <f t="shared" si="1"/>
        <v>224594.8</v>
      </c>
      <c r="AM26" s="31">
        <f t="shared" si="2"/>
        <v>97140.86</v>
      </c>
      <c r="AN26" s="357">
        <f t="shared" si="3"/>
        <v>127453.93999999999</v>
      </c>
      <c r="AO26" s="15">
        <f t="shared" si="4"/>
        <v>1673422.51</v>
      </c>
      <c r="AP26" s="359">
        <f t="shared" si="5"/>
        <v>1657713.78</v>
      </c>
      <c r="AQ26" s="26">
        <f t="shared" si="6"/>
        <v>15708.729999999981</v>
      </c>
    </row>
    <row r="27" spans="1:43" x14ac:dyDescent="0.25">
      <c r="A27" t="s">
        <v>536</v>
      </c>
      <c r="B27" t="s">
        <v>538</v>
      </c>
      <c r="C27" s="71">
        <v>2780</v>
      </c>
      <c r="D27" s="58" t="s">
        <v>1287</v>
      </c>
      <c r="E27" t="s">
        <v>3244</v>
      </c>
      <c r="F27" s="334">
        <v>156079.91</v>
      </c>
      <c r="G27" s="334">
        <v>0</v>
      </c>
      <c r="H27" s="334">
        <v>37235</v>
      </c>
      <c r="J27" s="310">
        <v>670582.81999999995</v>
      </c>
      <c r="K27" s="310">
        <v>396510.58</v>
      </c>
      <c r="N27" s="328">
        <v>-4000</v>
      </c>
      <c r="O27" s="328">
        <v>1760</v>
      </c>
      <c r="P27" s="328">
        <v>195760</v>
      </c>
      <c r="Q27" s="328">
        <v>-549</v>
      </c>
      <c r="S27" s="310">
        <v>14425.64</v>
      </c>
      <c r="T27" s="310">
        <v>-2535080.56</v>
      </c>
      <c r="U27" s="310">
        <v>3378480.39</v>
      </c>
      <c r="X27" s="318">
        <v>855171.7</v>
      </c>
      <c r="Y27" s="318">
        <v>104100</v>
      </c>
      <c r="Z27" s="318">
        <v>450.4</v>
      </c>
      <c r="AB27" s="318">
        <v>100140</v>
      </c>
      <c r="AD27" s="343">
        <v>207252.4</v>
      </c>
      <c r="AG27" s="343">
        <v>565712.69999999995</v>
      </c>
      <c r="AH27" s="343">
        <v>77285.16</v>
      </c>
      <c r="AL27" s="360">
        <f t="shared" si="1"/>
        <v>193314.91</v>
      </c>
      <c r="AM27" s="31">
        <f t="shared" si="2"/>
        <v>192971</v>
      </c>
      <c r="AN27" s="357">
        <f t="shared" si="3"/>
        <v>343.91000000000349</v>
      </c>
      <c r="AO27" s="15">
        <f t="shared" si="4"/>
        <v>1059862.1000000001</v>
      </c>
      <c r="AP27" s="359">
        <f t="shared" si="5"/>
        <v>850250.26</v>
      </c>
      <c r="AQ27" s="26">
        <f t="shared" si="6"/>
        <v>209611.84000000008</v>
      </c>
    </row>
    <row r="28" spans="1:43" x14ac:dyDescent="0.25">
      <c r="A28" t="s">
        <v>536</v>
      </c>
      <c r="B28" t="s">
        <v>538</v>
      </c>
      <c r="C28" s="71">
        <v>2904</v>
      </c>
      <c r="D28" s="58" t="s">
        <v>1288</v>
      </c>
      <c r="E28" t="s">
        <v>3245</v>
      </c>
      <c r="F28" s="334">
        <v>293518.84000000003</v>
      </c>
      <c r="G28" s="334">
        <v>89085.25</v>
      </c>
      <c r="H28" s="334">
        <v>135992.44</v>
      </c>
      <c r="J28" s="310">
        <v>3343459.56</v>
      </c>
      <c r="K28" s="310">
        <v>406606.42</v>
      </c>
      <c r="O28" s="328">
        <v>40224</v>
      </c>
      <c r="Q28" s="328">
        <v>176</v>
      </c>
      <c r="T28" s="310">
        <v>-534458.64</v>
      </c>
      <c r="U28" s="310">
        <v>4652638.84</v>
      </c>
      <c r="X28" s="318">
        <v>583952.81000000006</v>
      </c>
      <c r="Y28" s="318">
        <v>170000</v>
      </c>
      <c r="Z28" s="318">
        <v>349.97</v>
      </c>
      <c r="AB28" s="318">
        <v>415110</v>
      </c>
      <c r="AD28" s="343">
        <v>554129.84</v>
      </c>
      <c r="AE28" s="343">
        <v>4000</v>
      </c>
      <c r="AG28" s="343">
        <v>325677.61</v>
      </c>
      <c r="AH28" s="343">
        <v>175523.02</v>
      </c>
      <c r="AL28" s="360">
        <f t="shared" si="1"/>
        <v>518596.53</v>
      </c>
      <c r="AM28" s="31">
        <f t="shared" si="2"/>
        <v>40400</v>
      </c>
      <c r="AN28" s="357">
        <f t="shared" si="3"/>
        <v>478196.53</v>
      </c>
      <c r="AO28" s="15">
        <f t="shared" si="4"/>
        <v>1169412.78</v>
      </c>
      <c r="AP28" s="359">
        <f t="shared" si="5"/>
        <v>1059330.47</v>
      </c>
      <c r="AQ28" s="26">
        <f t="shared" si="6"/>
        <v>110082.31000000006</v>
      </c>
    </row>
    <row r="29" spans="1:43" x14ac:dyDescent="0.25">
      <c r="A29" t="s">
        <v>541</v>
      </c>
      <c r="B29" t="s">
        <v>542</v>
      </c>
      <c r="C29" s="71">
        <v>3964</v>
      </c>
      <c r="D29" s="58" t="s">
        <v>1289</v>
      </c>
      <c r="E29" t="s">
        <v>3246</v>
      </c>
      <c r="F29" s="334">
        <v>346834.74</v>
      </c>
      <c r="G29" s="334">
        <v>0</v>
      </c>
      <c r="H29" s="334">
        <v>26823.48</v>
      </c>
      <c r="J29" s="310">
        <v>2067069.74</v>
      </c>
      <c r="K29" s="310">
        <v>248452.32</v>
      </c>
      <c r="Q29" s="328">
        <v>493</v>
      </c>
      <c r="T29" s="310">
        <v>-1255164.97</v>
      </c>
      <c r="U29" s="310">
        <v>3908830.71</v>
      </c>
      <c r="X29" s="318">
        <v>843952.31</v>
      </c>
      <c r="Y29" s="318">
        <v>26355</v>
      </c>
      <c r="Z29" s="318">
        <v>302.95999999999998</v>
      </c>
      <c r="AB29" s="318">
        <v>1871700</v>
      </c>
      <c r="AC29" s="318">
        <v>348240</v>
      </c>
      <c r="AD29" s="343">
        <v>2117218</v>
      </c>
      <c r="AF29" s="343">
        <v>640</v>
      </c>
      <c r="AG29" s="343">
        <v>680849.04</v>
      </c>
      <c r="AH29" s="343">
        <v>194527.77</v>
      </c>
      <c r="AK29" s="343">
        <v>62293.919999999998</v>
      </c>
      <c r="AL29" s="360">
        <f t="shared" si="1"/>
        <v>373658.22</v>
      </c>
      <c r="AM29" s="31">
        <f t="shared" si="2"/>
        <v>493</v>
      </c>
      <c r="AN29" s="357">
        <f t="shared" si="3"/>
        <v>373165.22</v>
      </c>
      <c r="AO29" s="15">
        <f t="shared" si="4"/>
        <v>3090550.27</v>
      </c>
      <c r="AP29" s="359">
        <f t="shared" si="5"/>
        <v>3055528.73</v>
      </c>
      <c r="AQ29" s="26">
        <f t="shared" si="6"/>
        <v>35021.540000000037</v>
      </c>
    </row>
    <row r="30" spans="1:43" x14ac:dyDescent="0.25">
      <c r="A30" t="s">
        <v>541</v>
      </c>
      <c r="B30" t="s">
        <v>542</v>
      </c>
      <c r="C30" s="71">
        <v>5112</v>
      </c>
      <c r="D30" s="58" t="s">
        <v>1290</v>
      </c>
      <c r="E30" t="s">
        <v>3247</v>
      </c>
      <c r="F30" s="334">
        <v>375563.66</v>
      </c>
      <c r="G30" s="334">
        <v>0</v>
      </c>
      <c r="H30" s="334">
        <v>179180.79</v>
      </c>
      <c r="J30" s="310">
        <v>793440</v>
      </c>
      <c r="K30" s="310">
        <v>543353</v>
      </c>
      <c r="Q30" s="328">
        <v>1035.0999999999999</v>
      </c>
      <c r="T30" s="310">
        <v>-2764505.63</v>
      </c>
      <c r="U30" s="310">
        <v>4779390.07</v>
      </c>
      <c r="W30" s="318">
        <v>770.1</v>
      </c>
      <c r="X30" s="318">
        <v>989571.37</v>
      </c>
      <c r="AB30" s="318">
        <v>1084380</v>
      </c>
      <c r="AC30" s="318">
        <v>140000</v>
      </c>
      <c r="AD30" s="343">
        <v>1286741.42</v>
      </c>
      <c r="AF30" s="343">
        <v>6990</v>
      </c>
      <c r="AG30" s="343">
        <v>928768.14</v>
      </c>
      <c r="AH30" s="343">
        <v>116604</v>
      </c>
      <c r="AL30" s="360">
        <f t="shared" si="1"/>
        <v>554744.44999999995</v>
      </c>
      <c r="AM30" s="31">
        <f t="shared" si="2"/>
        <v>1035.0999999999999</v>
      </c>
      <c r="AN30" s="357">
        <f t="shared" si="3"/>
        <v>553709.35</v>
      </c>
      <c r="AO30" s="15">
        <f t="shared" si="4"/>
        <v>2214721.4699999997</v>
      </c>
      <c r="AP30" s="359">
        <f t="shared" si="5"/>
        <v>2339103.56</v>
      </c>
      <c r="AQ30" s="26">
        <f t="shared" si="6"/>
        <v>-124382.09000000032</v>
      </c>
    </row>
    <row r="31" spans="1:43" x14ac:dyDescent="0.25">
      <c r="A31" t="s">
        <v>541</v>
      </c>
      <c r="B31" t="s">
        <v>542</v>
      </c>
      <c r="C31" s="71">
        <v>2863</v>
      </c>
      <c r="D31" s="58" t="s">
        <v>1291</v>
      </c>
      <c r="E31" t="s">
        <v>3248</v>
      </c>
      <c r="F31" s="334">
        <v>313356.81</v>
      </c>
      <c r="G31" s="334">
        <v>0</v>
      </c>
      <c r="H31" s="334">
        <v>28263.22</v>
      </c>
      <c r="K31" s="310">
        <v>356825.24</v>
      </c>
      <c r="Q31" s="328">
        <v>155</v>
      </c>
      <c r="T31" s="310">
        <v>-966644.63</v>
      </c>
      <c r="U31" s="310">
        <v>1728640.99</v>
      </c>
      <c r="X31" s="318">
        <v>677900.93</v>
      </c>
      <c r="Z31" s="318">
        <v>391.45</v>
      </c>
      <c r="AB31" s="318">
        <v>1080000</v>
      </c>
      <c r="AC31" s="318">
        <v>158291.92000000001</v>
      </c>
      <c r="AD31" s="343">
        <v>1206056</v>
      </c>
      <c r="AF31" s="343">
        <v>3530</v>
      </c>
      <c r="AG31" s="343">
        <v>681602.61</v>
      </c>
      <c r="AH31" s="343">
        <v>89101.78</v>
      </c>
      <c r="AL31" s="360">
        <f t="shared" si="1"/>
        <v>341620.03</v>
      </c>
      <c r="AM31" s="31">
        <f t="shared" si="2"/>
        <v>155</v>
      </c>
      <c r="AN31" s="357">
        <f t="shared" si="3"/>
        <v>341465.03</v>
      </c>
      <c r="AO31" s="15">
        <f t="shared" si="4"/>
        <v>1916584.2999999998</v>
      </c>
      <c r="AP31" s="359">
        <f t="shared" si="5"/>
        <v>1980290.39</v>
      </c>
      <c r="AQ31" s="26">
        <f t="shared" si="6"/>
        <v>-63706.090000000084</v>
      </c>
    </row>
    <row r="32" spans="1:43" x14ac:dyDescent="0.25">
      <c r="A32" t="s">
        <v>541</v>
      </c>
      <c r="B32" t="s">
        <v>542</v>
      </c>
      <c r="C32" s="71">
        <v>3378</v>
      </c>
      <c r="D32" s="58" t="s">
        <v>1292</v>
      </c>
      <c r="E32" t="s">
        <v>3249</v>
      </c>
      <c r="F32" s="334">
        <v>525275.31999999995</v>
      </c>
      <c r="G32" s="334">
        <v>33075</v>
      </c>
      <c r="H32" s="334">
        <v>73902.62</v>
      </c>
      <c r="J32" s="310">
        <v>3279765.02</v>
      </c>
      <c r="K32" s="310">
        <v>152149.39000000001</v>
      </c>
      <c r="O32" s="328">
        <v>460.2</v>
      </c>
      <c r="Q32" s="328">
        <v>347500</v>
      </c>
      <c r="T32" s="310">
        <v>1287760.1399999999</v>
      </c>
      <c r="U32" s="310">
        <v>2399403.2599999998</v>
      </c>
      <c r="W32" s="318">
        <v>250.61</v>
      </c>
      <c r="X32" s="318">
        <v>1003826.5</v>
      </c>
      <c r="AD32" s="343">
        <v>404306</v>
      </c>
      <c r="AF32" s="343">
        <v>13280</v>
      </c>
      <c r="AG32" s="343">
        <v>458736.09</v>
      </c>
      <c r="AH32" s="343">
        <v>98271.27</v>
      </c>
      <c r="AK32" s="343">
        <v>440</v>
      </c>
      <c r="AL32" s="360">
        <f t="shared" si="1"/>
        <v>632252.93999999994</v>
      </c>
      <c r="AM32" s="31">
        <f t="shared" si="2"/>
        <v>347960.2</v>
      </c>
      <c r="AN32" s="357">
        <f t="shared" si="3"/>
        <v>284292.73999999993</v>
      </c>
      <c r="AO32" s="15">
        <f t="shared" si="4"/>
        <v>1004077.11</v>
      </c>
      <c r="AP32" s="359">
        <f t="shared" si="5"/>
        <v>975033.3600000001</v>
      </c>
      <c r="AQ32" s="26">
        <f t="shared" si="6"/>
        <v>29043.749999999884</v>
      </c>
    </row>
    <row r="33" spans="1:43" x14ac:dyDescent="0.25">
      <c r="A33" t="s">
        <v>541</v>
      </c>
      <c r="B33" t="s">
        <v>542</v>
      </c>
      <c r="C33" s="71">
        <v>3946</v>
      </c>
      <c r="D33" s="58" t="s">
        <v>1293</v>
      </c>
      <c r="E33" t="s">
        <v>3250</v>
      </c>
      <c r="F33" s="334">
        <v>446953.8</v>
      </c>
      <c r="G33" s="334">
        <v>0</v>
      </c>
      <c r="H33" s="334">
        <v>65123</v>
      </c>
      <c r="J33" s="310">
        <v>11209144.460000001</v>
      </c>
      <c r="K33" s="310">
        <v>601351.1</v>
      </c>
      <c r="Q33" s="328">
        <v>1115.8</v>
      </c>
      <c r="T33" s="310">
        <v>12405553.76</v>
      </c>
      <c r="X33" s="318">
        <v>817886.8</v>
      </c>
      <c r="Z33" s="318">
        <v>816.04</v>
      </c>
      <c r="AB33" s="318">
        <v>850850</v>
      </c>
      <c r="AC33" s="318">
        <v>339790</v>
      </c>
      <c r="AD33" s="343">
        <v>1287607</v>
      </c>
      <c r="AF33" s="343">
        <v>31056</v>
      </c>
      <c r="AG33" s="343">
        <v>584976.77</v>
      </c>
      <c r="AH33" s="343">
        <v>149800.26999999999</v>
      </c>
      <c r="AI33" s="343">
        <v>30000</v>
      </c>
      <c r="AK33" s="343">
        <v>10000</v>
      </c>
      <c r="AL33" s="360">
        <f t="shared" si="1"/>
        <v>512076.79999999999</v>
      </c>
      <c r="AM33" s="31">
        <f t="shared" si="2"/>
        <v>1115.8</v>
      </c>
      <c r="AN33" s="357">
        <f t="shared" si="3"/>
        <v>510961</v>
      </c>
      <c r="AO33" s="15">
        <f t="shared" si="4"/>
        <v>2009342.84</v>
      </c>
      <c r="AP33" s="359">
        <f t="shared" si="5"/>
        <v>2093440.04</v>
      </c>
      <c r="AQ33" s="26">
        <f t="shared" si="6"/>
        <v>-84097.199999999953</v>
      </c>
    </row>
    <row r="34" spans="1:43" x14ac:dyDescent="0.25">
      <c r="A34" t="s">
        <v>541</v>
      </c>
      <c r="B34" t="s">
        <v>542</v>
      </c>
      <c r="C34" s="71">
        <v>4332</v>
      </c>
      <c r="D34" s="58" t="s">
        <v>1294</v>
      </c>
      <c r="E34" t="s">
        <v>3251</v>
      </c>
      <c r="F34" s="334">
        <v>462772.26</v>
      </c>
      <c r="G34" s="334">
        <v>0</v>
      </c>
      <c r="H34" s="334">
        <v>27340.43</v>
      </c>
      <c r="J34" s="310">
        <v>797607.93</v>
      </c>
      <c r="K34" s="310">
        <v>370448.71</v>
      </c>
      <c r="Q34" s="328">
        <v>62777.77</v>
      </c>
      <c r="T34" s="310">
        <v>-487318</v>
      </c>
      <c r="U34" s="310">
        <v>2109112.34</v>
      </c>
      <c r="X34" s="318">
        <v>633420.34</v>
      </c>
      <c r="Z34" s="318">
        <v>1000.18</v>
      </c>
      <c r="AC34" s="318">
        <v>148320</v>
      </c>
      <c r="AD34" s="343">
        <v>267014</v>
      </c>
      <c r="AF34" s="343">
        <v>2000</v>
      </c>
      <c r="AG34" s="343">
        <v>425800.09</v>
      </c>
      <c r="AH34" s="343">
        <v>104329.21</v>
      </c>
      <c r="AK34" s="343">
        <v>10000</v>
      </c>
      <c r="AL34" s="360">
        <f t="shared" si="1"/>
        <v>490112.69</v>
      </c>
      <c r="AM34" s="31">
        <f t="shared" si="2"/>
        <v>62777.77</v>
      </c>
      <c r="AN34" s="357">
        <f t="shared" si="3"/>
        <v>427334.92</v>
      </c>
      <c r="AO34" s="15">
        <f t="shared" si="4"/>
        <v>782740.52</v>
      </c>
      <c r="AP34" s="359">
        <f t="shared" si="5"/>
        <v>809143.3</v>
      </c>
      <c r="AQ34" s="26">
        <f t="shared" si="6"/>
        <v>-26402.780000000028</v>
      </c>
    </row>
    <row r="35" spans="1:43" x14ac:dyDescent="0.25">
      <c r="A35" t="s">
        <v>541</v>
      </c>
      <c r="B35" t="s">
        <v>542</v>
      </c>
      <c r="C35" s="71">
        <v>2103</v>
      </c>
      <c r="D35" s="58" t="s">
        <v>1295</v>
      </c>
      <c r="E35" t="s">
        <v>3252</v>
      </c>
      <c r="F35" s="334">
        <v>178203.96</v>
      </c>
      <c r="G35" s="334">
        <v>0</v>
      </c>
      <c r="H35" s="334">
        <v>74612.45</v>
      </c>
      <c r="J35" s="310">
        <v>2022965.49</v>
      </c>
      <c r="K35" s="310">
        <v>282540.76</v>
      </c>
      <c r="Q35" s="328">
        <v>5131</v>
      </c>
      <c r="S35" s="310">
        <v>-67697.34</v>
      </c>
      <c r="T35" s="310">
        <v>879294.19</v>
      </c>
      <c r="U35" s="310">
        <v>2003005.18</v>
      </c>
      <c r="X35" s="318">
        <v>749667.53</v>
      </c>
      <c r="AC35" s="318">
        <v>52400</v>
      </c>
      <c r="AD35" s="343">
        <v>386498</v>
      </c>
      <c r="AF35" s="343">
        <v>43228</v>
      </c>
      <c r="AG35" s="343">
        <v>471564.27</v>
      </c>
      <c r="AH35" s="343">
        <v>142187.63</v>
      </c>
      <c r="AK35" s="343">
        <v>20000</v>
      </c>
      <c r="AL35" s="360">
        <f t="shared" si="1"/>
        <v>252816.40999999997</v>
      </c>
      <c r="AM35" s="31">
        <f t="shared" si="2"/>
        <v>5131</v>
      </c>
      <c r="AN35" s="357">
        <f t="shared" si="3"/>
        <v>247685.40999999997</v>
      </c>
      <c r="AO35" s="15">
        <f t="shared" si="4"/>
        <v>802067.53</v>
      </c>
      <c r="AP35" s="359">
        <f t="shared" si="5"/>
        <v>1063477.8999999999</v>
      </c>
      <c r="AQ35" s="26">
        <f t="shared" si="6"/>
        <v>-261410.36999999988</v>
      </c>
    </row>
    <row r="36" spans="1:43" x14ac:dyDescent="0.25">
      <c r="A36" t="s">
        <v>541</v>
      </c>
      <c r="B36" t="s">
        <v>542</v>
      </c>
      <c r="C36" s="71">
        <v>2710</v>
      </c>
      <c r="D36" s="58" t="s">
        <v>1296</v>
      </c>
      <c r="E36" t="s">
        <v>3253</v>
      </c>
      <c r="F36" s="334">
        <v>271241.57</v>
      </c>
      <c r="G36" s="334">
        <v>132794.39000000001</v>
      </c>
      <c r="H36" s="334">
        <v>47107.42</v>
      </c>
      <c r="J36" s="310">
        <v>1179177.95</v>
      </c>
      <c r="K36" s="310">
        <v>184057.56</v>
      </c>
      <c r="Q36" s="328">
        <v>0</v>
      </c>
      <c r="T36" s="310">
        <v>-290153.67</v>
      </c>
      <c r="U36" s="310">
        <v>2067007.72</v>
      </c>
      <c r="X36" s="318">
        <v>751111.69</v>
      </c>
      <c r="Z36" s="318">
        <v>266.62</v>
      </c>
      <c r="AC36" s="318">
        <v>127200</v>
      </c>
      <c r="AD36" s="343">
        <v>240276</v>
      </c>
      <c r="AF36" s="343">
        <v>1260</v>
      </c>
      <c r="AG36" s="343">
        <v>520776.2</v>
      </c>
      <c r="AH36" s="343">
        <v>78741.27</v>
      </c>
      <c r="AL36" s="360">
        <f t="shared" si="1"/>
        <v>451143.38</v>
      </c>
      <c r="AM36" s="31">
        <f t="shared" si="2"/>
        <v>0</v>
      </c>
      <c r="AN36" s="357">
        <f t="shared" si="3"/>
        <v>451143.38</v>
      </c>
      <c r="AO36" s="15">
        <f t="shared" si="4"/>
        <v>878578.30999999994</v>
      </c>
      <c r="AP36" s="359">
        <f t="shared" si="5"/>
        <v>841053.47</v>
      </c>
      <c r="AQ36" s="26">
        <f t="shared" si="6"/>
        <v>37524.839999999967</v>
      </c>
    </row>
    <row r="37" spans="1:43" x14ac:dyDescent="0.25">
      <c r="A37" t="s">
        <v>541</v>
      </c>
      <c r="B37" t="s">
        <v>542</v>
      </c>
      <c r="C37" s="71">
        <v>2476</v>
      </c>
      <c r="D37" s="58" t="s">
        <v>1297</v>
      </c>
      <c r="E37" t="s">
        <v>3254</v>
      </c>
      <c r="F37" s="334">
        <v>153213.66</v>
      </c>
      <c r="G37" s="334">
        <v>42667.22</v>
      </c>
      <c r="H37" s="334">
        <v>269045.08</v>
      </c>
      <c r="J37" s="310">
        <v>519454.95</v>
      </c>
      <c r="K37" s="310">
        <v>877649.21</v>
      </c>
      <c r="Q37" s="328">
        <v>44583</v>
      </c>
      <c r="R37" s="310">
        <v>8180</v>
      </c>
      <c r="T37" s="310">
        <v>-737011.12</v>
      </c>
      <c r="U37" s="310">
        <v>2721924.84</v>
      </c>
      <c r="W37" s="318">
        <v>360.43</v>
      </c>
      <c r="X37" s="318">
        <v>840737.91</v>
      </c>
      <c r="AB37" s="318">
        <v>717094</v>
      </c>
      <c r="AC37" s="318">
        <v>134345.57999999999</v>
      </c>
      <c r="AD37" s="343">
        <v>992225</v>
      </c>
      <c r="AF37" s="343">
        <v>36724</v>
      </c>
      <c r="AG37" s="343">
        <v>739470.52</v>
      </c>
      <c r="AH37" s="343">
        <v>99765</v>
      </c>
      <c r="AL37" s="360">
        <f t="shared" si="1"/>
        <v>464925.96</v>
      </c>
      <c r="AM37" s="31">
        <f t="shared" si="2"/>
        <v>44583</v>
      </c>
      <c r="AN37" s="357">
        <f t="shared" si="3"/>
        <v>420342.96</v>
      </c>
      <c r="AO37" s="15">
        <f t="shared" si="4"/>
        <v>1692537.9200000002</v>
      </c>
      <c r="AP37" s="359">
        <f t="shared" si="5"/>
        <v>1868184.52</v>
      </c>
      <c r="AQ37" s="26">
        <f t="shared" si="6"/>
        <v>-175646.59999999986</v>
      </c>
    </row>
    <row r="38" spans="1:43" x14ac:dyDescent="0.25">
      <c r="A38" t="s">
        <v>545</v>
      </c>
      <c r="B38" t="s">
        <v>546</v>
      </c>
      <c r="C38" s="71">
        <v>3590</v>
      </c>
      <c r="D38" s="58" t="s">
        <v>1298</v>
      </c>
      <c r="E38" t="s">
        <v>3255</v>
      </c>
      <c r="F38" s="334">
        <v>659540.56000000006</v>
      </c>
      <c r="G38" s="334">
        <v>0</v>
      </c>
      <c r="H38" s="334">
        <v>113741.93</v>
      </c>
      <c r="J38" s="310">
        <v>3</v>
      </c>
      <c r="K38" s="310">
        <v>-112034.29</v>
      </c>
      <c r="O38" s="328">
        <v>24300</v>
      </c>
      <c r="Q38" s="328">
        <v>9</v>
      </c>
      <c r="T38" s="310">
        <v>-727589.17</v>
      </c>
      <c r="U38" s="310">
        <v>1153430.04</v>
      </c>
      <c r="X38" s="318">
        <v>488678.3</v>
      </c>
      <c r="Y38" s="318">
        <v>97600</v>
      </c>
      <c r="Z38" s="318">
        <v>515.98</v>
      </c>
      <c r="AB38" s="318">
        <v>904720</v>
      </c>
      <c r="AC38" s="318">
        <v>198186.37</v>
      </c>
      <c r="AD38" s="343">
        <v>1159722.2</v>
      </c>
      <c r="AF38" s="343">
        <v>3540</v>
      </c>
      <c r="AG38" s="343">
        <v>291113.65999999997</v>
      </c>
      <c r="AH38" s="343">
        <v>24223.46</v>
      </c>
      <c r="AL38" s="360">
        <f t="shared" si="1"/>
        <v>773282.49</v>
      </c>
      <c r="AM38" s="31">
        <f t="shared" si="2"/>
        <v>24309</v>
      </c>
      <c r="AN38" s="357">
        <f t="shared" si="3"/>
        <v>748973.49</v>
      </c>
      <c r="AO38" s="15">
        <f t="shared" si="4"/>
        <v>1689700.65</v>
      </c>
      <c r="AP38" s="359">
        <f t="shared" si="5"/>
        <v>1478599.3199999998</v>
      </c>
      <c r="AQ38" s="26">
        <f t="shared" si="6"/>
        <v>211101.33000000007</v>
      </c>
    </row>
    <row r="39" spans="1:43" x14ac:dyDescent="0.25">
      <c r="A39" t="s">
        <v>545</v>
      </c>
      <c r="B39" t="s">
        <v>546</v>
      </c>
      <c r="C39" s="71">
        <v>4275</v>
      </c>
      <c r="D39" s="58" t="s">
        <v>1299</v>
      </c>
      <c r="E39" t="s">
        <v>3256</v>
      </c>
      <c r="F39" s="334">
        <v>884500.98</v>
      </c>
      <c r="G39" s="334">
        <v>0</v>
      </c>
      <c r="H39" s="334">
        <v>333511.65000000002</v>
      </c>
      <c r="J39" s="310">
        <v>-481957.19</v>
      </c>
      <c r="K39" s="310">
        <v>47483.32</v>
      </c>
      <c r="O39" s="328">
        <v>34250</v>
      </c>
      <c r="Q39" s="328">
        <v>120</v>
      </c>
      <c r="T39" s="310">
        <v>-2377952.9500000002</v>
      </c>
      <c r="U39" s="310">
        <v>2737074.7</v>
      </c>
      <c r="X39" s="318">
        <v>779554.99</v>
      </c>
      <c r="Y39" s="318">
        <v>139695</v>
      </c>
      <c r="Z39" s="318">
        <v>872.85</v>
      </c>
      <c r="AB39" s="318">
        <v>866730</v>
      </c>
      <c r="AC39" s="318">
        <v>96600</v>
      </c>
      <c r="AD39" s="343">
        <v>1046328</v>
      </c>
      <c r="AE39" s="343">
        <v>3190</v>
      </c>
      <c r="AF39" s="343">
        <v>9847.9</v>
      </c>
      <c r="AG39" s="343">
        <v>354370.62</v>
      </c>
      <c r="AH39" s="343">
        <v>79669.31</v>
      </c>
      <c r="AL39" s="360">
        <f t="shared" si="1"/>
        <v>1218012.6299999999</v>
      </c>
      <c r="AM39" s="31">
        <f t="shared" si="2"/>
        <v>34370</v>
      </c>
      <c r="AN39" s="357">
        <f t="shared" si="3"/>
        <v>1183642.6299999999</v>
      </c>
      <c r="AO39" s="15">
        <f t="shared" si="4"/>
        <v>1883452.8399999999</v>
      </c>
      <c r="AP39" s="359">
        <f t="shared" si="5"/>
        <v>1493405.83</v>
      </c>
      <c r="AQ39" s="26">
        <f t="shared" si="6"/>
        <v>390047.00999999978</v>
      </c>
    </row>
    <row r="40" spans="1:43" x14ac:dyDescent="0.25">
      <c r="A40" t="s">
        <v>545</v>
      </c>
      <c r="B40" t="s">
        <v>546</v>
      </c>
      <c r="C40" s="71">
        <v>1050</v>
      </c>
      <c r="D40" s="58" t="s">
        <v>1300</v>
      </c>
      <c r="E40" t="s">
        <v>3257</v>
      </c>
      <c r="F40" s="334">
        <v>576154.64</v>
      </c>
      <c r="G40" s="334">
        <v>0</v>
      </c>
      <c r="H40" s="334">
        <v>132186.41</v>
      </c>
      <c r="J40" s="310">
        <v>58429.91</v>
      </c>
      <c r="K40" s="310">
        <v>66208.77</v>
      </c>
      <c r="O40" s="328">
        <v>6300</v>
      </c>
      <c r="Q40" s="328">
        <v>13.3</v>
      </c>
      <c r="T40" s="310">
        <v>-805608.92</v>
      </c>
      <c r="U40" s="310">
        <v>1656318.18</v>
      </c>
      <c r="X40" s="318">
        <v>441755.16</v>
      </c>
      <c r="Y40" s="318">
        <v>43335</v>
      </c>
      <c r="Z40" s="318">
        <v>1653.61</v>
      </c>
      <c r="AB40" s="318">
        <v>934970</v>
      </c>
      <c r="AC40" s="318">
        <v>51052</v>
      </c>
      <c r="AD40" s="343">
        <v>1098121.22</v>
      </c>
      <c r="AF40" s="343">
        <v>32491.8</v>
      </c>
      <c r="AG40" s="343">
        <v>277451.53000000003</v>
      </c>
      <c r="AH40" s="343">
        <v>88744.05</v>
      </c>
      <c r="AL40" s="360">
        <f t="shared" si="1"/>
        <v>708341.05</v>
      </c>
      <c r="AM40" s="31">
        <f t="shared" si="2"/>
        <v>6313.3</v>
      </c>
      <c r="AN40" s="357">
        <f t="shared" si="3"/>
        <v>702027.75</v>
      </c>
      <c r="AO40" s="15">
        <f t="shared" si="4"/>
        <v>1472765.77</v>
      </c>
      <c r="AP40" s="359">
        <f t="shared" si="5"/>
        <v>1496808.6</v>
      </c>
      <c r="AQ40" s="26">
        <f t="shared" si="6"/>
        <v>-24042.830000000075</v>
      </c>
    </row>
    <row r="41" spans="1:43" x14ac:dyDescent="0.25">
      <c r="A41" t="s">
        <v>545</v>
      </c>
      <c r="B41" t="s">
        <v>546</v>
      </c>
      <c r="C41" s="71">
        <v>2081</v>
      </c>
      <c r="D41" s="58" t="s">
        <v>1301</v>
      </c>
      <c r="E41" t="s">
        <v>3258</v>
      </c>
      <c r="F41" s="334">
        <v>343388.72</v>
      </c>
      <c r="G41" s="334">
        <v>4000</v>
      </c>
      <c r="H41" s="334">
        <v>65609.86</v>
      </c>
      <c r="J41" s="310">
        <v>79942.06</v>
      </c>
      <c r="K41" s="310">
        <v>-87021.97</v>
      </c>
      <c r="O41" s="328">
        <v>47330</v>
      </c>
      <c r="Q41" s="328">
        <v>176.35</v>
      </c>
      <c r="T41" s="310">
        <v>-862827.35</v>
      </c>
      <c r="U41" s="310">
        <v>1118559.83</v>
      </c>
      <c r="X41" s="318">
        <v>572479.01</v>
      </c>
      <c r="Y41" s="318">
        <v>52860</v>
      </c>
      <c r="Z41" s="318">
        <v>343.36</v>
      </c>
      <c r="AB41" s="318">
        <v>810900</v>
      </c>
      <c r="AC41" s="318">
        <v>35600</v>
      </c>
      <c r="AD41" s="343">
        <v>1056951</v>
      </c>
      <c r="AF41" s="343">
        <v>1600</v>
      </c>
      <c r="AG41" s="343">
        <v>258193.29</v>
      </c>
      <c r="AH41" s="343">
        <v>32958.239999999998</v>
      </c>
      <c r="AK41" s="343">
        <v>19800</v>
      </c>
      <c r="AL41" s="360">
        <f t="shared" si="1"/>
        <v>412998.57999999996</v>
      </c>
      <c r="AM41" s="31">
        <f t="shared" si="2"/>
        <v>47506.35</v>
      </c>
      <c r="AN41" s="357">
        <f t="shared" si="3"/>
        <v>365492.23</v>
      </c>
      <c r="AO41" s="15">
        <f t="shared" si="4"/>
        <v>1472182.37</v>
      </c>
      <c r="AP41" s="359">
        <f t="shared" si="5"/>
        <v>1369502.53</v>
      </c>
      <c r="AQ41" s="26">
        <f t="shared" si="6"/>
        <v>102679.84000000008</v>
      </c>
    </row>
    <row r="42" spans="1:43" x14ac:dyDescent="0.25">
      <c r="A42" t="s">
        <v>545</v>
      </c>
      <c r="B42" t="s">
        <v>546</v>
      </c>
      <c r="C42" s="71">
        <v>2563</v>
      </c>
      <c r="D42" s="58" t="s">
        <v>1302</v>
      </c>
      <c r="E42" t="s">
        <v>3259</v>
      </c>
      <c r="F42" s="334">
        <v>220032.89</v>
      </c>
      <c r="G42" s="334">
        <v>-21309.02</v>
      </c>
      <c r="H42" s="334">
        <v>216038.44</v>
      </c>
      <c r="J42" s="310">
        <v>-871222.1</v>
      </c>
      <c r="K42" s="310">
        <v>-146065.53</v>
      </c>
      <c r="O42" s="328">
        <v>48320</v>
      </c>
      <c r="Q42" s="328">
        <v>1311</v>
      </c>
      <c r="T42" s="310">
        <v>-2014323.3</v>
      </c>
      <c r="U42" s="310">
        <v>1381244.13</v>
      </c>
      <c r="X42" s="318">
        <v>592843.31999999995</v>
      </c>
      <c r="Y42" s="318">
        <v>62740</v>
      </c>
      <c r="Z42" s="318">
        <v>221.77</v>
      </c>
      <c r="AB42" s="318">
        <v>760870</v>
      </c>
      <c r="AC42" s="318">
        <v>86900</v>
      </c>
      <c r="AD42" s="343">
        <v>1047722</v>
      </c>
      <c r="AE42" s="343">
        <v>4390</v>
      </c>
      <c r="AF42" s="343">
        <v>9547.9</v>
      </c>
      <c r="AG42" s="343">
        <v>334030.33</v>
      </c>
      <c r="AH42" s="343">
        <v>126962.01</v>
      </c>
      <c r="AL42" s="360">
        <f t="shared" si="1"/>
        <v>414762.31000000006</v>
      </c>
      <c r="AM42" s="31">
        <f t="shared" si="2"/>
        <v>49631</v>
      </c>
      <c r="AN42" s="357">
        <f t="shared" si="3"/>
        <v>365131.31000000006</v>
      </c>
      <c r="AO42" s="15">
        <f t="shared" si="4"/>
        <v>1503575.0899999999</v>
      </c>
      <c r="AP42" s="359">
        <f t="shared" si="5"/>
        <v>1522652.24</v>
      </c>
      <c r="AQ42" s="26">
        <f t="shared" si="6"/>
        <v>-19077.15000000014</v>
      </c>
    </row>
    <row r="43" spans="1:43" x14ac:dyDescent="0.25">
      <c r="A43" t="s">
        <v>545</v>
      </c>
      <c r="B43" t="s">
        <v>546</v>
      </c>
      <c r="C43" s="71">
        <v>2302</v>
      </c>
      <c r="D43" s="58" t="s">
        <v>1303</v>
      </c>
      <c r="E43" t="s">
        <v>3260</v>
      </c>
      <c r="F43" s="334">
        <v>486564.34</v>
      </c>
      <c r="G43" s="334">
        <v>19059.310000000001</v>
      </c>
      <c r="H43" s="334">
        <v>192857.02</v>
      </c>
      <c r="J43" s="310">
        <v>55932.26</v>
      </c>
      <c r="K43" s="310">
        <v>-150281.07</v>
      </c>
      <c r="O43" s="328">
        <v>83280</v>
      </c>
      <c r="Q43" s="328">
        <v>928.35</v>
      </c>
      <c r="T43" s="310">
        <v>-873823.49</v>
      </c>
      <c r="U43" s="310">
        <v>1240631.49</v>
      </c>
      <c r="X43" s="318">
        <v>657414.92000000004</v>
      </c>
      <c r="Y43" s="318">
        <v>168318.54</v>
      </c>
      <c r="Z43" s="318">
        <v>615.32000000000005</v>
      </c>
      <c r="AB43" s="318">
        <v>1105470</v>
      </c>
      <c r="AC43" s="318">
        <v>130500</v>
      </c>
      <c r="AD43" s="343">
        <v>1416926</v>
      </c>
      <c r="AF43" s="343">
        <v>94457.9</v>
      </c>
      <c r="AG43" s="343">
        <v>285400.36</v>
      </c>
      <c r="AH43" s="343">
        <v>112419.01</v>
      </c>
      <c r="AL43" s="360">
        <f t="shared" si="1"/>
        <v>698480.67</v>
      </c>
      <c r="AM43" s="31">
        <f t="shared" si="2"/>
        <v>84208.35</v>
      </c>
      <c r="AN43" s="357">
        <f t="shared" si="3"/>
        <v>614272.32000000007</v>
      </c>
      <c r="AO43" s="15">
        <f t="shared" si="4"/>
        <v>2062318.78</v>
      </c>
      <c r="AP43" s="359">
        <f t="shared" si="5"/>
        <v>1909203.2699999998</v>
      </c>
      <c r="AQ43" s="26">
        <f t="shared" si="6"/>
        <v>153115.51000000024</v>
      </c>
    </row>
    <row r="44" spans="1:43" x14ac:dyDescent="0.25">
      <c r="A44" t="s">
        <v>545</v>
      </c>
      <c r="B44" t="s">
        <v>546</v>
      </c>
      <c r="C44" s="71">
        <v>2003</v>
      </c>
      <c r="D44" s="58" t="s">
        <v>1304</v>
      </c>
      <c r="E44" t="s">
        <v>3261</v>
      </c>
      <c r="F44" s="334">
        <v>593416.56999999995</v>
      </c>
      <c r="G44" s="334">
        <v>106184.02</v>
      </c>
      <c r="H44" s="334">
        <v>185558.16</v>
      </c>
      <c r="J44" s="310">
        <v>23395.98</v>
      </c>
      <c r="K44" s="310">
        <v>9467.7000000000007</v>
      </c>
      <c r="O44" s="328">
        <v>11250</v>
      </c>
      <c r="Q44" s="328">
        <v>178.05</v>
      </c>
      <c r="T44" s="310">
        <v>-2314784.25</v>
      </c>
      <c r="U44" s="310">
        <v>2770050.54</v>
      </c>
      <c r="X44" s="318">
        <v>611612.30000000005</v>
      </c>
      <c r="Y44" s="318">
        <v>263340</v>
      </c>
      <c r="Z44" s="318">
        <v>469.83</v>
      </c>
      <c r="AD44" s="343">
        <v>101518</v>
      </c>
      <c r="AG44" s="343">
        <v>277661.06</v>
      </c>
      <c r="AH44" s="343">
        <v>44914.98</v>
      </c>
      <c r="AL44" s="360">
        <f t="shared" si="1"/>
        <v>885158.75</v>
      </c>
      <c r="AM44" s="31">
        <f t="shared" si="2"/>
        <v>11428.05</v>
      </c>
      <c r="AN44" s="357">
        <f t="shared" si="3"/>
        <v>873730.7</v>
      </c>
      <c r="AO44" s="15">
        <f t="shared" si="4"/>
        <v>875422.13</v>
      </c>
      <c r="AP44" s="359">
        <f t="shared" si="5"/>
        <v>424094.04</v>
      </c>
      <c r="AQ44" s="26">
        <f t="shared" si="6"/>
        <v>451328.09</v>
      </c>
    </row>
    <row r="45" spans="1:43" x14ac:dyDescent="0.25">
      <c r="A45" t="s">
        <v>545</v>
      </c>
      <c r="B45" t="s">
        <v>546</v>
      </c>
      <c r="C45" s="71">
        <v>2921</v>
      </c>
      <c r="D45" s="58" t="s">
        <v>1305</v>
      </c>
      <c r="E45" t="s">
        <v>3262</v>
      </c>
      <c r="F45" s="334">
        <v>857002.93</v>
      </c>
      <c r="G45" s="334">
        <v>0</v>
      </c>
      <c r="H45" s="334">
        <v>71990.94</v>
      </c>
      <c r="J45" s="310">
        <v>38097.31</v>
      </c>
      <c r="K45" s="310">
        <v>150667.15</v>
      </c>
      <c r="O45" s="328">
        <v>8540</v>
      </c>
      <c r="Q45" s="328">
        <v>933.86</v>
      </c>
      <c r="T45" s="310">
        <v>-1508943.95</v>
      </c>
      <c r="U45" s="310">
        <v>2356118.79</v>
      </c>
      <c r="X45" s="318">
        <v>578824.57999999996</v>
      </c>
      <c r="Y45" s="318">
        <v>243200</v>
      </c>
      <c r="Z45" s="318">
        <v>882.24</v>
      </c>
      <c r="AB45" s="318">
        <v>794540</v>
      </c>
      <c r="AC45" s="318">
        <v>157900</v>
      </c>
      <c r="AD45" s="343">
        <v>1034247</v>
      </c>
      <c r="AE45" s="343">
        <v>600</v>
      </c>
      <c r="AG45" s="343">
        <v>450320.3</v>
      </c>
      <c r="AH45" s="343">
        <v>29069.89</v>
      </c>
      <c r="AL45" s="360">
        <f t="shared" si="1"/>
        <v>928993.87000000011</v>
      </c>
      <c r="AM45" s="31">
        <f t="shared" si="2"/>
        <v>9473.86</v>
      </c>
      <c r="AN45" s="357">
        <f t="shared" si="3"/>
        <v>919520.01000000013</v>
      </c>
      <c r="AO45" s="15">
        <f t="shared" si="4"/>
        <v>1775346.8199999998</v>
      </c>
      <c r="AP45" s="359">
        <f t="shared" si="5"/>
        <v>1514237.19</v>
      </c>
      <c r="AQ45" s="26">
        <f t="shared" si="6"/>
        <v>261109.62999999989</v>
      </c>
    </row>
    <row r="46" spans="1:43" x14ac:dyDescent="0.25">
      <c r="A46" t="s">
        <v>545</v>
      </c>
      <c r="B46" t="s">
        <v>546</v>
      </c>
      <c r="C46" s="71">
        <v>2021</v>
      </c>
      <c r="D46" s="58" t="s">
        <v>1306</v>
      </c>
      <c r="E46" t="s">
        <v>3263</v>
      </c>
      <c r="F46" s="334">
        <v>429109.94</v>
      </c>
      <c r="G46" s="334">
        <v>11900</v>
      </c>
      <c r="H46" s="334">
        <v>84849.47</v>
      </c>
      <c r="J46" s="310">
        <v>59125.66</v>
      </c>
      <c r="K46" s="310">
        <v>192708.91</v>
      </c>
      <c r="O46" s="328">
        <v>81390</v>
      </c>
      <c r="P46" s="328">
        <v>2759</v>
      </c>
      <c r="Q46" s="328">
        <v>2234.8000000000002</v>
      </c>
      <c r="S46" s="310">
        <v>-341908.85</v>
      </c>
      <c r="T46" s="310">
        <v>-1074278.1100000001</v>
      </c>
      <c r="U46" s="310">
        <v>1990390.15</v>
      </c>
      <c r="X46" s="318">
        <v>591691.36</v>
      </c>
      <c r="Y46" s="318">
        <v>126000</v>
      </c>
      <c r="Z46" s="318">
        <v>388.05</v>
      </c>
      <c r="AB46" s="318">
        <v>192020</v>
      </c>
      <c r="AC46" s="318">
        <v>155786</v>
      </c>
      <c r="AD46" s="343">
        <v>355388</v>
      </c>
      <c r="AF46" s="343">
        <v>3240</v>
      </c>
      <c r="AG46" s="343">
        <v>460250.86</v>
      </c>
      <c r="AH46" s="343">
        <v>129899.56</v>
      </c>
      <c r="AL46" s="360">
        <f t="shared" si="1"/>
        <v>525859.41</v>
      </c>
      <c r="AM46" s="31">
        <f t="shared" si="2"/>
        <v>86383.8</v>
      </c>
      <c r="AN46" s="357">
        <f t="shared" si="3"/>
        <v>439475.61000000004</v>
      </c>
      <c r="AO46" s="15">
        <f t="shared" si="4"/>
        <v>1065885.4100000001</v>
      </c>
      <c r="AP46" s="359">
        <f t="shared" si="5"/>
        <v>948778.41999999993</v>
      </c>
      <c r="AQ46" s="26">
        <f t="shared" si="6"/>
        <v>117106.99000000022</v>
      </c>
    </row>
    <row r="47" spans="1:43" x14ac:dyDescent="0.25">
      <c r="A47" t="s">
        <v>545</v>
      </c>
      <c r="B47" t="s">
        <v>546</v>
      </c>
      <c r="C47" s="71">
        <v>1750</v>
      </c>
      <c r="D47" s="58" t="s">
        <v>1307</v>
      </c>
      <c r="E47" t="s">
        <v>3264</v>
      </c>
      <c r="F47" s="334">
        <v>557164.79</v>
      </c>
      <c r="G47" s="334">
        <v>0</v>
      </c>
      <c r="H47" s="334">
        <v>93194.66</v>
      </c>
      <c r="J47" s="310">
        <v>275449.49</v>
      </c>
      <c r="K47" s="310">
        <v>-20827.95</v>
      </c>
      <c r="N47" s="328">
        <v>100000</v>
      </c>
      <c r="O47" s="328">
        <v>180520</v>
      </c>
      <c r="Q47" s="328">
        <v>577.91</v>
      </c>
      <c r="T47" s="310">
        <v>-41549.97</v>
      </c>
      <c r="U47" s="310">
        <v>498635.02</v>
      </c>
      <c r="X47" s="318">
        <v>554449.94999999995</v>
      </c>
      <c r="Y47" s="318">
        <v>111150</v>
      </c>
      <c r="Z47" s="318">
        <v>498.26</v>
      </c>
      <c r="AB47" s="318">
        <v>455940</v>
      </c>
      <c r="AC47" s="318">
        <v>78800</v>
      </c>
      <c r="AD47" s="343">
        <v>689028</v>
      </c>
      <c r="AF47" s="343">
        <v>25475.8</v>
      </c>
      <c r="AG47" s="343">
        <v>292583.03000000003</v>
      </c>
      <c r="AH47" s="343">
        <v>26953.35</v>
      </c>
      <c r="AL47" s="360">
        <f t="shared" si="1"/>
        <v>650359.45000000007</v>
      </c>
      <c r="AM47" s="31">
        <f t="shared" si="2"/>
        <v>281097.90999999997</v>
      </c>
      <c r="AN47" s="357">
        <f t="shared" si="3"/>
        <v>369261.5400000001</v>
      </c>
      <c r="AO47" s="15">
        <f t="shared" si="4"/>
        <v>1200838.21</v>
      </c>
      <c r="AP47" s="359">
        <f t="shared" si="5"/>
        <v>1034040.18</v>
      </c>
      <c r="AQ47" s="26">
        <f t="shared" si="6"/>
        <v>166798.02999999991</v>
      </c>
    </row>
    <row r="48" spans="1:43" x14ac:dyDescent="0.25">
      <c r="A48" t="s">
        <v>545</v>
      </c>
      <c r="B48" t="s">
        <v>546</v>
      </c>
      <c r="C48" s="71">
        <v>1875</v>
      </c>
      <c r="D48" s="58" t="s">
        <v>1308</v>
      </c>
      <c r="E48" t="s">
        <v>3265</v>
      </c>
      <c r="F48" s="334">
        <v>141365.59</v>
      </c>
      <c r="G48" s="334">
        <v>0</v>
      </c>
      <c r="H48" s="334">
        <v>188361.85</v>
      </c>
      <c r="J48" s="310">
        <v>3</v>
      </c>
      <c r="K48" s="310">
        <v>-21204.7</v>
      </c>
      <c r="O48" s="328">
        <v>23790</v>
      </c>
      <c r="Q48" s="328">
        <v>0</v>
      </c>
      <c r="T48" s="310">
        <v>-958.14</v>
      </c>
      <c r="U48" s="310">
        <v>452082.82</v>
      </c>
      <c r="X48" s="318">
        <v>484017.01</v>
      </c>
      <c r="Y48" s="318">
        <v>66420</v>
      </c>
      <c r="Z48" s="318">
        <v>122.85</v>
      </c>
      <c r="AB48" s="318">
        <v>665760</v>
      </c>
      <c r="AC48" s="318">
        <v>82600</v>
      </c>
      <c r="AD48" s="343">
        <v>1016091.01</v>
      </c>
      <c r="AE48" s="343">
        <v>3190</v>
      </c>
      <c r="AF48" s="343">
        <v>9747.9</v>
      </c>
      <c r="AG48" s="343">
        <v>375671.03</v>
      </c>
      <c r="AH48" s="343">
        <v>39023.86</v>
      </c>
      <c r="AK48" s="343">
        <v>21585</v>
      </c>
      <c r="AL48" s="360">
        <f t="shared" si="1"/>
        <v>329727.44</v>
      </c>
      <c r="AM48" s="31">
        <f t="shared" si="2"/>
        <v>23790</v>
      </c>
      <c r="AN48" s="357">
        <f t="shared" si="3"/>
        <v>305937.44</v>
      </c>
      <c r="AO48" s="15">
        <f t="shared" si="4"/>
        <v>1298919.8599999999</v>
      </c>
      <c r="AP48" s="359">
        <f t="shared" si="5"/>
        <v>1465308.8</v>
      </c>
      <c r="AQ48" s="26">
        <f t="shared" si="6"/>
        <v>-166388.94000000018</v>
      </c>
    </row>
    <row r="49" spans="1:43" x14ac:dyDescent="0.25">
      <c r="A49" t="s">
        <v>545</v>
      </c>
      <c r="B49" t="s">
        <v>546</v>
      </c>
      <c r="C49" s="71">
        <v>2733</v>
      </c>
      <c r="D49" s="58" t="s">
        <v>1309</v>
      </c>
      <c r="E49" t="s">
        <v>3266</v>
      </c>
      <c r="F49" s="334">
        <v>648295.07999999996</v>
      </c>
      <c r="G49" s="334">
        <v>0</v>
      </c>
      <c r="H49" s="334">
        <v>43921.58</v>
      </c>
      <c r="J49" s="310">
        <v>2463128.39</v>
      </c>
      <c r="K49" s="310">
        <v>132119.13</v>
      </c>
      <c r="O49" s="328">
        <v>26980</v>
      </c>
      <c r="Q49" s="328">
        <v>0</v>
      </c>
      <c r="T49" s="310">
        <v>-2271483.98</v>
      </c>
      <c r="U49" s="310">
        <v>5378772.1500000004</v>
      </c>
      <c r="X49" s="318">
        <v>523419.54</v>
      </c>
      <c r="Y49" s="318">
        <v>80725</v>
      </c>
      <c r="Z49" s="318">
        <v>1440.15</v>
      </c>
      <c r="AB49" s="318">
        <v>882470</v>
      </c>
      <c r="AC49" s="318">
        <v>124000</v>
      </c>
      <c r="AD49" s="343">
        <v>1065148</v>
      </c>
      <c r="AF49" s="343">
        <v>12737.9</v>
      </c>
      <c r="AG49" s="343">
        <v>283473.18</v>
      </c>
      <c r="AH49" s="343">
        <v>97499.6</v>
      </c>
      <c r="AL49" s="360">
        <f t="shared" si="1"/>
        <v>692216.65999999992</v>
      </c>
      <c r="AM49" s="31">
        <f t="shared" si="2"/>
        <v>26980</v>
      </c>
      <c r="AN49" s="357">
        <f t="shared" si="3"/>
        <v>665236.65999999992</v>
      </c>
      <c r="AO49" s="15">
        <f t="shared" si="4"/>
        <v>1612054.69</v>
      </c>
      <c r="AP49" s="359">
        <f t="shared" si="5"/>
        <v>1458858.68</v>
      </c>
      <c r="AQ49" s="26">
        <f t="shared" si="6"/>
        <v>153196.01</v>
      </c>
    </row>
    <row r="50" spans="1:43" x14ac:dyDescent="0.25">
      <c r="A50" t="s">
        <v>545</v>
      </c>
      <c r="B50" t="s">
        <v>546</v>
      </c>
      <c r="C50" s="71">
        <v>2730</v>
      </c>
      <c r="D50" s="58" t="s">
        <v>1310</v>
      </c>
      <c r="E50" t="s">
        <v>3267</v>
      </c>
      <c r="F50" s="334">
        <v>436139.89</v>
      </c>
      <c r="G50" s="334">
        <v>0.41</v>
      </c>
      <c r="H50" s="334">
        <v>374268.76</v>
      </c>
      <c r="J50" s="310">
        <v>-211282.32</v>
      </c>
      <c r="K50" s="310">
        <v>-398375.24</v>
      </c>
      <c r="O50" s="328">
        <v>10400</v>
      </c>
      <c r="Q50" s="328">
        <v>816</v>
      </c>
      <c r="R50" s="310">
        <v>4586</v>
      </c>
      <c r="T50" s="310">
        <v>-1745833.8</v>
      </c>
      <c r="U50" s="310">
        <v>1780248.13</v>
      </c>
      <c r="X50" s="318">
        <v>628968.95999999996</v>
      </c>
      <c r="Y50" s="318">
        <v>57188</v>
      </c>
      <c r="Z50" s="318">
        <v>602.88</v>
      </c>
      <c r="AB50" s="318">
        <v>1067010</v>
      </c>
      <c r="AC50" s="318">
        <v>113400</v>
      </c>
      <c r="AD50" s="343">
        <v>1358674</v>
      </c>
      <c r="AF50" s="343">
        <v>4000</v>
      </c>
      <c r="AG50" s="343">
        <v>230261.17</v>
      </c>
      <c r="AH50" s="343">
        <v>123699.5</v>
      </c>
      <c r="AL50" s="360">
        <f t="shared" si="1"/>
        <v>810409.06</v>
      </c>
      <c r="AM50" s="31">
        <f t="shared" si="2"/>
        <v>11216</v>
      </c>
      <c r="AN50" s="357">
        <f t="shared" si="3"/>
        <v>799193.06</v>
      </c>
      <c r="AO50" s="15">
        <f t="shared" si="4"/>
        <v>1867169.8399999999</v>
      </c>
      <c r="AP50" s="359">
        <f t="shared" si="5"/>
        <v>1716634.67</v>
      </c>
      <c r="AQ50" s="26">
        <f t="shared" si="6"/>
        <v>150535.16999999993</v>
      </c>
    </row>
    <row r="51" spans="1:43" x14ac:dyDescent="0.25">
      <c r="A51" t="s">
        <v>545</v>
      </c>
      <c r="B51" t="s">
        <v>546</v>
      </c>
      <c r="C51" s="71">
        <v>2627</v>
      </c>
      <c r="D51" s="58" t="s">
        <v>1311</v>
      </c>
      <c r="E51" t="s">
        <v>3268</v>
      </c>
      <c r="F51" s="334">
        <v>649973.78</v>
      </c>
      <c r="G51" s="334">
        <v>178714.06</v>
      </c>
      <c r="H51" s="334">
        <v>26073.439999999999</v>
      </c>
      <c r="J51" s="310">
        <v>846846.72</v>
      </c>
      <c r="K51" s="310">
        <v>297227.14</v>
      </c>
      <c r="O51" s="328">
        <v>1000</v>
      </c>
      <c r="P51" s="328">
        <v>57130</v>
      </c>
      <c r="Q51" s="328">
        <v>1159.5999999999999</v>
      </c>
      <c r="R51" s="310">
        <v>28800</v>
      </c>
      <c r="T51" s="310">
        <v>-948420.44</v>
      </c>
      <c r="U51" s="310">
        <v>2690789.95</v>
      </c>
      <c r="X51" s="318">
        <v>733797.34</v>
      </c>
      <c r="Y51" s="318">
        <v>34950</v>
      </c>
      <c r="Z51" s="318">
        <v>633.70000000000005</v>
      </c>
      <c r="AB51" s="318">
        <v>890960</v>
      </c>
      <c r="AC51" s="318">
        <v>31496</v>
      </c>
      <c r="AD51" s="343">
        <v>1025891.4</v>
      </c>
      <c r="AE51" s="343">
        <v>900</v>
      </c>
      <c r="AG51" s="343">
        <v>495719.61</v>
      </c>
      <c r="AH51" s="343">
        <v>950</v>
      </c>
      <c r="AL51" s="360">
        <f t="shared" si="1"/>
        <v>854761.28</v>
      </c>
      <c r="AM51" s="31">
        <f t="shared" si="2"/>
        <v>59289.599999999999</v>
      </c>
      <c r="AN51" s="357">
        <f t="shared" si="3"/>
        <v>795471.68</v>
      </c>
      <c r="AO51" s="15">
        <f t="shared" si="4"/>
        <v>1691837.04</v>
      </c>
      <c r="AP51" s="359">
        <f t="shared" si="5"/>
        <v>1523461.01</v>
      </c>
      <c r="AQ51" s="26">
        <f t="shared" si="6"/>
        <v>168376.03000000003</v>
      </c>
    </row>
    <row r="52" spans="1:43" x14ac:dyDescent="0.25">
      <c r="A52" t="s">
        <v>545</v>
      </c>
      <c r="B52" t="s">
        <v>546</v>
      </c>
      <c r="C52" s="71">
        <v>1841</v>
      </c>
      <c r="D52" s="58" t="s">
        <v>1312</v>
      </c>
      <c r="E52" t="s">
        <v>3269</v>
      </c>
      <c r="F52" s="334">
        <v>841348.45</v>
      </c>
      <c r="G52" s="334">
        <v>10000</v>
      </c>
      <c r="H52" s="334">
        <v>160589.59</v>
      </c>
      <c r="J52" s="310">
        <v>373492.47999999998</v>
      </c>
      <c r="K52" s="310">
        <v>-58157.21</v>
      </c>
      <c r="Q52" s="328">
        <v>2123</v>
      </c>
      <c r="T52" s="310">
        <v>-840710.45</v>
      </c>
      <c r="U52" s="310">
        <v>2057308.95</v>
      </c>
      <c r="X52" s="318">
        <v>450389.95</v>
      </c>
      <c r="Y52" s="318">
        <v>35200</v>
      </c>
      <c r="Z52" s="318">
        <v>1038.9000000000001</v>
      </c>
      <c r="AB52" s="318">
        <v>717810</v>
      </c>
      <c r="AC52" s="318">
        <v>22200</v>
      </c>
      <c r="AD52" s="343">
        <v>789159.04</v>
      </c>
      <c r="AG52" s="343">
        <v>259728.24</v>
      </c>
      <c r="AH52" s="343">
        <v>69199.759999999995</v>
      </c>
      <c r="AL52" s="360">
        <f t="shared" si="1"/>
        <v>1011938.0399999999</v>
      </c>
      <c r="AM52" s="31">
        <f t="shared" si="2"/>
        <v>2123</v>
      </c>
      <c r="AN52" s="357">
        <f t="shared" si="3"/>
        <v>1009815.0399999999</v>
      </c>
      <c r="AO52" s="15">
        <f t="shared" si="4"/>
        <v>1226638.8500000001</v>
      </c>
      <c r="AP52" s="359">
        <f t="shared" si="5"/>
        <v>1118087.04</v>
      </c>
      <c r="AQ52" s="26">
        <f t="shared" si="6"/>
        <v>108551.81000000006</v>
      </c>
    </row>
    <row r="53" spans="1:43" x14ac:dyDescent="0.25">
      <c r="A53" t="s">
        <v>545</v>
      </c>
      <c r="B53" t="s">
        <v>546</v>
      </c>
      <c r="C53" s="71">
        <v>2414</v>
      </c>
      <c r="D53" s="58" t="s">
        <v>1313</v>
      </c>
      <c r="E53" t="s">
        <v>3270</v>
      </c>
      <c r="F53" s="334">
        <v>205863.17</v>
      </c>
      <c r="G53" s="334">
        <v>0</v>
      </c>
      <c r="H53" s="334">
        <v>78656.19</v>
      </c>
      <c r="J53" s="310">
        <v>112649.73</v>
      </c>
      <c r="K53" s="310">
        <v>125597.57</v>
      </c>
      <c r="O53" s="328">
        <v>-105000</v>
      </c>
      <c r="Q53" s="328">
        <v>-4385.29</v>
      </c>
      <c r="T53" s="310">
        <v>-1536534.27</v>
      </c>
      <c r="U53" s="310">
        <v>1988049.06</v>
      </c>
      <c r="X53" s="318">
        <v>553464.79</v>
      </c>
      <c r="Z53" s="318">
        <v>138.51</v>
      </c>
      <c r="AB53" s="318">
        <v>278910</v>
      </c>
      <c r="AC53" s="318">
        <v>105000</v>
      </c>
      <c r="AD53" s="343">
        <v>445446</v>
      </c>
      <c r="AG53" s="343">
        <v>275111.83</v>
      </c>
      <c r="AH53" s="343">
        <v>36318.31</v>
      </c>
      <c r="AL53" s="360">
        <f t="shared" si="1"/>
        <v>284519.36</v>
      </c>
      <c r="AM53" s="31">
        <f t="shared" si="2"/>
        <v>-109385.29</v>
      </c>
      <c r="AN53" s="357">
        <f t="shared" si="3"/>
        <v>393904.64999999997</v>
      </c>
      <c r="AO53" s="15">
        <f t="shared" si="4"/>
        <v>937513.3</v>
      </c>
      <c r="AP53" s="359">
        <f t="shared" si="5"/>
        <v>756876.14000000013</v>
      </c>
      <c r="AQ53" s="26">
        <f t="shared" si="6"/>
        <v>180637.15999999992</v>
      </c>
    </row>
    <row r="54" spans="1:43" x14ac:dyDescent="0.25">
      <c r="A54" t="s">
        <v>545</v>
      </c>
      <c r="B54" t="s">
        <v>546</v>
      </c>
      <c r="C54" s="71">
        <v>1799</v>
      </c>
      <c r="D54" s="58" t="s">
        <v>1314</v>
      </c>
      <c r="E54" t="s">
        <v>3271</v>
      </c>
      <c r="F54" s="334">
        <v>212693.04</v>
      </c>
      <c r="G54" s="334">
        <v>77437.259999999995</v>
      </c>
      <c r="H54" s="334">
        <v>205547.84</v>
      </c>
      <c r="J54" s="310">
        <v>5387.27</v>
      </c>
      <c r="K54" s="310">
        <v>91665.64</v>
      </c>
      <c r="O54" s="328">
        <v>21590</v>
      </c>
      <c r="Q54" s="328">
        <v>941</v>
      </c>
      <c r="T54" s="310">
        <v>-1545421.4</v>
      </c>
      <c r="U54" s="310">
        <v>1911374.52</v>
      </c>
      <c r="X54" s="318">
        <v>564853.74</v>
      </c>
      <c r="Y54" s="318">
        <v>53800</v>
      </c>
      <c r="Z54" s="318">
        <v>163.03</v>
      </c>
      <c r="AB54" s="318">
        <v>942280</v>
      </c>
      <c r="AC54" s="318">
        <v>98100</v>
      </c>
      <c r="AD54" s="343">
        <v>1221990</v>
      </c>
      <c r="AE54" s="343">
        <v>1500</v>
      </c>
      <c r="AG54" s="343">
        <v>199539.85</v>
      </c>
      <c r="AH54" s="343">
        <v>31919.99</v>
      </c>
      <c r="AL54" s="360">
        <f t="shared" si="1"/>
        <v>495678.14</v>
      </c>
      <c r="AM54" s="31">
        <f t="shared" si="2"/>
        <v>22531</v>
      </c>
      <c r="AN54" s="357">
        <f t="shared" si="3"/>
        <v>473147.14</v>
      </c>
      <c r="AO54" s="15">
        <f t="shared" si="4"/>
        <v>1659196.77</v>
      </c>
      <c r="AP54" s="359">
        <f t="shared" si="5"/>
        <v>1454949.84</v>
      </c>
      <c r="AQ54" s="26">
        <f t="shared" si="6"/>
        <v>204246.92999999993</v>
      </c>
    </row>
    <row r="55" spans="1:43" x14ac:dyDescent="0.25">
      <c r="A55" t="s">
        <v>549</v>
      </c>
      <c r="B55" t="s">
        <v>550</v>
      </c>
      <c r="C55" s="71">
        <v>2442</v>
      </c>
      <c r="D55" s="58" t="s">
        <v>1315</v>
      </c>
      <c r="E55" t="s">
        <v>3272</v>
      </c>
      <c r="F55" s="334">
        <v>446022.26</v>
      </c>
      <c r="G55" s="334">
        <v>4407.3500000000004</v>
      </c>
      <c r="H55" s="334">
        <v>9523.75</v>
      </c>
      <c r="J55" s="310">
        <v>92295.37</v>
      </c>
      <c r="K55" s="310">
        <v>111030.34</v>
      </c>
      <c r="O55" s="328">
        <v>32515</v>
      </c>
      <c r="Q55" s="328">
        <v>0</v>
      </c>
      <c r="T55" s="310">
        <v>-1235904.1599999999</v>
      </c>
      <c r="U55" s="310">
        <v>1946410.43</v>
      </c>
      <c r="W55" s="318">
        <v>431.55</v>
      </c>
      <c r="X55" s="318">
        <v>548096.22</v>
      </c>
      <c r="Y55" s="318">
        <v>79500</v>
      </c>
      <c r="AB55" s="318">
        <v>811530</v>
      </c>
      <c r="AC55" s="318">
        <v>60000</v>
      </c>
      <c r="AD55" s="343">
        <v>1005952.97</v>
      </c>
      <c r="AE55" s="343">
        <v>4010</v>
      </c>
      <c r="AF55" s="343">
        <v>4108</v>
      </c>
      <c r="AG55" s="343">
        <v>516901.82</v>
      </c>
      <c r="AH55" s="343">
        <v>48327.18</v>
      </c>
      <c r="AL55" s="360">
        <f t="shared" si="1"/>
        <v>459953.36</v>
      </c>
      <c r="AM55" s="31">
        <f t="shared" si="2"/>
        <v>32515</v>
      </c>
      <c r="AN55" s="357">
        <f t="shared" si="3"/>
        <v>427438.36</v>
      </c>
      <c r="AO55" s="15">
        <f t="shared" si="4"/>
        <v>1499557.77</v>
      </c>
      <c r="AP55" s="359">
        <f t="shared" si="5"/>
        <v>1579299.97</v>
      </c>
      <c r="AQ55" s="26">
        <f t="shared" si="6"/>
        <v>-79742.199999999953</v>
      </c>
    </row>
    <row r="56" spans="1:43" x14ac:dyDescent="0.25">
      <c r="A56" t="s">
        <v>549</v>
      </c>
      <c r="B56" t="s">
        <v>550</v>
      </c>
      <c r="C56" s="71">
        <v>1417</v>
      </c>
      <c r="D56" s="58" t="s">
        <v>1316</v>
      </c>
      <c r="E56" t="s">
        <v>3273</v>
      </c>
      <c r="F56" s="334">
        <v>169811.28</v>
      </c>
      <c r="G56" s="334">
        <v>69253.25</v>
      </c>
      <c r="H56" s="334">
        <v>50108.84</v>
      </c>
      <c r="J56" s="310">
        <v>320507.61</v>
      </c>
      <c r="K56" s="310">
        <v>71416.990000000005</v>
      </c>
      <c r="O56" s="328">
        <v>7425</v>
      </c>
      <c r="Q56" s="328">
        <v>72.39</v>
      </c>
      <c r="T56" s="310">
        <v>-515451.99</v>
      </c>
      <c r="U56" s="310">
        <v>1372237.86</v>
      </c>
      <c r="X56" s="318">
        <v>539020.73</v>
      </c>
      <c r="Y56" s="318">
        <v>74200</v>
      </c>
      <c r="Z56" s="318">
        <v>428.66</v>
      </c>
      <c r="AB56" s="318">
        <v>455571.23</v>
      </c>
      <c r="AC56" s="318">
        <v>51600</v>
      </c>
      <c r="AD56" s="343">
        <v>556671.23</v>
      </c>
      <c r="AE56" s="343">
        <v>11040</v>
      </c>
      <c r="AG56" s="343">
        <v>598835.11</v>
      </c>
      <c r="AH56" s="343">
        <v>137459.57</v>
      </c>
      <c r="AL56" s="360">
        <f t="shared" si="1"/>
        <v>289173.37</v>
      </c>
      <c r="AM56" s="31">
        <f t="shared" si="2"/>
        <v>7497.39</v>
      </c>
      <c r="AN56" s="357">
        <f t="shared" si="3"/>
        <v>281675.98</v>
      </c>
      <c r="AO56" s="15">
        <f t="shared" si="4"/>
        <v>1120820.6200000001</v>
      </c>
      <c r="AP56" s="359">
        <f t="shared" si="5"/>
        <v>1304005.9099999999</v>
      </c>
      <c r="AQ56" s="26">
        <f t="shared" si="6"/>
        <v>-183185.2899999998</v>
      </c>
    </row>
    <row r="57" spans="1:43" x14ac:dyDescent="0.25">
      <c r="A57" t="s">
        <v>549</v>
      </c>
      <c r="B57" t="s">
        <v>550</v>
      </c>
      <c r="C57" s="71">
        <v>1301</v>
      </c>
      <c r="D57" s="58" t="s">
        <v>1317</v>
      </c>
      <c r="E57" t="s">
        <v>3274</v>
      </c>
      <c r="F57" s="334">
        <v>99374.04</v>
      </c>
      <c r="G57" s="334">
        <v>0</v>
      </c>
      <c r="H57" s="334">
        <v>77392.990000000005</v>
      </c>
      <c r="J57" s="310">
        <v>18409.419999999998</v>
      </c>
      <c r="K57" s="310">
        <v>20036.560000000001</v>
      </c>
      <c r="N57" s="328">
        <v>3000</v>
      </c>
      <c r="O57" s="328">
        <v>27315</v>
      </c>
      <c r="Q57" s="328">
        <v>56.08</v>
      </c>
      <c r="T57" s="310">
        <v>-731115.29</v>
      </c>
      <c r="U57" s="310">
        <v>1028783.07</v>
      </c>
      <c r="W57" s="318">
        <v>420.52</v>
      </c>
      <c r="X57" s="318">
        <v>739145.4</v>
      </c>
      <c r="AB57" s="318">
        <v>449784</v>
      </c>
      <c r="AC57" s="318">
        <v>38500</v>
      </c>
      <c r="AD57" s="343">
        <v>598986.23</v>
      </c>
      <c r="AE57" s="343">
        <v>4600</v>
      </c>
      <c r="AF57" s="343">
        <v>580</v>
      </c>
      <c r="AG57" s="343">
        <v>711570.84</v>
      </c>
      <c r="AH57" s="343">
        <v>24938.7</v>
      </c>
      <c r="AL57" s="360">
        <f t="shared" si="1"/>
        <v>176767.03</v>
      </c>
      <c r="AM57" s="31">
        <f t="shared" si="2"/>
        <v>30371.08</v>
      </c>
      <c r="AN57" s="357">
        <f t="shared" si="3"/>
        <v>146395.95000000001</v>
      </c>
      <c r="AO57" s="15">
        <f t="shared" si="4"/>
        <v>1227849.92</v>
      </c>
      <c r="AP57" s="359">
        <f t="shared" si="5"/>
        <v>1340675.7699999998</v>
      </c>
      <c r="AQ57" s="26">
        <f t="shared" si="6"/>
        <v>-112825.84999999986</v>
      </c>
    </row>
    <row r="58" spans="1:43" x14ac:dyDescent="0.25">
      <c r="A58" t="s">
        <v>549</v>
      </c>
      <c r="B58" t="s">
        <v>550</v>
      </c>
      <c r="C58" s="71">
        <v>2427</v>
      </c>
      <c r="D58" s="58" t="s">
        <v>1318</v>
      </c>
      <c r="E58" t="s">
        <v>3275</v>
      </c>
      <c r="F58" s="334">
        <v>730347.24</v>
      </c>
      <c r="G58" s="334">
        <v>1293.82</v>
      </c>
      <c r="H58" s="334">
        <v>57355.040000000001</v>
      </c>
      <c r="J58" s="310">
        <v>62915.839999999997</v>
      </c>
      <c r="K58" s="310">
        <v>45315.45</v>
      </c>
      <c r="N58" s="328">
        <v>2000</v>
      </c>
      <c r="O58" s="328">
        <v>33104.06</v>
      </c>
      <c r="Q58" s="328">
        <v>219.65</v>
      </c>
      <c r="T58" s="310">
        <v>148458.21</v>
      </c>
      <c r="U58" s="310">
        <v>566631.65</v>
      </c>
      <c r="X58" s="318">
        <v>815155.39</v>
      </c>
      <c r="Y58" s="318">
        <v>98500</v>
      </c>
      <c r="Z58" s="318">
        <v>899.23</v>
      </c>
      <c r="AB58" s="318">
        <v>576182.79</v>
      </c>
      <c r="AC58" s="318">
        <v>49600</v>
      </c>
      <c r="AD58" s="343">
        <v>746262.79</v>
      </c>
      <c r="AE58" s="343">
        <v>6920</v>
      </c>
      <c r="AG58" s="343">
        <v>622006.52</v>
      </c>
      <c r="AH58" s="343">
        <v>18334.28</v>
      </c>
      <c r="AL58" s="360">
        <f t="shared" si="1"/>
        <v>788996.1</v>
      </c>
      <c r="AM58" s="31">
        <f t="shared" si="2"/>
        <v>35323.71</v>
      </c>
      <c r="AN58" s="357">
        <f t="shared" si="3"/>
        <v>753672.39</v>
      </c>
      <c r="AO58" s="15">
        <f t="shared" si="4"/>
        <v>1540337.4100000001</v>
      </c>
      <c r="AP58" s="359">
        <f t="shared" si="5"/>
        <v>1393523.59</v>
      </c>
      <c r="AQ58" s="26">
        <f t="shared" si="6"/>
        <v>146813.82000000007</v>
      </c>
    </row>
    <row r="59" spans="1:43" x14ac:dyDescent="0.25">
      <c r="A59" t="s">
        <v>549</v>
      </c>
      <c r="B59" t="s">
        <v>550</v>
      </c>
      <c r="C59" s="71">
        <v>1385</v>
      </c>
      <c r="D59" s="58" t="s">
        <v>1319</v>
      </c>
      <c r="E59" t="s">
        <v>3276</v>
      </c>
      <c r="F59" s="334">
        <v>246142.2</v>
      </c>
      <c r="G59" s="334">
        <v>38213.22</v>
      </c>
      <c r="H59" s="334">
        <v>21684</v>
      </c>
      <c r="J59" s="310">
        <v>78713.48</v>
      </c>
      <c r="K59" s="310">
        <v>141858.32</v>
      </c>
      <c r="O59" s="328">
        <v>27045</v>
      </c>
      <c r="Q59" s="328">
        <v>0</v>
      </c>
      <c r="T59" s="310">
        <v>-1409197.29</v>
      </c>
      <c r="U59" s="310">
        <v>1787234.17</v>
      </c>
      <c r="X59" s="318">
        <v>472350.73</v>
      </c>
      <c r="Y59" s="318">
        <v>103000</v>
      </c>
      <c r="Z59" s="318">
        <v>157.15</v>
      </c>
      <c r="AB59" s="318">
        <v>612566.5</v>
      </c>
      <c r="AC59" s="318">
        <v>57440</v>
      </c>
      <c r="AD59" s="343">
        <v>698705.5</v>
      </c>
      <c r="AE59" s="343">
        <v>5990</v>
      </c>
      <c r="AF59" s="343">
        <v>350</v>
      </c>
      <c r="AG59" s="343">
        <v>309470.28999999998</v>
      </c>
      <c r="AH59" s="343">
        <v>109469.25</v>
      </c>
      <c r="AL59" s="360">
        <f t="shared" si="1"/>
        <v>306039.42000000004</v>
      </c>
      <c r="AM59" s="31">
        <f t="shared" si="2"/>
        <v>27045</v>
      </c>
      <c r="AN59" s="357">
        <f t="shared" si="3"/>
        <v>278994.42000000004</v>
      </c>
      <c r="AO59" s="15">
        <f t="shared" si="4"/>
        <v>1245514.3799999999</v>
      </c>
      <c r="AP59" s="359">
        <f t="shared" si="5"/>
        <v>1123985.04</v>
      </c>
      <c r="AQ59" s="26">
        <f t="shared" si="6"/>
        <v>121529.33999999985</v>
      </c>
    </row>
    <row r="60" spans="1:43" x14ac:dyDescent="0.25">
      <c r="A60" t="s">
        <v>549</v>
      </c>
      <c r="B60" t="s">
        <v>550</v>
      </c>
      <c r="C60" s="71">
        <v>2740</v>
      </c>
      <c r="D60" s="58" t="s">
        <v>1320</v>
      </c>
      <c r="E60" t="s">
        <v>3277</v>
      </c>
      <c r="F60" s="334">
        <v>63754.47</v>
      </c>
      <c r="G60" s="334">
        <v>7606.8</v>
      </c>
      <c r="H60" s="334">
        <v>57341.09</v>
      </c>
      <c r="J60" s="310">
        <v>1959168.49</v>
      </c>
      <c r="K60" s="310">
        <v>31943.72</v>
      </c>
      <c r="O60" s="328">
        <v>7425</v>
      </c>
      <c r="Q60" s="328">
        <v>580</v>
      </c>
      <c r="T60" s="310">
        <v>-1598096.62</v>
      </c>
      <c r="U60" s="310">
        <v>3909726.18</v>
      </c>
      <c r="X60" s="318">
        <v>502877.82</v>
      </c>
      <c r="Y60" s="318">
        <v>139000</v>
      </c>
      <c r="Z60" s="318">
        <v>136.55000000000001</v>
      </c>
      <c r="AB60" s="318">
        <v>984606</v>
      </c>
      <c r="AC60" s="318">
        <v>57200</v>
      </c>
      <c r="AD60" s="343">
        <v>1166004</v>
      </c>
      <c r="AE60" s="343">
        <v>8910</v>
      </c>
      <c r="AF60" s="343">
        <v>1028</v>
      </c>
      <c r="AG60" s="343">
        <v>590123.06000000006</v>
      </c>
      <c r="AH60" s="343">
        <v>117575.3</v>
      </c>
      <c r="AL60" s="360">
        <f t="shared" si="1"/>
        <v>128702.36</v>
      </c>
      <c r="AM60" s="31">
        <f t="shared" si="2"/>
        <v>8005</v>
      </c>
      <c r="AN60" s="357">
        <f t="shared" si="3"/>
        <v>120697.36</v>
      </c>
      <c r="AO60" s="15">
        <f t="shared" si="4"/>
        <v>1683820.37</v>
      </c>
      <c r="AP60" s="359">
        <f t="shared" si="5"/>
        <v>1883640.36</v>
      </c>
      <c r="AQ60" s="26">
        <f t="shared" si="6"/>
        <v>-199819.99</v>
      </c>
    </row>
    <row r="61" spans="1:43" ht="15.75" customHeight="1" x14ac:dyDescent="0.25">
      <c r="A61" t="s">
        <v>549</v>
      </c>
      <c r="B61" t="s">
        <v>550</v>
      </c>
      <c r="C61" s="71">
        <v>4108</v>
      </c>
      <c r="D61" s="58" t="s">
        <v>1321</v>
      </c>
      <c r="E61" t="s">
        <v>3278</v>
      </c>
      <c r="F61" s="334">
        <v>449147.56</v>
      </c>
      <c r="G61" s="334">
        <v>1245.57</v>
      </c>
      <c r="H61" s="334">
        <v>44831.78</v>
      </c>
      <c r="J61" s="310">
        <v>59627.7</v>
      </c>
      <c r="K61" s="310">
        <v>833741.23</v>
      </c>
      <c r="N61" s="328">
        <v>3000</v>
      </c>
      <c r="O61" s="328">
        <v>26325</v>
      </c>
      <c r="Q61" s="328">
        <v>28.03</v>
      </c>
      <c r="T61" s="310">
        <v>-1299964.49</v>
      </c>
      <c r="U61" s="310">
        <v>2469567.41</v>
      </c>
      <c r="W61" s="318">
        <v>478.21</v>
      </c>
      <c r="X61" s="318">
        <v>704083.83</v>
      </c>
      <c r="Y61" s="318">
        <v>85525</v>
      </c>
      <c r="AB61" s="318">
        <v>927747</v>
      </c>
      <c r="AC61" s="318">
        <v>55600</v>
      </c>
      <c r="AD61" s="343">
        <v>1106585</v>
      </c>
      <c r="AE61" s="343">
        <v>11920</v>
      </c>
      <c r="AF61" s="343">
        <v>1120</v>
      </c>
      <c r="AG61" s="343">
        <v>331651.65000000002</v>
      </c>
      <c r="AH61" s="343">
        <v>132519.5</v>
      </c>
      <c r="AL61" s="360">
        <f t="shared" si="1"/>
        <v>495224.91000000003</v>
      </c>
      <c r="AM61" s="31">
        <f t="shared" si="2"/>
        <v>29353.03</v>
      </c>
      <c r="AN61" s="357">
        <f t="shared" si="3"/>
        <v>465871.88</v>
      </c>
      <c r="AO61" s="15">
        <f t="shared" si="4"/>
        <v>1773434.04</v>
      </c>
      <c r="AP61" s="359">
        <f t="shared" si="5"/>
        <v>1583796.15</v>
      </c>
      <c r="AQ61" s="26">
        <f t="shared" si="6"/>
        <v>189637.89000000013</v>
      </c>
    </row>
    <row r="62" spans="1:43" x14ac:dyDescent="0.25">
      <c r="A62" t="s">
        <v>549</v>
      </c>
      <c r="B62" t="s">
        <v>550</v>
      </c>
      <c r="C62" s="71">
        <v>2522</v>
      </c>
      <c r="D62" s="58" t="s">
        <v>1322</v>
      </c>
      <c r="E62" t="s">
        <v>3279</v>
      </c>
      <c r="F62" s="334">
        <v>362165.37</v>
      </c>
      <c r="G62" s="334">
        <v>676.18</v>
      </c>
      <c r="H62" s="334">
        <v>80133.33</v>
      </c>
      <c r="J62" s="310">
        <v>329979.82</v>
      </c>
      <c r="K62" s="310">
        <v>95036.17</v>
      </c>
      <c r="N62" s="328">
        <v>3000</v>
      </c>
      <c r="O62" s="328">
        <v>27402.55</v>
      </c>
      <c r="Q62" s="328">
        <v>35.04</v>
      </c>
      <c r="S62" s="310">
        <v>-204294.74</v>
      </c>
      <c r="T62" s="310">
        <v>-1134743.55</v>
      </c>
      <c r="U62" s="310">
        <v>2114448.44</v>
      </c>
      <c r="X62" s="318">
        <v>482977.75</v>
      </c>
      <c r="Y62" s="318">
        <v>119700</v>
      </c>
      <c r="Z62" s="318">
        <v>263.83</v>
      </c>
      <c r="AB62" s="318">
        <v>962669.04</v>
      </c>
      <c r="AC62" s="318">
        <v>51300</v>
      </c>
      <c r="AD62" s="343">
        <v>1069369.04</v>
      </c>
      <c r="AG62" s="343">
        <v>378677.63</v>
      </c>
      <c r="AH62" s="343">
        <v>99280.82</v>
      </c>
      <c r="AK62" s="343">
        <v>7440</v>
      </c>
      <c r="AL62" s="360">
        <f t="shared" si="1"/>
        <v>442974.88</v>
      </c>
      <c r="AM62" s="31">
        <f t="shared" si="2"/>
        <v>30437.59</v>
      </c>
      <c r="AN62" s="357">
        <f t="shared" si="3"/>
        <v>412537.29</v>
      </c>
      <c r="AO62" s="15">
        <f t="shared" si="4"/>
        <v>1616910.62</v>
      </c>
      <c r="AP62" s="359">
        <f t="shared" si="5"/>
        <v>1554767.49</v>
      </c>
      <c r="AQ62" s="26">
        <f t="shared" si="6"/>
        <v>62143.130000000121</v>
      </c>
    </row>
    <row r="63" spans="1:43" x14ac:dyDescent="0.25">
      <c r="A63" t="s">
        <v>549</v>
      </c>
      <c r="B63" t="s">
        <v>550</v>
      </c>
      <c r="C63" s="71">
        <v>1433</v>
      </c>
      <c r="D63" s="58" t="s">
        <v>1323</v>
      </c>
      <c r="E63" t="s">
        <v>3280</v>
      </c>
      <c r="F63" s="334">
        <v>483379.26</v>
      </c>
      <c r="G63" s="334">
        <v>0</v>
      </c>
      <c r="H63" s="334">
        <v>6216.23</v>
      </c>
      <c r="J63" s="310">
        <v>1619187.03</v>
      </c>
      <c r="K63" s="310">
        <v>92462.55</v>
      </c>
      <c r="O63" s="328">
        <v>20645</v>
      </c>
      <c r="Q63" s="328">
        <v>0</v>
      </c>
      <c r="T63" s="310">
        <v>-883155.8</v>
      </c>
      <c r="U63" s="310">
        <v>2791483.6</v>
      </c>
      <c r="X63" s="318">
        <v>544184.96</v>
      </c>
      <c r="Y63" s="318">
        <v>312000</v>
      </c>
      <c r="Z63" s="318">
        <v>238.41</v>
      </c>
      <c r="AB63" s="318">
        <v>1185209</v>
      </c>
      <c r="AC63" s="318">
        <v>13500</v>
      </c>
      <c r="AD63" s="343">
        <v>1367147</v>
      </c>
      <c r="AE63" s="343">
        <v>5440</v>
      </c>
      <c r="AF63" s="343">
        <v>1190</v>
      </c>
      <c r="AG63" s="343">
        <v>317868.63</v>
      </c>
      <c r="AH63" s="343">
        <v>91214.47</v>
      </c>
      <c r="AL63" s="360">
        <f t="shared" si="1"/>
        <v>489595.49</v>
      </c>
      <c r="AM63" s="31">
        <f t="shared" si="2"/>
        <v>20645</v>
      </c>
      <c r="AN63" s="357">
        <f t="shared" si="3"/>
        <v>468950.49</v>
      </c>
      <c r="AO63" s="15">
        <f t="shared" si="4"/>
        <v>2055132.37</v>
      </c>
      <c r="AP63" s="359">
        <f t="shared" si="5"/>
        <v>1782860.0999999999</v>
      </c>
      <c r="AQ63" s="26">
        <f t="shared" si="6"/>
        <v>272272.27000000025</v>
      </c>
    </row>
    <row r="64" spans="1:43" x14ac:dyDescent="0.25">
      <c r="A64" t="s">
        <v>553</v>
      </c>
      <c r="B64" t="s">
        <v>554</v>
      </c>
      <c r="C64" s="71">
        <v>4846</v>
      </c>
      <c r="D64" s="58" t="s">
        <v>1324</v>
      </c>
      <c r="E64" t="s">
        <v>3281</v>
      </c>
      <c r="F64" s="334">
        <v>939202.32</v>
      </c>
      <c r="G64" s="334">
        <v>0</v>
      </c>
      <c r="H64" s="334">
        <v>370632.1</v>
      </c>
      <c r="J64" s="310">
        <v>292001.14</v>
      </c>
      <c r="K64" s="310">
        <v>181608.82</v>
      </c>
      <c r="O64" s="328">
        <v>53800</v>
      </c>
      <c r="P64" s="328">
        <v>35845</v>
      </c>
      <c r="Q64" s="328">
        <v>17268</v>
      </c>
      <c r="T64" s="310">
        <v>-162730.41</v>
      </c>
      <c r="U64" s="310">
        <v>1683662.57</v>
      </c>
      <c r="X64" s="318">
        <v>606841.74</v>
      </c>
      <c r="Y64" s="318">
        <v>6375</v>
      </c>
      <c r="Z64" s="318">
        <v>1091.3900000000001</v>
      </c>
      <c r="AB64" s="318">
        <v>1819350.3</v>
      </c>
      <c r="AC64" s="318">
        <v>116800</v>
      </c>
      <c r="AD64" s="343">
        <v>2056780.3</v>
      </c>
      <c r="AE64" s="343">
        <v>6522.6</v>
      </c>
      <c r="AG64" s="343">
        <v>278139.01</v>
      </c>
      <c r="AH64" s="343">
        <v>53417.3</v>
      </c>
      <c r="AL64" s="360">
        <f t="shared" si="1"/>
        <v>1309834.42</v>
      </c>
      <c r="AM64" s="31">
        <f t="shared" si="2"/>
        <v>106913</v>
      </c>
      <c r="AN64" s="357">
        <f t="shared" si="3"/>
        <v>1202921.42</v>
      </c>
      <c r="AO64" s="15">
        <f t="shared" si="4"/>
        <v>2550458.4300000002</v>
      </c>
      <c r="AP64" s="359">
        <f t="shared" si="5"/>
        <v>2394859.21</v>
      </c>
      <c r="AQ64" s="26">
        <f t="shared" si="6"/>
        <v>155599.2200000002</v>
      </c>
    </row>
    <row r="65" spans="1:43" x14ac:dyDescent="0.25">
      <c r="A65" t="s">
        <v>553</v>
      </c>
      <c r="B65" t="s">
        <v>554</v>
      </c>
      <c r="C65" s="71">
        <v>2013</v>
      </c>
      <c r="D65" s="58" t="s">
        <v>1325</v>
      </c>
      <c r="E65" t="s">
        <v>3282</v>
      </c>
      <c r="F65" s="334">
        <v>748033.7</v>
      </c>
      <c r="G65" s="334">
        <v>0</v>
      </c>
      <c r="H65" s="334">
        <v>46299.07</v>
      </c>
      <c r="J65" s="310">
        <v>7299.7</v>
      </c>
      <c r="K65" s="310">
        <v>361397.46</v>
      </c>
      <c r="O65" s="328">
        <v>15550</v>
      </c>
      <c r="P65" s="328">
        <v>121050</v>
      </c>
      <c r="Q65" s="328">
        <v>240</v>
      </c>
      <c r="S65" s="310">
        <v>-239565.73</v>
      </c>
      <c r="T65" s="310">
        <v>31279.25</v>
      </c>
      <c r="U65" s="310">
        <v>1188971.67</v>
      </c>
      <c r="X65" s="318">
        <v>526992.34</v>
      </c>
      <c r="Z65" s="318">
        <v>797.41</v>
      </c>
      <c r="AB65" s="318">
        <v>597930.03</v>
      </c>
      <c r="AC65" s="318">
        <v>122699.85</v>
      </c>
      <c r="AD65" s="343">
        <v>815075.88</v>
      </c>
      <c r="AE65" s="343">
        <v>15456</v>
      </c>
      <c r="AG65" s="343">
        <v>287525.55</v>
      </c>
      <c r="AH65" s="343">
        <v>84857.46</v>
      </c>
      <c r="AL65" s="360">
        <f t="shared" si="1"/>
        <v>794332.7699999999</v>
      </c>
      <c r="AM65" s="31">
        <f t="shared" si="2"/>
        <v>136840</v>
      </c>
      <c r="AN65" s="357">
        <f t="shared" si="3"/>
        <v>657492.7699999999</v>
      </c>
      <c r="AO65" s="15">
        <f t="shared" si="4"/>
        <v>1248419.6300000001</v>
      </c>
      <c r="AP65" s="359">
        <f t="shared" si="5"/>
        <v>1202914.8899999999</v>
      </c>
      <c r="AQ65" s="26">
        <f t="shared" si="6"/>
        <v>45504.740000000224</v>
      </c>
    </row>
    <row r="66" spans="1:43" x14ac:dyDescent="0.25">
      <c r="A66" t="s">
        <v>553</v>
      </c>
      <c r="B66" t="s">
        <v>554</v>
      </c>
      <c r="C66" s="71">
        <v>1672</v>
      </c>
      <c r="D66" s="58" t="s">
        <v>1326</v>
      </c>
      <c r="E66" t="s">
        <v>3283</v>
      </c>
      <c r="F66" s="334">
        <v>420349.67</v>
      </c>
      <c r="G66" s="334">
        <v>0</v>
      </c>
      <c r="H66" s="334">
        <v>71229.919999999998</v>
      </c>
      <c r="J66" s="310">
        <v>428559.86</v>
      </c>
      <c r="K66" s="310">
        <v>282538.48</v>
      </c>
      <c r="O66" s="328">
        <v>3622.99</v>
      </c>
      <c r="Q66" s="328">
        <v>248</v>
      </c>
      <c r="T66" s="310">
        <v>-725102.88</v>
      </c>
      <c r="U66" s="310">
        <v>2121250.9300000002</v>
      </c>
      <c r="W66" s="318">
        <v>1335.23</v>
      </c>
      <c r="X66" s="318">
        <v>681825.11</v>
      </c>
      <c r="Y66" s="318">
        <v>33210</v>
      </c>
      <c r="AB66" s="318">
        <v>779277.5</v>
      </c>
      <c r="AC66" s="318">
        <v>28000</v>
      </c>
      <c r="AD66" s="343">
        <v>1057051.5</v>
      </c>
      <c r="AF66" s="343">
        <v>3960</v>
      </c>
      <c r="AG66" s="343">
        <v>459111.64</v>
      </c>
      <c r="AH66" s="343">
        <v>200865.81</v>
      </c>
      <c r="AL66" s="360">
        <f t="shared" si="1"/>
        <v>491579.58999999997</v>
      </c>
      <c r="AM66" s="31">
        <f t="shared" si="2"/>
        <v>3870.99</v>
      </c>
      <c r="AN66" s="357">
        <f t="shared" si="3"/>
        <v>487708.6</v>
      </c>
      <c r="AO66" s="15">
        <f t="shared" si="4"/>
        <v>1523647.8399999999</v>
      </c>
      <c r="AP66" s="359">
        <f t="shared" si="5"/>
        <v>1720988.9500000002</v>
      </c>
      <c r="AQ66" s="26">
        <f t="shared" si="6"/>
        <v>-197341.11000000034</v>
      </c>
    </row>
    <row r="67" spans="1:43" x14ac:dyDescent="0.25">
      <c r="A67" t="s">
        <v>553</v>
      </c>
      <c r="B67" t="s">
        <v>554</v>
      </c>
      <c r="C67" s="71">
        <v>4546</v>
      </c>
      <c r="D67" s="58" t="s">
        <v>1327</v>
      </c>
      <c r="E67" t="s">
        <v>3284</v>
      </c>
      <c r="F67" s="334">
        <v>468039.46</v>
      </c>
      <c r="G67" s="334">
        <v>55000</v>
      </c>
      <c r="H67" s="334">
        <v>292484.81</v>
      </c>
      <c r="J67" s="310">
        <v>26900.3</v>
      </c>
      <c r="K67" s="310">
        <v>-187318.6</v>
      </c>
      <c r="O67" s="328">
        <v>22620</v>
      </c>
      <c r="P67" s="328">
        <v>58700</v>
      </c>
      <c r="Q67" s="328">
        <v>813</v>
      </c>
      <c r="S67" s="310">
        <v>165092.32999999999</v>
      </c>
      <c r="T67" s="310">
        <v>-1082861.3400000001</v>
      </c>
      <c r="U67" s="310">
        <v>1374864.38</v>
      </c>
      <c r="W67" s="318">
        <v>28.71</v>
      </c>
      <c r="X67" s="318">
        <v>920603.83</v>
      </c>
      <c r="Y67" s="318">
        <v>55500</v>
      </c>
      <c r="Z67" s="318">
        <v>660.37</v>
      </c>
      <c r="AB67" s="318">
        <v>965478.9</v>
      </c>
      <c r="AC67" s="318">
        <v>83200</v>
      </c>
      <c r="AD67" s="343">
        <v>1459240.9</v>
      </c>
      <c r="AG67" s="343">
        <v>345843.41</v>
      </c>
      <c r="AH67" s="343">
        <v>104509.9</v>
      </c>
      <c r="AL67" s="360">
        <f t="shared" si="1"/>
        <v>815524.27</v>
      </c>
      <c r="AM67" s="31">
        <f t="shared" si="2"/>
        <v>82133</v>
      </c>
      <c r="AN67" s="357">
        <f t="shared" si="3"/>
        <v>733391.27</v>
      </c>
      <c r="AO67" s="15">
        <f t="shared" si="4"/>
        <v>2025471.81</v>
      </c>
      <c r="AP67" s="359">
        <f t="shared" si="5"/>
        <v>1909594.2099999997</v>
      </c>
      <c r="AQ67" s="26">
        <f t="shared" si="6"/>
        <v>115877.60000000033</v>
      </c>
    </row>
    <row r="68" spans="1:43" x14ac:dyDescent="0.25">
      <c r="A68" t="s">
        <v>553</v>
      </c>
      <c r="B68" t="s">
        <v>554</v>
      </c>
      <c r="C68" s="71">
        <v>3867</v>
      </c>
      <c r="D68" s="58" t="s">
        <v>1328</v>
      </c>
      <c r="E68" t="s">
        <v>3285</v>
      </c>
      <c r="F68" s="334">
        <v>799775.05</v>
      </c>
      <c r="G68" s="334">
        <v>0</v>
      </c>
      <c r="H68" s="334">
        <v>103959.57</v>
      </c>
      <c r="J68" s="310">
        <v>308089.53000000003</v>
      </c>
      <c r="K68" s="310">
        <v>948879</v>
      </c>
      <c r="O68" s="328">
        <v>81950</v>
      </c>
      <c r="P68" s="328">
        <v>620000</v>
      </c>
      <c r="Q68" s="328">
        <v>998</v>
      </c>
      <c r="T68" s="310">
        <v>-1695627.65</v>
      </c>
      <c r="U68" s="310">
        <v>2680574.06</v>
      </c>
      <c r="X68" s="318">
        <v>1672453.79</v>
      </c>
      <c r="Z68" s="318">
        <v>1075.9100000000001</v>
      </c>
      <c r="AB68" s="318">
        <v>2250738</v>
      </c>
      <c r="AC68" s="318">
        <v>223700</v>
      </c>
      <c r="AD68" s="343">
        <v>2877713.52</v>
      </c>
      <c r="AE68" s="343">
        <v>13245.2</v>
      </c>
      <c r="AG68" s="343">
        <v>448596.59</v>
      </c>
      <c r="AH68" s="343">
        <v>335603.65</v>
      </c>
      <c r="AL68" s="360">
        <f t="shared" si="1"/>
        <v>903734.62000000011</v>
      </c>
      <c r="AM68" s="31">
        <f t="shared" si="2"/>
        <v>702948</v>
      </c>
      <c r="AN68" s="357">
        <f t="shared" si="3"/>
        <v>200786.62000000011</v>
      </c>
      <c r="AO68" s="15">
        <f t="shared" si="4"/>
        <v>4147967.7</v>
      </c>
      <c r="AP68" s="359">
        <f t="shared" si="5"/>
        <v>3675158.96</v>
      </c>
      <c r="AQ68" s="26">
        <f t="shared" si="6"/>
        <v>472808.74000000022</v>
      </c>
    </row>
    <row r="69" spans="1:43" x14ac:dyDescent="0.25">
      <c r="A69" t="s">
        <v>553</v>
      </c>
      <c r="B69" t="s">
        <v>554</v>
      </c>
      <c r="C69" s="71">
        <v>2282</v>
      </c>
      <c r="D69" s="58" t="s">
        <v>1329</v>
      </c>
      <c r="E69" t="s">
        <v>3286</v>
      </c>
      <c r="F69" s="334">
        <v>768589.68</v>
      </c>
      <c r="G69" s="334">
        <v>5000</v>
      </c>
      <c r="H69" s="334">
        <v>236773.08</v>
      </c>
      <c r="J69" s="310">
        <v>11520.47</v>
      </c>
      <c r="K69" s="310">
        <v>446279.95</v>
      </c>
      <c r="O69" s="328">
        <v>5850</v>
      </c>
      <c r="P69" s="328">
        <v>4020</v>
      </c>
      <c r="Q69" s="328">
        <v>3918.1</v>
      </c>
      <c r="R69" s="310">
        <v>5000</v>
      </c>
      <c r="T69" s="310">
        <v>-1039787.37</v>
      </c>
      <c r="U69" s="310">
        <v>2191965</v>
      </c>
      <c r="X69" s="318">
        <v>479653.77</v>
      </c>
      <c r="Y69" s="318">
        <v>74000</v>
      </c>
      <c r="Z69" s="318">
        <v>1005.26</v>
      </c>
      <c r="AB69" s="318">
        <v>821190</v>
      </c>
      <c r="AC69" s="318">
        <v>370800</v>
      </c>
      <c r="AD69" s="343">
        <v>1060275.97</v>
      </c>
      <c r="AE69" s="343">
        <v>3770</v>
      </c>
      <c r="AF69" s="343">
        <v>5984</v>
      </c>
      <c r="AG69" s="343">
        <v>350795.33</v>
      </c>
      <c r="AH69" s="343">
        <v>28626.28</v>
      </c>
      <c r="AL69" s="360">
        <f t="shared" ref="AL69:AL132" si="7">SUM(F69:I69)</f>
        <v>1010362.76</v>
      </c>
      <c r="AM69" s="31">
        <f t="shared" ref="AM69:AM132" si="8">SUM(N69:Q69)</f>
        <v>13788.1</v>
      </c>
      <c r="AN69" s="357">
        <f t="shared" ref="AN69:AN132" si="9">AL69-AM69</f>
        <v>996574.66</v>
      </c>
      <c r="AO69" s="15">
        <f t="shared" ref="AO69:AO132" si="10">SUM(V69:AC69)</f>
        <v>1746649.03</v>
      </c>
      <c r="AP69" s="359">
        <f t="shared" ref="AP69:AP132" si="11">SUM(AD69:AK69)</f>
        <v>1449451.58</v>
      </c>
      <c r="AQ69" s="26">
        <f t="shared" ref="AQ69:AQ132" si="12">AO69-AP69</f>
        <v>297197.44999999995</v>
      </c>
    </row>
    <row r="70" spans="1:43" x14ac:dyDescent="0.25">
      <c r="A70" t="s">
        <v>553</v>
      </c>
      <c r="B70" t="s">
        <v>554</v>
      </c>
      <c r="C70" s="71">
        <v>2718</v>
      </c>
      <c r="D70" s="58" t="s">
        <v>1330</v>
      </c>
      <c r="E70" t="s">
        <v>3287</v>
      </c>
      <c r="F70" s="334">
        <v>791785.32</v>
      </c>
      <c r="G70" s="334">
        <v>0</v>
      </c>
      <c r="H70" s="334">
        <v>101385.03</v>
      </c>
      <c r="J70" s="310">
        <v>26633.53</v>
      </c>
      <c r="K70" s="310">
        <v>473257.13</v>
      </c>
      <c r="O70" s="328">
        <v>20683.740000000002</v>
      </c>
      <c r="Q70" s="328">
        <v>205</v>
      </c>
      <c r="T70" s="310">
        <v>-1045609.05</v>
      </c>
      <c r="U70" s="310">
        <v>1302561.3500000001</v>
      </c>
      <c r="X70" s="318">
        <v>1917174.85</v>
      </c>
      <c r="Y70" s="318">
        <v>7210</v>
      </c>
      <c r="Z70" s="318">
        <v>883.33</v>
      </c>
      <c r="AB70" s="318">
        <v>792934.64</v>
      </c>
      <c r="AD70" s="343">
        <v>976041.73</v>
      </c>
      <c r="AF70" s="343">
        <v>660</v>
      </c>
      <c r="AG70" s="343">
        <v>507786.57</v>
      </c>
      <c r="AH70" s="343">
        <v>118494.55</v>
      </c>
      <c r="AL70" s="360">
        <f t="shared" si="7"/>
        <v>893170.35</v>
      </c>
      <c r="AM70" s="31">
        <f t="shared" si="8"/>
        <v>20888.740000000002</v>
      </c>
      <c r="AN70" s="357">
        <f t="shared" si="9"/>
        <v>872281.61</v>
      </c>
      <c r="AO70" s="15">
        <f t="shared" si="10"/>
        <v>2718202.8200000003</v>
      </c>
      <c r="AP70" s="359">
        <f t="shared" si="11"/>
        <v>1602982.85</v>
      </c>
      <c r="AQ70" s="26">
        <f t="shared" si="12"/>
        <v>1115219.9700000002</v>
      </c>
    </row>
    <row r="71" spans="1:43" x14ac:dyDescent="0.25">
      <c r="A71" t="s">
        <v>553</v>
      </c>
      <c r="B71" t="s">
        <v>554</v>
      </c>
      <c r="C71" s="71">
        <v>4883</v>
      </c>
      <c r="D71" s="58" t="s">
        <v>1331</v>
      </c>
      <c r="E71" t="s">
        <v>3288</v>
      </c>
      <c r="F71" s="334">
        <v>923140.12</v>
      </c>
      <c r="G71" s="334">
        <v>0</v>
      </c>
      <c r="H71" s="334">
        <v>83222.759999999995</v>
      </c>
      <c r="J71" s="310">
        <v>364659.66</v>
      </c>
      <c r="K71" s="310">
        <v>302615.49</v>
      </c>
      <c r="N71" s="328">
        <v>0</v>
      </c>
      <c r="O71" s="328">
        <v>5850</v>
      </c>
      <c r="P71" s="328">
        <v>156450</v>
      </c>
      <c r="Q71" s="328">
        <v>1939.5</v>
      </c>
      <c r="T71" s="310">
        <v>-192016.16</v>
      </c>
      <c r="U71" s="310">
        <v>1726865.73</v>
      </c>
      <c r="W71" s="318">
        <v>1003.58</v>
      </c>
      <c r="X71" s="318">
        <v>754295.92</v>
      </c>
      <c r="Y71" s="318">
        <v>170000</v>
      </c>
      <c r="Z71" s="318">
        <v>901.21</v>
      </c>
      <c r="AB71" s="318">
        <v>1114707.5</v>
      </c>
      <c r="AC71" s="318">
        <v>181200</v>
      </c>
      <c r="AD71" s="343">
        <v>1564703.5</v>
      </c>
      <c r="AE71" s="343">
        <v>1320</v>
      </c>
      <c r="AF71" s="343">
        <v>2356</v>
      </c>
      <c r="AG71" s="343">
        <v>613227.46</v>
      </c>
      <c r="AH71" s="343">
        <v>65952.289999999994</v>
      </c>
      <c r="AL71" s="360">
        <f t="shared" si="7"/>
        <v>1006362.88</v>
      </c>
      <c r="AM71" s="31">
        <f t="shared" si="8"/>
        <v>164239.5</v>
      </c>
      <c r="AN71" s="357">
        <f t="shared" si="9"/>
        <v>842123.38</v>
      </c>
      <c r="AO71" s="15">
        <f t="shared" si="10"/>
        <v>2222108.21</v>
      </c>
      <c r="AP71" s="359">
        <f t="shared" si="11"/>
        <v>2247559.25</v>
      </c>
      <c r="AQ71" s="26">
        <f t="shared" si="12"/>
        <v>-25451.040000000037</v>
      </c>
    </row>
    <row r="72" spans="1:43" x14ac:dyDescent="0.25">
      <c r="A72" t="s">
        <v>553</v>
      </c>
      <c r="B72" t="s">
        <v>554</v>
      </c>
      <c r="C72" s="71">
        <v>4275</v>
      </c>
      <c r="D72" s="58" t="s">
        <v>1332</v>
      </c>
      <c r="E72" t="s">
        <v>3289</v>
      </c>
      <c r="F72" s="334">
        <v>559949.35</v>
      </c>
      <c r="G72" s="334">
        <v>0</v>
      </c>
      <c r="H72" s="334">
        <v>183751</v>
      </c>
      <c r="J72" s="310">
        <v>206007.94</v>
      </c>
      <c r="K72" s="310">
        <v>97752.79</v>
      </c>
      <c r="O72" s="328">
        <v>6150</v>
      </c>
      <c r="P72" s="328">
        <v>192500</v>
      </c>
      <c r="Q72" s="328">
        <v>0</v>
      </c>
      <c r="T72" s="310">
        <v>-142391.49</v>
      </c>
      <c r="U72" s="310">
        <v>1340923.19</v>
      </c>
      <c r="X72" s="318">
        <v>448403.95</v>
      </c>
      <c r="Y72" s="318">
        <v>62250</v>
      </c>
      <c r="Z72" s="318">
        <v>553.42999999999995</v>
      </c>
      <c r="AB72" s="318">
        <v>1481912.6</v>
      </c>
      <c r="AC72" s="318">
        <v>198000</v>
      </c>
      <c r="AD72" s="343">
        <v>1930795.6</v>
      </c>
      <c r="AE72" s="343">
        <v>7800</v>
      </c>
      <c r="AG72" s="343">
        <v>482646.55</v>
      </c>
      <c r="AH72" s="343">
        <v>119598.45</v>
      </c>
      <c r="AL72" s="360">
        <f t="shared" si="7"/>
        <v>743700.35</v>
      </c>
      <c r="AM72" s="31">
        <f t="shared" si="8"/>
        <v>198650</v>
      </c>
      <c r="AN72" s="357">
        <f t="shared" si="9"/>
        <v>545050.35</v>
      </c>
      <c r="AO72" s="15">
        <f t="shared" si="10"/>
        <v>2191119.98</v>
      </c>
      <c r="AP72" s="359">
        <f t="shared" si="11"/>
        <v>2540840.6</v>
      </c>
      <c r="AQ72" s="26">
        <f t="shared" si="12"/>
        <v>-349720.62000000011</v>
      </c>
    </row>
    <row r="73" spans="1:43" x14ac:dyDescent="0.25">
      <c r="A73" t="s">
        <v>553</v>
      </c>
      <c r="B73" t="s">
        <v>554</v>
      </c>
      <c r="C73" s="71">
        <v>3121</v>
      </c>
      <c r="D73" s="58" t="s">
        <v>1333</v>
      </c>
      <c r="E73" t="s">
        <v>3290</v>
      </c>
      <c r="F73" s="334">
        <v>937034.44</v>
      </c>
      <c r="G73" s="334">
        <v>0</v>
      </c>
      <c r="H73" s="334">
        <v>144172.70000000001</v>
      </c>
      <c r="J73" s="310">
        <v>604559.86</v>
      </c>
      <c r="K73" s="310">
        <v>145921.57999999999</v>
      </c>
      <c r="O73" s="328">
        <v>1558.83</v>
      </c>
      <c r="P73" s="328">
        <v>129954</v>
      </c>
      <c r="Q73" s="328">
        <v>10686</v>
      </c>
      <c r="T73" s="310">
        <v>189188.58</v>
      </c>
      <c r="U73" s="310">
        <v>1494202.14</v>
      </c>
      <c r="X73" s="318">
        <v>662558.32999999996</v>
      </c>
      <c r="Y73" s="318">
        <v>41000</v>
      </c>
      <c r="Z73" s="318">
        <v>1601.91</v>
      </c>
      <c r="AB73" s="318">
        <v>1106309.7</v>
      </c>
      <c r="AC73" s="318">
        <v>161500</v>
      </c>
      <c r="AD73" s="343">
        <v>1418510.73</v>
      </c>
      <c r="AE73" s="343">
        <v>14085.2</v>
      </c>
      <c r="AG73" s="343">
        <v>369282.21</v>
      </c>
      <c r="AH73" s="343">
        <v>164992.76999999999</v>
      </c>
      <c r="AL73" s="360">
        <f t="shared" si="7"/>
        <v>1081207.1399999999</v>
      </c>
      <c r="AM73" s="31">
        <f t="shared" si="8"/>
        <v>142198.82999999999</v>
      </c>
      <c r="AN73" s="357">
        <f t="shared" si="9"/>
        <v>939008.30999999994</v>
      </c>
      <c r="AO73" s="15">
        <f t="shared" si="10"/>
        <v>1972969.94</v>
      </c>
      <c r="AP73" s="359">
        <f t="shared" si="11"/>
        <v>1966870.91</v>
      </c>
      <c r="AQ73" s="26">
        <f t="shared" si="12"/>
        <v>6099.0300000000279</v>
      </c>
    </row>
    <row r="74" spans="1:43" x14ac:dyDescent="0.25">
      <c r="A74" t="s">
        <v>553</v>
      </c>
      <c r="B74" t="s">
        <v>554</v>
      </c>
      <c r="C74" s="71">
        <v>1601</v>
      </c>
      <c r="D74" s="58" t="s">
        <v>1334</v>
      </c>
      <c r="E74" t="s">
        <v>3291</v>
      </c>
      <c r="F74" s="334">
        <v>927666.11</v>
      </c>
      <c r="G74" s="334">
        <v>0</v>
      </c>
      <c r="H74" s="334">
        <v>78028.240000000005</v>
      </c>
      <c r="J74" s="310">
        <v>1930093.35</v>
      </c>
      <c r="K74" s="310">
        <v>539307.99</v>
      </c>
      <c r="O74" s="328">
        <v>6338</v>
      </c>
      <c r="P74" s="328">
        <v>139226.9</v>
      </c>
      <c r="Q74" s="328">
        <v>197.9</v>
      </c>
      <c r="T74" s="310">
        <v>2654231.19</v>
      </c>
      <c r="U74" s="310">
        <v>464694.52</v>
      </c>
      <c r="X74" s="318">
        <v>457143.21</v>
      </c>
      <c r="Y74" s="318">
        <v>74293.100000000006</v>
      </c>
      <c r="Z74" s="318">
        <v>974.2</v>
      </c>
      <c r="AB74" s="318">
        <v>1072701</v>
      </c>
      <c r="AC74" s="318">
        <v>406800</v>
      </c>
      <c r="AD74" s="343">
        <v>1273053</v>
      </c>
      <c r="AE74" s="343">
        <v>4960</v>
      </c>
      <c r="AG74" s="343">
        <v>347957.25</v>
      </c>
      <c r="AH74" s="343">
        <v>175534.07999999999</v>
      </c>
      <c r="AL74" s="360">
        <f t="shared" si="7"/>
        <v>1005694.35</v>
      </c>
      <c r="AM74" s="31">
        <f t="shared" si="8"/>
        <v>145762.79999999999</v>
      </c>
      <c r="AN74" s="357">
        <f t="shared" si="9"/>
        <v>859931.55</v>
      </c>
      <c r="AO74" s="15">
        <f t="shared" si="10"/>
        <v>2011911.51</v>
      </c>
      <c r="AP74" s="359">
        <f t="shared" si="11"/>
        <v>1801504.33</v>
      </c>
      <c r="AQ74" s="26">
        <f t="shared" si="12"/>
        <v>210407.17999999993</v>
      </c>
    </row>
    <row r="75" spans="1:43" x14ac:dyDescent="0.25">
      <c r="A75" t="s">
        <v>553</v>
      </c>
      <c r="B75" t="s">
        <v>554</v>
      </c>
      <c r="C75" s="71">
        <v>4298</v>
      </c>
      <c r="D75" s="58" t="s">
        <v>1335</v>
      </c>
      <c r="E75" t="s">
        <v>3292</v>
      </c>
      <c r="F75" s="334">
        <v>897473.77</v>
      </c>
      <c r="G75" s="334">
        <v>0</v>
      </c>
      <c r="H75" s="334">
        <v>98196.66</v>
      </c>
      <c r="J75" s="310">
        <v>1129977.7</v>
      </c>
      <c r="K75" s="310">
        <v>182260.81</v>
      </c>
      <c r="O75" s="328">
        <v>13343.19</v>
      </c>
      <c r="P75" s="328">
        <v>269170</v>
      </c>
      <c r="Q75" s="328">
        <v>0</v>
      </c>
      <c r="T75" s="310">
        <v>1375394.05</v>
      </c>
      <c r="U75" s="310">
        <v>961521.58</v>
      </c>
      <c r="X75" s="318">
        <v>509500.78</v>
      </c>
      <c r="Y75" s="318">
        <v>16590</v>
      </c>
      <c r="Z75" s="318">
        <v>737.62</v>
      </c>
      <c r="AB75" s="318">
        <v>1388747.1</v>
      </c>
      <c r="AC75" s="318">
        <v>231900</v>
      </c>
      <c r="AD75" s="343">
        <v>1810246.1</v>
      </c>
      <c r="AE75" s="343">
        <v>8176</v>
      </c>
      <c r="AG75" s="343">
        <v>476312.26</v>
      </c>
      <c r="AH75" s="343">
        <v>164261.01999999999</v>
      </c>
      <c r="AL75" s="360">
        <f t="shared" si="7"/>
        <v>995670.43</v>
      </c>
      <c r="AM75" s="31">
        <f t="shared" si="8"/>
        <v>282513.19</v>
      </c>
      <c r="AN75" s="357">
        <f t="shared" si="9"/>
        <v>713157.24</v>
      </c>
      <c r="AO75" s="15">
        <f t="shared" si="10"/>
        <v>2147475.5</v>
      </c>
      <c r="AP75" s="359">
        <f t="shared" si="11"/>
        <v>2458995.3800000004</v>
      </c>
      <c r="AQ75" s="26">
        <f t="shared" si="12"/>
        <v>-311519.88000000035</v>
      </c>
    </row>
    <row r="76" spans="1:43" x14ac:dyDescent="0.25">
      <c r="A76" t="s">
        <v>553</v>
      </c>
      <c r="B76" t="s">
        <v>554</v>
      </c>
      <c r="C76" s="71">
        <v>4211</v>
      </c>
      <c r="D76" s="58" t="s">
        <v>1336</v>
      </c>
      <c r="E76" t="s">
        <v>3293</v>
      </c>
      <c r="F76" s="334">
        <v>871277.89</v>
      </c>
      <c r="G76" s="334">
        <v>55000</v>
      </c>
      <c r="H76" s="334">
        <v>70595.42</v>
      </c>
      <c r="J76" s="310">
        <v>1500910.13</v>
      </c>
      <c r="K76" s="310">
        <v>755270.84</v>
      </c>
      <c r="O76" s="328">
        <v>22550</v>
      </c>
      <c r="P76" s="328">
        <v>157940</v>
      </c>
      <c r="Q76" s="328">
        <v>942.47</v>
      </c>
      <c r="T76" s="310">
        <v>358846.46</v>
      </c>
      <c r="U76" s="310">
        <v>2317512.06</v>
      </c>
      <c r="X76" s="318">
        <v>1005375.65</v>
      </c>
      <c r="Y76" s="318">
        <v>85900</v>
      </c>
      <c r="Z76" s="318">
        <v>1278.99</v>
      </c>
      <c r="AB76" s="318">
        <v>766497.7</v>
      </c>
      <c r="AC76" s="318">
        <v>213900</v>
      </c>
      <c r="AD76" s="343">
        <v>1146105.7</v>
      </c>
      <c r="AE76" s="343">
        <v>4960</v>
      </c>
      <c r="AG76" s="343">
        <v>438856.81</v>
      </c>
      <c r="AH76" s="343">
        <v>87766.54</v>
      </c>
      <c r="AL76" s="360">
        <f t="shared" si="7"/>
        <v>996873.31</v>
      </c>
      <c r="AM76" s="31">
        <f t="shared" si="8"/>
        <v>181432.47</v>
      </c>
      <c r="AN76" s="357">
        <f t="shared" si="9"/>
        <v>815440.84000000008</v>
      </c>
      <c r="AO76" s="15">
        <f t="shared" si="10"/>
        <v>2072952.3399999999</v>
      </c>
      <c r="AP76" s="359">
        <f t="shared" si="11"/>
        <v>1677689.05</v>
      </c>
      <c r="AQ76" s="26">
        <f t="shared" si="12"/>
        <v>395263.2899999998</v>
      </c>
    </row>
    <row r="77" spans="1:43" x14ac:dyDescent="0.25">
      <c r="A77" t="s">
        <v>553</v>
      </c>
      <c r="B77" t="s">
        <v>554</v>
      </c>
      <c r="C77" s="71">
        <v>3166</v>
      </c>
      <c r="D77" s="58" t="s">
        <v>1337</v>
      </c>
      <c r="E77" t="s">
        <v>3294</v>
      </c>
      <c r="F77" s="334">
        <v>833334.16</v>
      </c>
      <c r="G77" s="334">
        <v>0</v>
      </c>
      <c r="H77" s="334">
        <v>51587.14</v>
      </c>
      <c r="J77" s="310">
        <v>464325.78</v>
      </c>
      <c r="K77" s="310">
        <v>322493.46000000002</v>
      </c>
      <c r="O77" s="328">
        <v>35813.72</v>
      </c>
      <c r="P77" s="328">
        <v>428560</v>
      </c>
      <c r="Q77" s="328">
        <v>246</v>
      </c>
      <c r="T77" s="310">
        <v>-1065259.42</v>
      </c>
      <c r="U77" s="310">
        <v>2233839.69</v>
      </c>
      <c r="X77" s="318">
        <v>542053.91</v>
      </c>
      <c r="Z77" s="318">
        <v>914.77</v>
      </c>
      <c r="AB77" s="318">
        <v>1042464.98</v>
      </c>
      <c r="AC77" s="318">
        <v>344300</v>
      </c>
      <c r="AD77" s="343">
        <v>1349993.98</v>
      </c>
      <c r="AE77" s="343">
        <v>1500</v>
      </c>
      <c r="AG77" s="343">
        <v>392523.02</v>
      </c>
      <c r="AH77" s="343">
        <v>147176.10999999999</v>
      </c>
      <c r="AL77" s="360">
        <f t="shared" si="7"/>
        <v>884921.3</v>
      </c>
      <c r="AM77" s="31">
        <f t="shared" si="8"/>
        <v>464619.72</v>
      </c>
      <c r="AN77" s="357">
        <f t="shared" si="9"/>
        <v>420301.58000000007</v>
      </c>
      <c r="AO77" s="15">
        <f t="shared" si="10"/>
        <v>1929733.6600000001</v>
      </c>
      <c r="AP77" s="359">
        <f t="shared" si="11"/>
        <v>1891193.1099999999</v>
      </c>
      <c r="AQ77" s="26">
        <f t="shared" si="12"/>
        <v>38540.550000000279</v>
      </c>
    </row>
    <row r="78" spans="1:43" x14ac:dyDescent="0.25">
      <c r="A78" t="s">
        <v>553</v>
      </c>
      <c r="B78" t="s">
        <v>554</v>
      </c>
      <c r="C78" s="71">
        <v>2186</v>
      </c>
      <c r="D78" s="58" t="s">
        <v>1338</v>
      </c>
      <c r="E78" t="s">
        <v>3295</v>
      </c>
      <c r="F78" s="334">
        <v>685638.13</v>
      </c>
      <c r="G78" s="334">
        <v>0</v>
      </c>
      <c r="H78" s="334">
        <v>51727.54</v>
      </c>
      <c r="J78" s="310">
        <v>200035.89</v>
      </c>
      <c r="K78" s="310">
        <v>503890.35</v>
      </c>
      <c r="O78" s="328">
        <v>31350</v>
      </c>
      <c r="Q78" s="328">
        <v>2557.7399999999998</v>
      </c>
      <c r="T78" s="310">
        <v>-1012256.9</v>
      </c>
      <c r="U78" s="310">
        <v>2560558.21</v>
      </c>
      <c r="X78" s="318">
        <v>478527.71</v>
      </c>
      <c r="Y78" s="318">
        <v>22000</v>
      </c>
      <c r="Z78" s="318">
        <v>913.46</v>
      </c>
      <c r="AB78" s="318">
        <v>1116688</v>
      </c>
      <c r="AC78" s="318">
        <v>-9590.2999999999993</v>
      </c>
      <c r="AD78" s="343">
        <v>1355850.85</v>
      </c>
      <c r="AE78" s="343">
        <v>360</v>
      </c>
      <c r="AF78" s="343">
        <v>300</v>
      </c>
      <c r="AG78" s="343">
        <v>304402.98</v>
      </c>
      <c r="AH78" s="343">
        <v>88542.18</v>
      </c>
      <c r="AL78" s="360">
        <f t="shared" si="7"/>
        <v>737365.67</v>
      </c>
      <c r="AM78" s="31">
        <f t="shared" si="8"/>
        <v>33907.74</v>
      </c>
      <c r="AN78" s="357">
        <f t="shared" si="9"/>
        <v>703457.93</v>
      </c>
      <c r="AO78" s="15">
        <f t="shared" si="10"/>
        <v>1608538.8699999999</v>
      </c>
      <c r="AP78" s="359">
        <f t="shared" si="11"/>
        <v>1749456.01</v>
      </c>
      <c r="AQ78" s="26">
        <f t="shared" si="12"/>
        <v>-140917.14000000013</v>
      </c>
    </row>
    <row r="79" spans="1:43" x14ac:dyDescent="0.25">
      <c r="A79" t="s">
        <v>557</v>
      </c>
      <c r="B79" t="s">
        <v>558</v>
      </c>
      <c r="C79" s="71">
        <v>3311</v>
      </c>
      <c r="D79" s="58" t="s">
        <v>1339</v>
      </c>
      <c r="E79" t="s">
        <v>3296</v>
      </c>
      <c r="F79" s="334">
        <v>604927.37</v>
      </c>
      <c r="G79" s="334">
        <v>10065</v>
      </c>
      <c r="H79" s="334">
        <v>86829.91</v>
      </c>
      <c r="J79" s="310">
        <v>381428.57</v>
      </c>
      <c r="K79" s="310">
        <v>683351.75</v>
      </c>
      <c r="O79" s="328">
        <v>-70120.850000000006</v>
      </c>
      <c r="P79" s="328">
        <v>233164</v>
      </c>
      <c r="Q79" s="328">
        <v>-1466</v>
      </c>
      <c r="T79" s="310">
        <v>22471.66</v>
      </c>
      <c r="U79" s="310">
        <v>1212676.51</v>
      </c>
      <c r="X79" s="318">
        <v>840339.85</v>
      </c>
      <c r="Y79" s="318">
        <v>27906</v>
      </c>
      <c r="Z79" s="318">
        <v>665.46</v>
      </c>
      <c r="AB79" s="318">
        <v>1317540</v>
      </c>
      <c r="AC79" s="318">
        <v>54000</v>
      </c>
      <c r="AD79" s="343">
        <v>1572570.2</v>
      </c>
      <c r="AF79" s="343">
        <v>40111.360000000001</v>
      </c>
      <c r="AG79" s="343">
        <v>201065.55</v>
      </c>
      <c r="AH79" s="343">
        <v>26825.919999999998</v>
      </c>
      <c r="AK79" s="343">
        <v>30001</v>
      </c>
      <c r="AL79" s="360">
        <f t="shared" si="7"/>
        <v>701822.28</v>
      </c>
      <c r="AM79" s="31">
        <f t="shared" si="8"/>
        <v>161577.15</v>
      </c>
      <c r="AN79" s="357">
        <f t="shared" si="9"/>
        <v>540245.13</v>
      </c>
      <c r="AO79" s="15">
        <f t="shared" si="10"/>
        <v>2240451.31</v>
      </c>
      <c r="AP79" s="359">
        <f t="shared" si="11"/>
        <v>1870574.03</v>
      </c>
      <c r="AQ79" s="26">
        <f t="shared" si="12"/>
        <v>369877.28</v>
      </c>
    </row>
    <row r="80" spans="1:43" x14ac:dyDescent="0.25">
      <c r="A80" t="s">
        <v>557</v>
      </c>
      <c r="B80" t="s">
        <v>558</v>
      </c>
      <c r="C80" s="71">
        <v>2139</v>
      </c>
      <c r="D80" s="58" t="s">
        <v>1340</v>
      </c>
      <c r="E80" t="s">
        <v>3297</v>
      </c>
      <c r="F80" s="334">
        <v>506447.52</v>
      </c>
      <c r="G80" s="334">
        <v>5475</v>
      </c>
      <c r="H80" s="334">
        <v>59541.05</v>
      </c>
      <c r="J80" s="310">
        <v>91487.86</v>
      </c>
      <c r="K80" s="310">
        <v>155281.47</v>
      </c>
      <c r="O80" s="328">
        <v>259970</v>
      </c>
      <c r="P80" s="328">
        <v>181500</v>
      </c>
      <c r="Q80" s="328">
        <v>999.2</v>
      </c>
      <c r="T80" s="310">
        <v>-1162542.96</v>
      </c>
      <c r="U80" s="310">
        <v>1431387.54</v>
      </c>
      <c r="X80" s="318">
        <v>752115.11</v>
      </c>
      <c r="Z80" s="318">
        <v>363.54</v>
      </c>
      <c r="AB80" s="318">
        <v>1302450</v>
      </c>
      <c r="AD80" s="343">
        <v>1525999</v>
      </c>
      <c r="AE80" s="343">
        <v>9400</v>
      </c>
      <c r="AG80" s="343">
        <v>307328.21999999997</v>
      </c>
      <c r="AH80" s="343">
        <v>105262.86</v>
      </c>
      <c r="AK80" s="343">
        <v>19.45</v>
      </c>
      <c r="AL80" s="360">
        <f t="shared" si="7"/>
        <v>571463.57000000007</v>
      </c>
      <c r="AM80" s="31">
        <f t="shared" si="8"/>
        <v>442469.2</v>
      </c>
      <c r="AN80" s="357">
        <f t="shared" si="9"/>
        <v>128994.37000000005</v>
      </c>
      <c r="AO80" s="15">
        <f t="shared" si="10"/>
        <v>2054928.65</v>
      </c>
      <c r="AP80" s="359">
        <f t="shared" si="11"/>
        <v>1948009.53</v>
      </c>
      <c r="AQ80" s="26">
        <f t="shared" si="12"/>
        <v>106919.11999999988</v>
      </c>
    </row>
    <row r="81" spans="1:43" x14ac:dyDescent="0.25">
      <c r="A81" t="s">
        <v>557</v>
      </c>
      <c r="B81" t="s">
        <v>558</v>
      </c>
      <c r="C81" s="71">
        <v>4074</v>
      </c>
      <c r="D81" s="58" t="s">
        <v>1341</v>
      </c>
      <c r="E81" t="s">
        <v>3298</v>
      </c>
      <c r="F81" s="334">
        <v>695142.02</v>
      </c>
      <c r="G81" s="334">
        <v>0</v>
      </c>
      <c r="H81" s="334">
        <v>31308.05</v>
      </c>
      <c r="J81" s="310">
        <v>368701.66</v>
      </c>
      <c r="K81" s="310">
        <v>752360.18</v>
      </c>
      <c r="N81" s="328">
        <v>-75000</v>
      </c>
      <c r="O81" s="328">
        <v>87580.08</v>
      </c>
      <c r="P81" s="328">
        <v>194740</v>
      </c>
      <c r="Q81" s="328">
        <v>2755.98</v>
      </c>
      <c r="T81" s="310">
        <v>-372161.7</v>
      </c>
      <c r="U81" s="310">
        <v>2041384.85</v>
      </c>
      <c r="X81" s="318">
        <v>750812.79</v>
      </c>
      <c r="Z81" s="318">
        <v>676.86</v>
      </c>
      <c r="AB81" s="318">
        <v>1129320</v>
      </c>
      <c r="AC81" s="318">
        <v>117600</v>
      </c>
      <c r="AD81" s="343">
        <v>1613987.42</v>
      </c>
      <c r="AF81" s="343">
        <v>21562</v>
      </c>
      <c r="AG81" s="343">
        <v>242193.49</v>
      </c>
      <c r="AH81" s="343">
        <v>122454.04</v>
      </c>
      <c r="AK81" s="343">
        <v>30000</v>
      </c>
      <c r="AL81" s="360">
        <f t="shared" si="7"/>
        <v>726450.07000000007</v>
      </c>
      <c r="AM81" s="31">
        <f t="shared" si="8"/>
        <v>210076.06000000003</v>
      </c>
      <c r="AN81" s="357">
        <f t="shared" si="9"/>
        <v>516374.01</v>
      </c>
      <c r="AO81" s="15">
        <f t="shared" si="10"/>
        <v>1998409.65</v>
      </c>
      <c r="AP81" s="359">
        <f t="shared" si="11"/>
        <v>2030196.95</v>
      </c>
      <c r="AQ81" s="26">
        <f t="shared" si="12"/>
        <v>-31787.300000000047</v>
      </c>
    </row>
    <row r="82" spans="1:43" x14ac:dyDescent="0.25">
      <c r="A82" t="s">
        <v>557</v>
      </c>
      <c r="B82" t="s">
        <v>558</v>
      </c>
      <c r="C82" s="71">
        <v>2831</v>
      </c>
      <c r="D82" s="58" t="s">
        <v>1342</v>
      </c>
      <c r="E82" t="s">
        <v>3299</v>
      </c>
      <c r="F82" s="334">
        <v>482335.31</v>
      </c>
      <c r="G82" s="334">
        <v>0</v>
      </c>
      <c r="H82" s="334">
        <v>79450.25</v>
      </c>
      <c r="J82" s="310">
        <v>418718.23</v>
      </c>
      <c r="K82" s="310">
        <v>377164.41</v>
      </c>
      <c r="O82" s="328">
        <v>14700</v>
      </c>
      <c r="P82" s="328">
        <v>181164.82</v>
      </c>
      <c r="Q82" s="328">
        <v>8087.43</v>
      </c>
      <c r="T82" s="310">
        <v>-308058.27</v>
      </c>
      <c r="U82" s="310">
        <v>1173118.0900000001</v>
      </c>
      <c r="X82" s="318">
        <v>731304.75</v>
      </c>
      <c r="Y82" s="318">
        <v>45000</v>
      </c>
      <c r="Z82" s="318">
        <v>258.5</v>
      </c>
      <c r="AB82" s="318">
        <v>1115200</v>
      </c>
      <c r="AC82" s="318">
        <v>162000</v>
      </c>
      <c r="AD82" s="343">
        <v>1361651</v>
      </c>
      <c r="AF82" s="343">
        <v>1035</v>
      </c>
      <c r="AG82" s="343">
        <v>335659.76</v>
      </c>
      <c r="AH82" s="343">
        <v>66761.36</v>
      </c>
      <c r="AL82" s="360">
        <f t="shared" si="7"/>
        <v>561785.56000000006</v>
      </c>
      <c r="AM82" s="31">
        <f t="shared" si="8"/>
        <v>203952.25</v>
      </c>
      <c r="AN82" s="357">
        <f t="shared" si="9"/>
        <v>357833.31000000006</v>
      </c>
      <c r="AO82" s="15">
        <f t="shared" si="10"/>
        <v>2053763.25</v>
      </c>
      <c r="AP82" s="359">
        <f t="shared" si="11"/>
        <v>1765107.12</v>
      </c>
      <c r="AQ82" s="26">
        <f t="shared" si="12"/>
        <v>288656.12999999989</v>
      </c>
    </row>
    <row r="83" spans="1:43" x14ac:dyDescent="0.25">
      <c r="A83" t="s">
        <v>557</v>
      </c>
      <c r="B83" t="s">
        <v>558</v>
      </c>
      <c r="C83" s="71">
        <v>2983</v>
      </c>
      <c r="D83" s="58" t="s">
        <v>1343</v>
      </c>
      <c r="E83" t="s">
        <v>3300</v>
      </c>
      <c r="F83" s="334">
        <v>881945.03</v>
      </c>
      <c r="G83" s="334">
        <v>0</v>
      </c>
      <c r="H83" s="334">
        <v>54525.36</v>
      </c>
      <c r="J83" s="310">
        <v>501275.02</v>
      </c>
      <c r="K83" s="310">
        <v>137821.09</v>
      </c>
      <c r="O83" s="328">
        <v>0</v>
      </c>
      <c r="P83" s="328">
        <v>-36000</v>
      </c>
      <c r="T83" s="310">
        <v>-14929.01</v>
      </c>
      <c r="U83" s="310">
        <v>1745362.84</v>
      </c>
      <c r="X83" s="318">
        <v>416503.54</v>
      </c>
      <c r="Y83" s="318">
        <v>250890</v>
      </c>
      <c r="Z83" s="318">
        <v>1292.27</v>
      </c>
      <c r="AB83" s="318">
        <v>1260000</v>
      </c>
      <c r="AC83" s="318">
        <v>160800</v>
      </c>
      <c r="AD83" s="343">
        <v>1566792</v>
      </c>
      <c r="AF83" s="343">
        <v>22940</v>
      </c>
      <c r="AG83" s="343">
        <v>436495.31</v>
      </c>
      <c r="AH83" s="343">
        <v>182125.83</v>
      </c>
      <c r="AL83" s="360">
        <f t="shared" si="7"/>
        <v>936470.39</v>
      </c>
      <c r="AM83" s="31">
        <f t="shared" si="8"/>
        <v>-36000</v>
      </c>
      <c r="AN83" s="357">
        <f t="shared" si="9"/>
        <v>972470.39</v>
      </c>
      <c r="AO83" s="15">
        <f t="shared" si="10"/>
        <v>2089485.81</v>
      </c>
      <c r="AP83" s="359">
        <f t="shared" si="11"/>
        <v>2208353.14</v>
      </c>
      <c r="AQ83" s="26">
        <f t="shared" si="12"/>
        <v>-118867.33000000007</v>
      </c>
    </row>
    <row r="84" spans="1:43" x14ac:dyDescent="0.25">
      <c r="A84" t="s">
        <v>557</v>
      </c>
      <c r="B84" t="s">
        <v>558</v>
      </c>
      <c r="C84" s="71">
        <v>1867</v>
      </c>
      <c r="D84" s="58" t="s">
        <v>1344</v>
      </c>
      <c r="E84" t="s">
        <v>3301</v>
      </c>
      <c r="F84" s="334">
        <v>401517.49</v>
      </c>
      <c r="G84" s="334">
        <v>110048.74</v>
      </c>
      <c r="H84" s="334">
        <v>57498.07</v>
      </c>
      <c r="J84" s="310">
        <v>1008286.2</v>
      </c>
      <c r="K84" s="310">
        <v>414804.27</v>
      </c>
      <c r="O84" s="328">
        <v>31351.78</v>
      </c>
      <c r="Q84" s="328">
        <v>384.76</v>
      </c>
      <c r="T84" s="310">
        <v>-155564.79</v>
      </c>
      <c r="U84" s="310">
        <v>1929262.58</v>
      </c>
      <c r="W84" s="318">
        <v>131.1</v>
      </c>
      <c r="X84" s="318">
        <v>883496.91</v>
      </c>
      <c r="Y84" s="318">
        <v>117225</v>
      </c>
      <c r="Z84" s="318">
        <v>268.55</v>
      </c>
      <c r="AB84" s="318">
        <v>1168440</v>
      </c>
      <c r="AC84" s="318">
        <v>14738.5</v>
      </c>
      <c r="AD84" s="343">
        <v>1408815</v>
      </c>
      <c r="AF84" s="343">
        <v>488</v>
      </c>
      <c r="AG84" s="343">
        <v>445202.67</v>
      </c>
      <c r="AH84" s="343">
        <v>141909.82</v>
      </c>
      <c r="AK84" s="343">
        <v>1164.1300000000001</v>
      </c>
      <c r="AL84" s="360">
        <f t="shared" si="7"/>
        <v>569064.29999999993</v>
      </c>
      <c r="AM84" s="31">
        <f t="shared" si="8"/>
        <v>31736.539999999997</v>
      </c>
      <c r="AN84" s="357">
        <f t="shared" si="9"/>
        <v>537327.75999999989</v>
      </c>
      <c r="AO84" s="15">
        <f t="shared" si="10"/>
        <v>2184300.06</v>
      </c>
      <c r="AP84" s="359">
        <f t="shared" si="11"/>
        <v>1997579.6199999999</v>
      </c>
      <c r="AQ84" s="26">
        <f t="shared" si="12"/>
        <v>186720.44000000018</v>
      </c>
    </row>
    <row r="85" spans="1:43" x14ac:dyDescent="0.25">
      <c r="A85" t="s">
        <v>557</v>
      </c>
      <c r="B85" t="s">
        <v>558</v>
      </c>
      <c r="C85" s="71">
        <v>2692</v>
      </c>
      <c r="D85" s="58" t="s">
        <v>1345</v>
      </c>
      <c r="E85" t="s">
        <v>3302</v>
      </c>
      <c r="F85" s="334">
        <v>621120.01</v>
      </c>
      <c r="G85" s="334">
        <v>15270</v>
      </c>
      <c r="H85" s="334">
        <v>58436.51</v>
      </c>
      <c r="J85" s="310">
        <v>221809.32</v>
      </c>
      <c r="K85" s="310">
        <v>247010.65</v>
      </c>
      <c r="P85" s="328">
        <v>56602</v>
      </c>
      <c r="Q85" s="328">
        <v>540</v>
      </c>
      <c r="T85" s="310">
        <v>-939473.83</v>
      </c>
      <c r="U85" s="310">
        <v>1851699.47</v>
      </c>
      <c r="X85" s="318">
        <v>998893.32</v>
      </c>
      <c r="Z85" s="318">
        <v>431.32</v>
      </c>
      <c r="AB85" s="318">
        <v>1040226</v>
      </c>
      <c r="AC85" s="318">
        <v>44400</v>
      </c>
      <c r="AD85" s="343">
        <v>1541400</v>
      </c>
      <c r="AE85" s="343">
        <v>3288</v>
      </c>
      <c r="AF85" s="343">
        <v>18080</v>
      </c>
      <c r="AG85" s="343">
        <v>174699.04</v>
      </c>
      <c r="AH85" s="343">
        <v>151399.14000000001</v>
      </c>
      <c r="AK85" s="343">
        <v>805.61</v>
      </c>
      <c r="AL85" s="360">
        <f t="shared" si="7"/>
        <v>694826.52</v>
      </c>
      <c r="AM85" s="31">
        <f t="shared" si="8"/>
        <v>57142</v>
      </c>
      <c r="AN85" s="357">
        <f t="shared" si="9"/>
        <v>637684.52</v>
      </c>
      <c r="AO85" s="15">
        <f t="shared" si="10"/>
        <v>2083950.64</v>
      </c>
      <c r="AP85" s="359">
        <f t="shared" si="11"/>
        <v>1889671.7900000003</v>
      </c>
      <c r="AQ85" s="26">
        <f t="shared" si="12"/>
        <v>194278.84999999963</v>
      </c>
    </row>
    <row r="86" spans="1:43" x14ac:dyDescent="0.25">
      <c r="A86" t="s">
        <v>557</v>
      </c>
      <c r="B86" t="s">
        <v>558</v>
      </c>
      <c r="C86" s="71">
        <v>1950</v>
      </c>
      <c r="D86" s="58" t="s">
        <v>1346</v>
      </c>
      <c r="E86" t="s">
        <v>3303</v>
      </c>
      <c r="F86" s="334">
        <v>411565.15</v>
      </c>
      <c r="G86" s="334">
        <v>25325.13</v>
      </c>
      <c r="H86" s="334">
        <v>28106.959999999999</v>
      </c>
      <c r="J86" s="310">
        <v>522810.66</v>
      </c>
      <c r="K86" s="310">
        <v>334789.02</v>
      </c>
      <c r="O86" s="328">
        <v>-57200</v>
      </c>
      <c r="Q86" s="328">
        <v>381.95</v>
      </c>
      <c r="T86" s="310">
        <v>-185357.02</v>
      </c>
      <c r="U86" s="310">
        <v>1211766.1200000001</v>
      </c>
      <c r="X86" s="318">
        <v>203923.8</v>
      </c>
      <c r="Z86" s="318">
        <v>7.66</v>
      </c>
      <c r="AB86" s="318">
        <v>1017225</v>
      </c>
      <c r="AC86" s="318">
        <v>480677.44</v>
      </c>
      <c r="AD86" s="343">
        <v>1065785.95</v>
      </c>
      <c r="AF86" s="343">
        <v>3820</v>
      </c>
      <c r="AG86" s="343">
        <v>235516.86</v>
      </c>
      <c r="AH86" s="343">
        <v>43705.22</v>
      </c>
      <c r="AL86" s="360">
        <f t="shared" si="7"/>
        <v>464997.24000000005</v>
      </c>
      <c r="AM86" s="31">
        <f t="shared" si="8"/>
        <v>-56818.05</v>
      </c>
      <c r="AN86" s="357">
        <f t="shared" si="9"/>
        <v>521815.29000000004</v>
      </c>
      <c r="AO86" s="15">
        <f t="shared" si="10"/>
        <v>1701833.9</v>
      </c>
      <c r="AP86" s="359">
        <f t="shared" si="11"/>
        <v>1348828.03</v>
      </c>
      <c r="AQ86" s="26">
        <f t="shared" si="12"/>
        <v>353005.86999999988</v>
      </c>
    </row>
    <row r="87" spans="1:43" x14ac:dyDescent="0.25">
      <c r="A87" t="s">
        <v>557</v>
      </c>
      <c r="B87" t="s">
        <v>558</v>
      </c>
      <c r="C87" s="71">
        <v>2898</v>
      </c>
      <c r="D87" s="58" t="s">
        <v>1347</v>
      </c>
      <c r="E87" t="s">
        <v>3304</v>
      </c>
      <c r="F87" s="334">
        <v>791911.28</v>
      </c>
      <c r="G87" s="334">
        <v>0</v>
      </c>
      <c r="H87" s="334">
        <v>68872</v>
      </c>
      <c r="J87" s="310">
        <v>4891.71</v>
      </c>
      <c r="K87" s="310">
        <v>550305.87</v>
      </c>
      <c r="O87" s="328">
        <v>350</v>
      </c>
      <c r="P87" s="328">
        <v>142500</v>
      </c>
      <c r="Q87" s="328">
        <v>-1856</v>
      </c>
      <c r="T87" s="310">
        <v>187263.65</v>
      </c>
      <c r="U87" s="310">
        <v>858319.49</v>
      </c>
      <c r="X87" s="318">
        <v>841697.37</v>
      </c>
      <c r="Z87" s="318">
        <v>28.92</v>
      </c>
      <c r="AB87" s="318">
        <v>1532880</v>
      </c>
      <c r="AC87" s="318">
        <v>197700</v>
      </c>
      <c r="AD87" s="343">
        <v>1904779</v>
      </c>
      <c r="AF87" s="343">
        <v>5126</v>
      </c>
      <c r="AG87" s="343">
        <v>333431.63</v>
      </c>
      <c r="AH87" s="343">
        <v>99565.94</v>
      </c>
      <c r="AL87" s="360">
        <f t="shared" si="7"/>
        <v>860783.28</v>
      </c>
      <c r="AM87" s="31">
        <f t="shared" si="8"/>
        <v>140994</v>
      </c>
      <c r="AN87" s="357">
        <f t="shared" si="9"/>
        <v>719789.28</v>
      </c>
      <c r="AO87" s="15">
        <f t="shared" si="10"/>
        <v>2572306.29</v>
      </c>
      <c r="AP87" s="359">
        <f t="shared" si="11"/>
        <v>2342902.5699999998</v>
      </c>
      <c r="AQ87" s="26">
        <f t="shared" si="12"/>
        <v>229403.7200000002</v>
      </c>
    </row>
    <row r="88" spans="1:43" x14ac:dyDescent="0.25">
      <c r="A88" t="s">
        <v>557</v>
      </c>
      <c r="B88" t="s">
        <v>558</v>
      </c>
      <c r="C88" s="71">
        <v>1653</v>
      </c>
      <c r="D88" s="58" t="s">
        <v>1348</v>
      </c>
      <c r="E88" t="s">
        <v>3305</v>
      </c>
      <c r="F88" s="334">
        <v>468372.08</v>
      </c>
      <c r="G88" s="334">
        <v>6034.8</v>
      </c>
      <c r="H88" s="334">
        <v>16236.27</v>
      </c>
      <c r="J88" s="310">
        <v>421344.67</v>
      </c>
      <c r="K88" s="310">
        <v>165986.38</v>
      </c>
      <c r="O88" s="328">
        <v>31880.69</v>
      </c>
      <c r="P88" s="328">
        <v>121030</v>
      </c>
      <c r="Q88" s="328">
        <v>241</v>
      </c>
      <c r="T88" s="310">
        <v>-693413.42</v>
      </c>
      <c r="U88" s="310">
        <v>1583723.57</v>
      </c>
      <c r="X88" s="318">
        <v>654504.11</v>
      </c>
      <c r="Y88" s="318">
        <v>8000</v>
      </c>
      <c r="Z88" s="318">
        <v>308.3</v>
      </c>
      <c r="AB88" s="318">
        <v>1109070</v>
      </c>
      <c r="AC88" s="318">
        <v>98400</v>
      </c>
      <c r="AD88" s="343">
        <v>1420934</v>
      </c>
      <c r="AF88" s="343">
        <v>800</v>
      </c>
      <c r="AG88" s="343">
        <v>243964.32</v>
      </c>
      <c r="AH88" s="343">
        <v>170071.73</v>
      </c>
      <c r="AL88" s="360">
        <f t="shared" si="7"/>
        <v>490643.15</v>
      </c>
      <c r="AM88" s="31">
        <f t="shared" si="8"/>
        <v>153151.69</v>
      </c>
      <c r="AN88" s="357">
        <f t="shared" si="9"/>
        <v>337491.46</v>
      </c>
      <c r="AO88" s="15">
        <f t="shared" si="10"/>
        <v>1870282.4100000001</v>
      </c>
      <c r="AP88" s="359">
        <f t="shared" si="11"/>
        <v>1835770.05</v>
      </c>
      <c r="AQ88" s="26">
        <f t="shared" si="12"/>
        <v>34512.360000000102</v>
      </c>
    </row>
    <row r="89" spans="1:43" x14ac:dyDescent="0.25">
      <c r="A89" t="s">
        <v>561</v>
      </c>
      <c r="B89" t="s">
        <v>562</v>
      </c>
      <c r="C89" s="71">
        <v>3711</v>
      </c>
      <c r="D89" s="58" t="s">
        <v>1349</v>
      </c>
      <c r="E89" t="s">
        <v>3306</v>
      </c>
      <c r="F89" s="334">
        <v>44107.9</v>
      </c>
      <c r="G89" s="334">
        <v>0</v>
      </c>
      <c r="H89" s="334">
        <v>50534.42</v>
      </c>
      <c r="J89" s="310">
        <v>22749.15</v>
      </c>
      <c r="K89" s="310">
        <v>155666.82999999999</v>
      </c>
      <c r="O89" s="328">
        <v>5700</v>
      </c>
      <c r="Q89" s="328">
        <v>480</v>
      </c>
      <c r="T89" s="310">
        <v>-102055.58</v>
      </c>
      <c r="U89" s="310">
        <v>378255.7</v>
      </c>
      <c r="X89" s="318">
        <v>509382.3</v>
      </c>
      <c r="Z89" s="318">
        <v>421.36</v>
      </c>
      <c r="AC89" s="318">
        <v>0</v>
      </c>
      <c r="AD89" s="343">
        <v>180435</v>
      </c>
      <c r="AF89" s="343">
        <v>480</v>
      </c>
      <c r="AG89" s="343">
        <v>245786.28</v>
      </c>
      <c r="AH89" s="343">
        <v>92424.2</v>
      </c>
      <c r="AL89" s="360">
        <f t="shared" si="7"/>
        <v>94642.32</v>
      </c>
      <c r="AM89" s="31">
        <f t="shared" si="8"/>
        <v>6180</v>
      </c>
      <c r="AN89" s="357">
        <f t="shared" si="9"/>
        <v>88462.32</v>
      </c>
      <c r="AO89" s="15">
        <f t="shared" si="10"/>
        <v>509803.66</v>
      </c>
      <c r="AP89" s="359">
        <f t="shared" si="11"/>
        <v>519125.48000000004</v>
      </c>
      <c r="AQ89" s="26">
        <f t="shared" si="12"/>
        <v>-9321.8200000000652</v>
      </c>
    </row>
    <row r="90" spans="1:43" x14ac:dyDescent="0.25">
      <c r="A90" t="s">
        <v>561</v>
      </c>
      <c r="B90" t="s">
        <v>562</v>
      </c>
      <c r="C90" s="71">
        <v>1437</v>
      </c>
      <c r="D90" s="58" t="s">
        <v>1350</v>
      </c>
      <c r="E90" t="s">
        <v>3307</v>
      </c>
      <c r="F90" s="334">
        <v>231118.26</v>
      </c>
      <c r="G90" s="334">
        <v>0</v>
      </c>
      <c r="H90" s="334">
        <v>20533.919999999998</v>
      </c>
      <c r="J90" s="310">
        <v>69192.92</v>
      </c>
      <c r="K90" s="310">
        <v>91952.97</v>
      </c>
      <c r="N90" s="328">
        <v>6000</v>
      </c>
      <c r="O90" s="328">
        <v>10920</v>
      </c>
      <c r="Q90" s="328">
        <v>546</v>
      </c>
      <c r="T90" s="310">
        <v>-207775.88</v>
      </c>
      <c r="U90" s="310">
        <v>646850.12</v>
      </c>
      <c r="X90" s="318">
        <v>370388.82</v>
      </c>
      <c r="Y90" s="318">
        <v>7250</v>
      </c>
      <c r="Z90" s="318">
        <v>390.36</v>
      </c>
      <c r="AB90" s="318">
        <v>1188630</v>
      </c>
      <c r="AC90" s="318">
        <v>5540</v>
      </c>
      <c r="AD90" s="343">
        <v>1301317.25</v>
      </c>
      <c r="AE90" s="343">
        <v>640</v>
      </c>
      <c r="AG90" s="343">
        <v>260919.53</v>
      </c>
      <c r="AH90" s="343">
        <v>53064.57</v>
      </c>
      <c r="AL90" s="360">
        <f t="shared" si="7"/>
        <v>251652.18</v>
      </c>
      <c r="AM90" s="31">
        <f t="shared" si="8"/>
        <v>17466</v>
      </c>
      <c r="AN90" s="357">
        <f t="shared" si="9"/>
        <v>234186.18</v>
      </c>
      <c r="AO90" s="15">
        <f t="shared" si="10"/>
        <v>1572199.18</v>
      </c>
      <c r="AP90" s="359">
        <f t="shared" si="11"/>
        <v>1615941.35</v>
      </c>
      <c r="AQ90" s="26">
        <f t="shared" si="12"/>
        <v>-43742.170000000158</v>
      </c>
    </row>
    <row r="91" spans="1:43" x14ac:dyDescent="0.25">
      <c r="A91" t="s">
        <v>561</v>
      </c>
      <c r="B91" t="s">
        <v>562</v>
      </c>
      <c r="C91" s="71">
        <v>3388</v>
      </c>
      <c r="D91" s="58" t="s">
        <v>1351</v>
      </c>
      <c r="E91" t="s">
        <v>3308</v>
      </c>
      <c r="F91" s="334">
        <v>162618.91</v>
      </c>
      <c r="G91" s="334">
        <v>0</v>
      </c>
      <c r="H91" s="334">
        <v>58788</v>
      </c>
      <c r="J91" s="310">
        <v>2627923.66</v>
      </c>
      <c r="K91" s="310">
        <v>261063.13</v>
      </c>
      <c r="N91" s="328">
        <v>5500</v>
      </c>
      <c r="O91" s="328">
        <v>18500</v>
      </c>
      <c r="Q91" s="328">
        <v>476</v>
      </c>
      <c r="T91" s="310">
        <v>-196263.55</v>
      </c>
      <c r="U91" s="310">
        <v>3382854.97</v>
      </c>
      <c r="X91" s="318">
        <v>432036.22</v>
      </c>
      <c r="Y91" s="318">
        <v>121800</v>
      </c>
      <c r="Z91" s="318">
        <v>415.73</v>
      </c>
      <c r="AB91" s="318">
        <v>1363080</v>
      </c>
      <c r="AC91" s="318">
        <v>379162</v>
      </c>
      <c r="AD91" s="343">
        <v>1561525</v>
      </c>
      <c r="AE91" s="343">
        <v>8840</v>
      </c>
      <c r="AF91" s="343">
        <v>800</v>
      </c>
      <c r="AG91" s="343">
        <v>625281.48</v>
      </c>
      <c r="AH91" s="343">
        <v>200721.19</v>
      </c>
      <c r="AL91" s="360">
        <f t="shared" si="7"/>
        <v>221406.91</v>
      </c>
      <c r="AM91" s="31">
        <f t="shared" si="8"/>
        <v>24476</v>
      </c>
      <c r="AN91" s="357">
        <f t="shared" si="9"/>
        <v>196930.91</v>
      </c>
      <c r="AO91" s="15">
        <f t="shared" si="10"/>
        <v>2296493.9500000002</v>
      </c>
      <c r="AP91" s="359">
        <f t="shared" si="11"/>
        <v>2397167.67</v>
      </c>
      <c r="AQ91" s="26">
        <f t="shared" si="12"/>
        <v>-100673.71999999974</v>
      </c>
    </row>
    <row r="92" spans="1:43" x14ac:dyDescent="0.25">
      <c r="A92" t="s">
        <v>561</v>
      </c>
      <c r="B92" t="s">
        <v>562</v>
      </c>
      <c r="C92" s="71">
        <v>2340</v>
      </c>
      <c r="D92" s="58" t="s">
        <v>1352</v>
      </c>
      <c r="E92" t="s">
        <v>3309</v>
      </c>
      <c r="F92" s="334">
        <v>269496.92</v>
      </c>
      <c r="G92" s="334">
        <v>0</v>
      </c>
      <c r="H92" s="334">
        <v>108195.25</v>
      </c>
      <c r="J92" s="310">
        <v>391530.4</v>
      </c>
      <c r="K92" s="310">
        <v>220630.65</v>
      </c>
      <c r="N92" s="328">
        <v>5600</v>
      </c>
      <c r="O92" s="328">
        <v>5460</v>
      </c>
      <c r="Q92" s="328">
        <v>539</v>
      </c>
      <c r="T92" s="310">
        <v>-138524.37</v>
      </c>
      <c r="U92" s="310">
        <v>1045747.78</v>
      </c>
      <c r="X92" s="318">
        <v>419785.32</v>
      </c>
      <c r="Y92" s="318">
        <v>45000</v>
      </c>
      <c r="Z92" s="318">
        <v>679.12</v>
      </c>
      <c r="AB92" s="318">
        <v>977940</v>
      </c>
      <c r="AC92" s="318">
        <v>93700</v>
      </c>
      <c r="AD92" s="343">
        <v>1070694.31</v>
      </c>
      <c r="AE92" s="343">
        <v>19414</v>
      </c>
      <c r="AG92" s="343">
        <v>292387.83</v>
      </c>
      <c r="AH92" s="343">
        <v>83577.490000000005</v>
      </c>
      <c r="AL92" s="360">
        <f t="shared" si="7"/>
        <v>377692.17</v>
      </c>
      <c r="AM92" s="31">
        <f t="shared" si="8"/>
        <v>11599</v>
      </c>
      <c r="AN92" s="357">
        <f t="shared" si="9"/>
        <v>366093.17</v>
      </c>
      <c r="AO92" s="15">
        <f t="shared" si="10"/>
        <v>1537104.44</v>
      </c>
      <c r="AP92" s="359">
        <f t="shared" si="11"/>
        <v>1466073.6300000001</v>
      </c>
      <c r="AQ92" s="26">
        <f t="shared" si="12"/>
        <v>71030.809999999823</v>
      </c>
    </row>
    <row r="93" spans="1:43" x14ac:dyDescent="0.25">
      <c r="A93" t="s">
        <v>561</v>
      </c>
      <c r="B93" t="s">
        <v>562</v>
      </c>
      <c r="C93" s="71">
        <v>2160</v>
      </c>
      <c r="D93" s="58" t="s">
        <v>1353</v>
      </c>
      <c r="E93" t="s">
        <v>3310</v>
      </c>
      <c r="F93" s="334">
        <v>204639.59</v>
      </c>
      <c r="G93" s="334">
        <v>0</v>
      </c>
      <c r="H93" s="334">
        <v>19847.48</v>
      </c>
      <c r="J93" s="310">
        <v>30151.95</v>
      </c>
      <c r="K93" s="310">
        <v>288097.13</v>
      </c>
      <c r="Q93" s="328">
        <v>2258</v>
      </c>
      <c r="S93" s="310">
        <v>256891.42</v>
      </c>
      <c r="T93" s="310">
        <v>-271183.84999999998</v>
      </c>
      <c r="U93" s="310">
        <v>320699.84999999998</v>
      </c>
      <c r="X93" s="318">
        <v>674712.03</v>
      </c>
      <c r="Y93" s="318">
        <v>160100</v>
      </c>
      <c r="Z93" s="318">
        <v>237.65</v>
      </c>
      <c r="AB93" s="318">
        <v>874773.5</v>
      </c>
      <c r="AC93" s="318">
        <v>357433</v>
      </c>
      <c r="AD93" s="343">
        <v>1168520.04</v>
      </c>
      <c r="AE93" s="343">
        <v>3800</v>
      </c>
      <c r="AF93" s="343">
        <v>4629.8</v>
      </c>
      <c r="AG93" s="343">
        <v>622767.23</v>
      </c>
      <c r="AH93" s="343">
        <v>33468.379999999997</v>
      </c>
      <c r="AL93" s="360">
        <f t="shared" si="7"/>
        <v>224487.07</v>
      </c>
      <c r="AM93" s="31">
        <f t="shared" si="8"/>
        <v>2258</v>
      </c>
      <c r="AN93" s="357">
        <f t="shared" si="9"/>
        <v>222229.07</v>
      </c>
      <c r="AO93" s="15">
        <f t="shared" si="10"/>
        <v>2067256.1800000002</v>
      </c>
      <c r="AP93" s="359">
        <f t="shared" si="11"/>
        <v>1833185.45</v>
      </c>
      <c r="AQ93" s="26">
        <f t="shared" si="12"/>
        <v>234070.73000000021</v>
      </c>
    </row>
    <row r="94" spans="1:43" x14ac:dyDescent="0.25">
      <c r="A94" t="s">
        <v>561</v>
      </c>
      <c r="B94" t="s">
        <v>562</v>
      </c>
      <c r="C94" s="71">
        <v>1723</v>
      </c>
      <c r="D94" s="58" t="s">
        <v>1354</v>
      </c>
      <c r="E94" t="s">
        <v>3311</v>
      </c>
      <c r="F94" s="334">
        <v>244621.65</v>
      </c>
      <c r="G94" s="334">
        <v>0</v>
      </c>
      <c r="H94" s="334">
        <v>5049.47</v>
      </c>
      <c r="J94" s="310">
        <v>540803.48</v>
      </c>
      <c r="K94" s="310">
        <v>30643.07</v>
      </c>
      <c r="Q94" s="328">
        <v>2226</v>
      </c>
      <c r="T94" s="310">
        <v>100689.64</v>
      </c>
      <c r="U94" s="310">
        <v>1001354.77</v>
      </c>
      <c r="V94" s="318">
        <v>8</v>
      </c>
      <c r="X94" s="318">
        <v>307613.43</v>
      </c>
      <c r="Z94" s="318">
        <v>776.27</v>
      </c>
      <c r="AB94" s="318">
        <v>664020</v>
      </c>
      <c r="AC94" s="318">
        <v>96100</v>
      </c>
      <c r="AD94" s="343">
        <v>750674</v>
      </c>
      <c r="AF94" s="343">
        <v>5756</v>
      </c>
      <c r="AG94" s="343">
        <v>509629.14</v>
      </c>
      <c r="AH94" s="343">
        <v>85611.3</v>
      </c>
      <c r="AL94" s="360">
        <f t="shared" si="7"/>
        <v>249671.12</v>
      </c>
      <c r="AM94" s="31">
        <f t="shared" si="8"/>
        <v>2226</v>
      </c>
      <c r="AN94" s="357">
        <f t="shared" si="9"/>
        <v>247445.12</v>
      </c>
      <c r="AO94" s="15">
        <f t="shared" si="10"/>
        <v>1068517.7</v>
      </c>
      <c r="AP94" s="359">
        <f t="shared" si="11"/>
        <v>1351670.4400000002</v>
      </c>
      <c r="AQ94" s="26">
        <f t="shared" si="12"/>
        <v>-283152.74000000022</v>
      </c>
    </row>
    <row r="95" spans="1:43" x14ac:dyDescent="0.25">
      <c r="A95" t="s">
        <v>561</v>
      </c>
      <c r="B95" t="s">
        <v>562</v>
      </c>
      <c r="C95" s="71">
        <v>2675</v>
      </c>
      <c r="D95" s="58" t="s">
        <v>1355</v>
      </c>
      <c r="E95" t="s">
        <v>3312</v>
      </c>
      <c r="F95" s="334">
        <v>386172.65</v>
      </c>
      <c r="G95" s="334">
        <v>0</v>
      </c>
      <c r="H95" s="334">
        <v>142527.99</v>
      </c>
      <c r="J95" s="310">
        <v>3</v>
      </c>
      <c r="K95" s="310">
        <v>735864.84</v>
      </c>
      <c r="N95" s="328">
        <v>6000</v>
      </c>
      <c r="O95" s="328">
        <v>2700</v>
      </c>
      <c r="Q95" s="328">
        <v>173</v>
      </c>
      <c r="T95" s="310">
        <v>324039.40000000002</v>
      </c>
      <c r="U95" s="310">
        <v>573056.03</v>
      </c>
      <c r="W95" s="318">
        <v>1001.32</v>
      </c>
      <c r="X95" s="318">
        <v>531015.21</v>
      </c>
      <c r="Y95" s="318">
        <v>80000</v>
      </c>
      <c r="AB95" s="318">
        <v>1315845</v>
      </c>
      <c r="AC95" s="318">
        <v>409191.49</v>
      </c>
      <c r="AD95" s="343">
        <v>1432250</v>
      </c>
      <c r="AE95" s="343">
        <v>420</v>
      </c>
      <c r="AG95" s="343">
        <v>420794.2</v>
      </c>
      <c r="AH95" s="343">
        <v>124988.77</v>
      </c>
      <c r="AL95" s="360">
        <f t="shared" si="7"/>
        <v>528700.64</v>
      </c>
      <c r="AM95" s="31">
        <f t="shared" si="8"/>
        <v>8873</v>
      </c>
      <c r="AN95" s="357">
        <f t="shared" si="9"/>
        <v>519827.64</v>
      </c>
      <c r="AO95" s="15">
        <f t="shared" si="10"/>
        <v>2337053.0199999996</v>
      </c>
      <c r="AP95" s="359">
        <f t="shared" si="11"/>
        <v>1978452.97</v>
      </c>
      <c r="AQ95" s="26">
        <f t="shared" si="12"/>
        <v>358600.04999999958</v>
      </c>
    </row>
    <row r="96" spans="1:43" x14ac:dyDescent="0.25">
      <c r="A96" t="s">
        <v>561</v>
      </c>
      <c r="B96" t="s">
        <v>562</v>
      </c>
      <c r="C96" s="71">
        <v>1715</v>
      </c>
      <c r="D96" s="58" t="s">
        <v>1356</v>
      </c>
      <c r="E96" t="s">
        <v>3313</v>
      </c>
      <c r="F96" s="334">
        <v>89217.68</v>
      </c>
      <c r="G96" s="334">
        <v>0</v>
      </c>
      <c r="H96" s="334">
        <v>154921.28</v>
      </c>
      <c r="J96" s="310">
        <v>1421257.78</v>
      </c>
      <c r="K96" s="310">
        <v>175857.49</v>
      </c>
      <c r="N96" s="328">
        <v>6000</v>
      </c>
      <c r="O96" s="328">
        <v>2700</v>
      </c>
      <c r="Q96" s="328">
        <v>2579.88</v>
      </c>
      <c r="T96" s="310">
        <v>-165493.38</v>
      </c>
      <c r="U96" s="310">
        <v>1997218.5</v>
      </c>
      <c r="X96" s="318">
        <v>554755.68999999994</v>
      </c>
      <c r="Y96" s="318">
        <v>35475</v>
      </c>
      <c r="Z96" s="318">
        <v>433.72</v>
      </c>
      <c r="AB96" s="318">
        <v>982995</v>
      </c>
      <c r="AC96" s="318">
        <v>261282</v>
      </c>
      <c r="AD96" s="343">
        <v>1221521</v>
      </c>
      <c r="AE96" s="343">
        <v>1180</v>
      </c>
      <c r="AG96" s="343">
        <v>427445.57</v>
      </c>
      <c r="AH96" s="343">
        <v>135545.60999999999</v>
      </c>
      <c r="AK96" s="343">
        <v>51000</v>
      </c>
      <c r="AL96" s="360">
        <f t="shared" si="7"/>
        <v>244138.96</v>
      </c>
      <c r="AM96" s="31">
        <f t="shared" si="8"/>
        <v>11279.880000000001</v>
      </c>
      <c r="AN96" s="357">
        <f t="shared" si="9"/>
        <v>232859.08</v>
      </c>
      <c r="AO96" s="15">
        <f t="shared" si="10"/>
        <v>1834941.41</v>
      </c>
      <c r="AP96" s="359">
        <f t="shared" si="11"/>
        <v>1836692.1800000002</v>
      </c>
      <c r="AQ96" s="26">
        <f t="shared" si="12"/>
        <v>-1750.7700000002515</v>
      </c>
    </row>
    <row r="97" spans="1:43" x14ac:dyDescent="0.25">
      <c r="A97" t="s">
        <v>561</v>
      </c>
      <c r="B97" t="s">
        <v>562</v>
      </c>
      <c r="C97" s="71">
        <v>3187</v>
      </c>
      <c r="D97" s="58" t="s">
        <v>1357</v>
      </c>
      <c r="E97" t="s">
        <v>3314</v>
      </c>
      <c r="F97" s="334">
        <v>247969.09</v>
      </c>
      <c r="G97" s="334">
        <v>116520</v>
      </c>
      <c r="H97" s="334">
        <v>27692.2</v>
      </c>
      <c r="J97" s="310">
        <v>167126.94</v>
      </c>
      <c r="K97" s="310">
        <v>210306.82</v>
      </c>
      <c r="N97" s="328">
        <v>6000</v>
      </c>
      <c r="Q97" s="328">
        <v>827</v>
      </c>
      <c r="T97" s="310">
        <v>217848.71</v>
      </c>
      <c r="U97" s="310">
        <v>569833.9</v>
      </c>
      <c r="X97" s="318">
        <v>412345.95</v>
      </c>
      <c r="Z97" s="318">
        <v>933.31</v>
      </c>
      <c r="AC97" s="318">
        <v>218912</v>
      </c>
      <c r="AD97" s="343">
        <v>324456</v>
      </c>
      <c r="AG97" s="343">
        <v>265443.69</v>
      </c>
      <c r="AH97" s="343">
        <v>59206.13</v>
      </c>
      <c r="AK97" s="343">
        <v>7980</v>
      </c>
      <c r="AL97" s="360">
        <f t="shared" si="7"/>
        <v>392181.29</v>
      </c>
      <c r="AM97" s="31">
        <f t="shared" si="8"/>
        <v>6827</v>
      </c>
      <c r="AN97" s="357">
        <f t="shared" si="9"/>
        <v>385354.29</v>
      </c>
      <c r="AO97" s="15">
        <f t="shared" si="10"/>
        <v>632191.26</v>
      </c>
      <c r="AP97" s="359">
        <f t="shared" si="11"/>
        <v>657085.81999999995</v>
      </c>
      <c r="AQ97" s="26">
        <f t="shared" si="12"/>
        <v>-24894.559999999939</v>
      </c>
    </row>
    <row r="98" spans="1:43" x14ac:dyDescent="0.25">
      <c r="A98" t="s">
        <v>561</v>
      </c>
      <c r="B98" t="s">
        <v>562</v>
      </c>
      <c r="C98" s="71">
        <v>2867</v>
      </c>
      <c r="D98" s="58" t="s">
        <v>1358</v>
      </c>
      <c r="E98" t="s">
        <v>3315</v>
      </c>
      <c r="F98" s="334">
        <v>256796.07</v>
      </c>
      <c r="G98" s="334">
        <v>0</v>
      </c>
      <c r="H98" s="334">
        <v>44016.24</v>
      </c>
      <c r="J98" s="310">
        <v>10003.6</v>
      </c>
      <c r="K98" s="310">
        <v>307117.71000000002</v>
      </c>
      <c r="N98" s="328">
        <v>6000</v>
      </c>
      <c r="O98" s="328">
        <v>8215.2900000000009</v>
      </c>
      <c r="Q98" s="328">
        <v>646</v>
      </c>
      <c r="T98" s="310">
        <v>450457.91</v>
      </c>
      <c r="U98" s="310">
        <v>528870.26</v>
      </c>
      <c r="X98" s="318">
        <v>498451.20000000001</v>
      </c>
      <c r="Y98" s="318">
        <v>23250</v>
      </c>
      <c r="Z98" s="318">
        <v>977.37</v>
      </c>
      <c r="AB98" s="318">
        <v>828240</v>
      </c>
      <c r="AC98" s="318">
        <v>114600</v>
      </c>
      <c r="AD98" s="343">
        <v>1013801</v>
      </c>
      <c r="AE98" s="343">
        <v>1048</v>
      </c>
      <c r="AG98" s="343">
        <v>744629.99</v>
      </c>
      <c r="AH98" s="343">
        <v>82295.42</v>
      </c>
      <c r="AL98" s="360">
        <f t="shared" si="7"/>
        <v>300812.31</v>
      </c>
      <c r="AM98" s="31">
        <f t="shared" si="8"/>
        <v>14861.29</v>
      </c>
      <c r="AN98" s="357">
        <f t="shared" si="9"/>
        <v>285951.02</v>
      </c>
      <c r="AO98" s="15">
        <f t="shared" si="10"/>
        <v>1465518.57</v>
      </c>
      <c r="AP98" s="359">
        <f t="shared" si="11"/>
        <v>1841774.41</v>
      </c>
      <c r="AQ98" s="26">
        <f t="shared" si="12"/>
        <v>-376255.83999999985</v>
      </c>
    </row>
    <row r="99" spans="1:43" x14ac:dyDescent="0.25">
      <c r="A99" t="s">
        <v>561</v>
      </c>
      <c r="B99" t="s">
        <v>562</v>
      </c>
      <c r="C99" s="71">
        <v>3076</v>
      </c>
      <c r="D99" s="58" t="s">
        <v>1359</v>
      </c>
      <c r="E99" t="s">
        <v>3316</v>
      </c>
      <c r="F99" s="334">
        <v>149963.84</v>
      </c>
      <c r="G99" s="334">
        <v>20160</v>
      </c>
      <c r="H99" s="334">
        <v>76614.17</v>
      </c>
      <c r="J99" s="310">
        <v>10468.299999999999</v>
      </c>
      <c r="K99" s="310">
        <v>238491.97</v>
      </c>
      <c r="N99" s="328">
        <v>5200</v>
      </c>
      <c r="O99" s="328">
        <v>5850</v>
      </c>
      <c r="Q99" s="328">
        <v>4188.12</v>
      </c>
      <c r="T99" s="310">
        <v>78770.69</v>
      </c>
      <c r="U99" s="310">
        <v>713142.2</v>
      </c>
      <c r="V99" s="318">
        <v>8</v>
      </c>
      <c r="X99" s="318">
        <v>469275.61</v>
      </c>
      <c r="Z99" s="318">
        <v>762.39</v>
      </c>
      <c r="AB99" s="318">
        <v>1298939.3999999999</v>
      </c>
      <c r="AC99" s="318">
        <v>261036</v>
      </c>
      <c r="AD99" s="343">
        <v>1503001.4</v>
      </c>
      <c r="AG99" s="343">
        <v>686729.19</v>
      </c>
      <c r="AH99" s="343">
        <v>51743.54</v>
      </c>
      <c r="AI99" s="343">
        <v>100000</v>
      </c>
      <c r="AL99" s="360">
        <f t="shared" si="7"/>
        <v>246738.01</v>
      </c>
      <c r="AM99" s="31">
        <f t="shared" si="8"/>
        <v>15238.119999999999</v>
      </c>
      <c r="AN99" s="357">
        <f t="shared" si="9"/>
        <v>231499.89</v>
      </c>
      <c r="AO99" s="15">
        <f t="shared" si="10"/>
        <v>2030021.4</v>
      </c>
      <c r="AP99" s="359">
        <f t="shared" si="11"/>
        <v>2341474.13</v>
      </c>
      <c r="AQ99" s="26">
        <f t="shared" si="12"/>
        <v>-311452.73</v>
      </c>
    </row>
    <row r="100" spans="1:43" x14ac:dyDescent="0.25">
      <c r="A100" t="s">
        <v>561</v>
      </c>
      <c r="B100" t="s">
        <v>562</v>
      </c>
      <c r="C100" s="71">
        <v>2086</v>
      </c>
      <c r="D100" s="58" t="s">
        <v>1360</v>
      </c>
      <c r="E100" t="s">
        <v>3317</v>
      </c>
      <c r="F100" s="334">
        <v>37748.379999999997</v>
      </c>
      <c r="G100" s="334">
        <v>37700</v>
      </c>
      <c r="H100" s="334">
        <v>175617.4</v>
      </c>
      <c r="J100" s="310">
        <v>228181.43</v>
      </c>
      <c r="K100" s="310">
        <v>262868.13</v>
      </c>
      <c r="N100" s="328">
        <v>6000</v>
      </c>
      <c r="O100" s="328">
        <v>2700</v>
      </c>
      <c r="Q100" s="328">
        <v>521</v>
      </c>
      <c r="T100" s="310">
        <v>209628.05</v>
      </c>
      <c r="U100" s="310">
        <v>673323.61</v>
      </c>
      <c r="X100" s="318">
        <v>455017.86</v>
      </c>
      <c r="Z100" s="318">
        <v>446.27</v>
      </c>
      <c r="AB100" s="318">
        <v>699630</v>
      </c>
      <c r="AC100" s="318">
        <v>87300</v>
      </c>
      <c r="AD100" s="343">
        <v>895934</v>
      </c>
      <c r="AG100" s="343">
        <v>361676.17</v>
      </c>
      <c r="AH100" s="343">
        <v>130341.28</v>
      </c>
      <c r="AK100" s="343">
        <v>4500</v>
      </c>
      <c r="AL100" s="360">
        <f t="shared" si="7"/>
        <v>251065.78</v>
      </c>
      <c r="AM100" s="31">
        <f t="shared" si="8"/>
        <v>9221</v>
      </c>
      <c r="AN100" s="357">
        <f t="shared" si="9"/>
        <v>241844.78</v>
      </c>
      <c r="AO100" s="15">
        <f t="shared" si="10"/>
        <v>1242394.1299999999</v>
      </c>
      <c r="AP100" s="359">
        <f t="shared" si="11"/>
        <v>1392451.45</v>
      </c>
      <c r="AQ100" s="26">
        <f t="shared" si="12"/>
        <v>-150057.32000000007</v>
      </c>
    </row>
    <row r="101" spans="1:43" x14ac:dyDescent="0.25">
      <c r="A101" t="s">
        <v>561</v>
      </c>
      <c r="B101" t="s">
        <v>562</v>
      </c>
      <c r="C101" s="71">
        <v>1893</v>
      </c>
      <c r="D101" s="58" t="s">
        <v>1361</v>
      </c>
      <c r="E101" t="s">
        <v>3318</v>
      </c>
      <c r="F101" s="334">
        <v>337354.36</v>
      </c>
      <c r="G101" s="334">
        <v>0</v>
      </c>
      <c r="H101" s="334">
        <v>9089.14</v>
      </c>
      <c r="J101" s="310">
        <v>3</v>
      </c>
      <c r="K101" s="310">
        <v>152732.01999999999</v>
      </c>
      <c r="N101" s="328">
        <v>5000</v>
      </c>
      <c r="O101" s="328">
        <v>5850</v>
      </c>
      <c r="Q101" s="328">
        <v>508</v>
      </c>
      <c r="T101" s="310">
        <v>-754710.04</v>
      </c>
      <c r="U101" s="310">
        <v>1404582.07</v>
      </c>
      <c r="X101" s="318">
        <v>342159.73</v>
      </c>
      <c r="Y101" s="318">
        <v>42500</v>
      </c>
      <c r="Z101" s="318">
        <v>955.02</v>
      </c>
      <c r="AB101" s="318">
        <v>809280</v>
      </c>
      <c r="AC101" s="318">
        <v>105600</v>
      </c>
      <c r="AD101" s="343">
        <v>897731</v>
      </c>
      <c r="AE101" s="343">
        <v>420</v>
      </c>
      <c r="AG101" s="343">
        <v>514767.46</v>
      </c>
      <c r="AH101" s="343">
        <v>49627.8</v>
      </c>
      <c r="AL101" s="360">
        <f t="shared" si="7"/>
        <v>346443.5</v>
      </c>
      <c r="AM101" s="31">
        <f t="shared" si="8"/>
        <v>11358</v>
      </c>
      <c r="AN101" s="357">
        <f t="shared" si="9"/>
        <v>335085.5</v>
      </c>
      <c r="AO101" s="15">
        <f t="shared" si="10"/>
        <v>1300494.75</v>
      </c>
      <c r="AP101" s="359">
        <f t="shared" si="11"/>
        <v>1462546.26</v>
      </c>
      <c r="AQ101" s="26">
        <f t="shared" si="12"/>
        <v>-162051.51</v>
      </c>
    </row>
    <row r="102" spans="1:43" x14ac:dyDescent="0.25">
      <c r="A102" t="s">
        <v>561</v>
      </c>
      <c r="B102" t="s">
        <v>562</v>
      </c>
      <c r="C102" s="71">
        <v>2677</v>
      </c>
      <c r="D102" s="58" t="s">
        <v>1362</v>
      </c>
      <c r="E102" t="s">
        <v>3319</v>
      </c>
      <c r="F102" s="334">
        <v>440975.16</v>
      </c>
      <c r="G102" s="334">
        <v>0</v>
      </c>
      <c r="H102" s="334">
        <v>760366.83</v>
      </c>
      <c r="J102" s="310">
        <v>205972.53</v>
      </c>
      <c r="K102" s="310">
        <v>204304.15</v>
      </c>
      <c r="O102" s="328">
        <v>0</v>
      </c>
      <c r="Q102" s="328">
        <v>382</v>
      </c>
      <c r="T102" s="310">
        <v>557313.04</v>
      </c>
      <c r="U102" s="310">
        <v>819557.49</v>
      </c>
      <c r="W102" s="318">
        <v>33.17</v>
      </c>
      <c r="X102" s="318">
        <v>483360.83</v>
      </c>
      <c r="Y102" s="318">
        <v>288000</v>
      </c>
      <c r="Z102" s="318">
        <v>277.73</v>
      </c>
      <c r="AB102" s="318">
        <v>1125090</v>
      </c>
      <c r="AC102" s="318">
        <v>113400</v>
      </c>
      <c r="AD102" s="343">
        <v>1295414</v>
      </c>
      <c r="AG102" s="343">
        <v>423927.82</v>
      </c>
      <c r="AH102" s="343">
        <v>56453.77</v>
      </c>
      <c r="AL102" s="360">
        <f t="shared" si="7"/>
        <v>1201341.99</v>
      </c>
      <c r="AM102" s="31">
        <f t="shared" si="8"/>
        <v>382</v>
      </c>
      <c r="AN102" s="357">
        <f t="shared" si="9"/>
        <v>1200959.99</v>
      </c>
      <c r="AO102" s="15">
        <f t="shared" si="10"/>
        <v>2010161.73</v>
      </c>
      <c r="AP102" s="359">
        <f t="shared" si="11"/>
        <v>1775795.59</v>
      </c>
      <c r="AQ102" s="26">
        <f t="shared" si="12"/>
        <v>234366.1399999999</v>
      </c>
    </row>
    <row r="103" spans="1:43" x14ac:dyDescent="0.25">
      <c r="A103" t="s">
        <v>561</v>
      </c>
      <c r="B103" t="s">
        <v>562</v>
      </c>
      <c r="C103" s="71">
        <v>2827</v>
      </c>
      <c r="D103" s="58" t="s">
        <v>1363</v>
      </c>
      <c r="E103" t="s">
        <v>3320</v>
      </c>
      <c r="F103" s="334">
        <v>147221.84</v>
      </c>
      <c r="H103" s="334">
        <v>101839.98</v>
      </c>
      <c r="J103" s="310">
        <v>2</v>
      </c>
      <c r="K103" s="310">
        <v>277184.56</v>
      </c>
      <c r="N103" s="328">
        <v>11000</v>
      </c>
      <c r="O103" s="328">
        <v>15090</v>
      </c>
      <c r="Q103" s="328">
        <v>0</v>
      </c>
      <c r="T103" s="310">
        <v>201910.81</v>
      </c>
      <c r="U103" s="310">
        <v>474645.55</v>
      </c>
      <c r="X103" s="318">
        <v>475808.63</v>
      </c>
      <c r="Z103" s="318">
        <v>496.4</v>
      </c>
      <c r="AB103" s="318">
        <v>1375668</v>
      </c>
      <c r="AC103" s="318">
        <v>93700</v>
      </c>
      <c r="AD103" s="343">
        <v>1461815</v>
      </c>
      <c r="AF103" s="343">
        <v>960</v>
      </c>
      <c r="AG103" s="343">
        <v>495695.2</v>
      </c>
      <c r="AH103" s="343">
        <v>163600.81</v>
      </c>
      <c r="AL103" s="360">
        <f t="shared" si="7"/>
        <v>249061.82</v>
      </c>
      <c r="AM103" s="31">
        <f t="shared" si="8"/>
        <v>26090</v>
      </c>
      <c r="AN103" s="357">
        <f t="shared" si="9"/>
        <v>222971.82</v>
      </c>
      <c r="AO103" s="15">
        <f t="shared" si="10"/>
        <v>1945673.03</v>
      </c>
      <c r="AP103" s="359">
        <f t="shared" si="11"/>
        <v>2122071.0099999998</v>
      </c>
      <c r="AQ103" s="26">
        <f t="shared" si="12"/>
        <v>-176397.97999999975</v>
      </c>
    </row>
    <row r="104" spans="1:43" x14ac:dyDescent="0.25">
      <c r="A104" t="s">
        <v>561</v>
      </c>
      <c r="B104" t="s">
        <v>562</v>
      </c>
      <c r="C104" s="71">
        <v>3372</v>
      </c>
      <c r="D104" s="58" t="s">
        <v>1364</v>
      </c>
      <c r="E104" t="s">
        <v>3321</v>
      </c>
      <c r="F104" s="334">
        <v>120951.17</v>
      </c>
      <c r="G104" s="334">
        <v>15000</v>
      </c>
      <c r="H104" s="334">
        <v>341217.76</v>
      </c>
      <c r="J104" s="310">
        <v>-45276.83</v>
      </c>
      <c r="K104" s="310">
        <v>296816.63</v>
      </c>
      <c r="N104" s="328">
        <v>5000</v>
      </c>
      <c r="O104" s="328">
        <v>3540</v>
      </c>
      <c r="Q104" s="328">
        <v>2133.14</v>
      </c>
      <c r="T104" s="310">
        <v>-365459.96</v>
      </c>
      <c r="U104" s="310">
        <v>1172968.6100000001</v>
      </c>
      <c r="X104" s="318">
        <v>388210.6</v>
      </c>
      <c r="AB104" s="318">
        <v>1133767</v>
      </c>
      <c r="AC104" s="318">
        <v>389163</v>
      </c>
      <c r="AD104" s="343">
        <v>1439058</v>
      </c>
      <c r="AF104" s="343">
        <v>380</v>
      </c>
      <c r="AG104" s="343">
        <v>368838.72</v>
      </c>
      <c r="AH104" s="343">
        <v>142336.94</v>
      </c>
      <c r="AK104" s="343">
        <v>50000</v>
      </c>
      <c r="AL104" s="360">
        <f t="shared" si="7"/>
        <v>477168.93</v>
      </c>
      <c r="AM104" s="31">
        <f t="shared" si="8"/>
        <v>10673.14</v>
      </c>
      <c r="AN104" s="357">
        <f t="shared" si="9"/>
        <v>466495.79</v>
      </c>
      <c r="AO104" s="15">
        <f t="shared" si="10"/>
        <v>1911140.6</v>
      </c>
      <c r="AP104" s="359">
        <f t="shared" si="11"/>
        <v>2000613.66</v>
      </c>
      <c r="AQ104" s="26">
        <f t="shared" si="12"/>
        <v>-89473.059999999823</v>
      </c>
    </row>
    <row r="105" spans="1:43" x14ac:dyDescent="0.25">
      <c r="A105" t="s">
        <v>561</v>
      </c>
      <c r="B105" t="s">
        <v>562</v>
      </c>
      <c r="C105" s="71">
        <v>1747</v>
      </c>
      <c r="D105" s="58" t="s">
        <v>1365</v>
      </c>
      <c r="E105" t="s">
        <v>3322</v>
      </c>
      <c r="F105" s="334">
        <v>345958.35</v>
      </c>
      <c r="G105" s="334">
        <v>0</v>
      </c>
      <c r="H105" s="334">
        <v>57147.93</v>
      </c>
      <c r="J105" s="310">
        <v>390777.43</v>
      </c>
      <c r="K105" s="310">
        <v>189871.7</v>
      </c>
      <c r="N105" s="328">
        <v>6000</v>
      </c>
      <c r="O105" s="328">
        <v>6150</v>
      </c>
      <c r="Q105" s="328">
        <v>180</v>
      </c>
      <c r="T105" s="310">
        <v>174114.6</v>
      </c>
      <c r="U105" s="310">
        <v>764463.81</v>
      </c>
      <c r="X105" s="318">
        <v>623521.76</v>
      </c>
      <c r="Y105" s="318">
        <v>1</v>
      </c>
      <c r="Z105" s="318">
        <v>560.88</v>
      </c>
      <c r="AB105" s="318">
        <v>1494590</v>
      </c>
      <c r="AC105" s="318">
        <v>0</v>
      </c>
      <c r="AD105" s="343">
        <v>1561940</v>
      </c>
      <c r="AE105" s="343">
        <v>6020</v>
      </c>
      <c r="AG105" s="343">
        <v>371206.12</v>
      </c>
      <c r="AH105" s="343">
        <v>146660.51999999999</v>
      </c>
      <c r="AL105" s="360">
        <f t="shared" si="7"/>
        <v>403106.27999999997</v>
      </c>
      <c r="AM105" s="31">
        <f t="shared" si="8"/>
        <v>12330</v>
      </c>
      <c r="AN105" s="357">
        <f t="shared" si="9"/>
        <v>390776.27999999997</v>
      </c>
      <c r="AO105" s="15">
        <f t="shared" si="10"/>
        <v>2118673.64</v>
      </c>
      <c r="AP105" s="359">
        <f t="shared" si="11"/>
        <v>2085826.6400000001</v>
      </c>
      <c r="AQ105" s="26">
        <f t="shared" si="12"/>
        <v>32847</v>
      </c>
    </row>
    <row r="106" spans="1:43" x14ac:dyDescent="0.25">
      <c r="A106" t="s">
        <v>561</v>
      </c>
      <c r="B106" t="s">
        <v>562</v>
      </c>
      <c r="C106" s="71">
        <v>2607</v>
      </c>
      <c r="D106" s="58" t="s">
        <v>1366</v>
      </c>
      <c r="E106" t="s">
        <v>3323</v>
      </c>
      <c r="F106" s="334">
        <v>44446.07</v>
      </c>
      <c r="G106" s="334">
        <v>0</v>
      </c>
      <c r="H106" s="334">
        <v>54113.04</v>
      </c>
      <c r="J106" s="310">
        <v>1002117.15</v>
      </c>
      <c r="K106" s="310">
        <v>223931.6</v>
      </c>
      <c r="N106" s="328">
        <v>6000</v>
      </c>
      <c r="O106" s="328">
        <v>2700</v>
      </c>
      <c r="Q106" s="328">
        <v>3038</v>
      </c>
      <c r="T106" s="310">
        <v>16437.8</v>
      </c>
      <c r="U106" s="310">
        <v>1440238.21</v>
      </c>
      <c r="X106" s="318">
        <v>437064.78</v>
      </c>
      <c r="Z106" s="318">
        <v>374.28</v>
      </c>
      <c r="AB106" s="318">
        <v>1234920</v>
      </c>
      <c r="AC106" s="318">
        <v>0.34</v>
      </c>
      <c r="AD106" s="343">
        <v>1402834</v>
      </c>
      <c r="AE106" s="343">
        <v>1040</v>
      </c>
      <c r="AG106" s="343">
        <v>246494.97</v>
      </c>
      <c r="AH106" s="343">
        <v>165645.71</v>
      </c>
      <c r="AK106" s="343">
        <v>150.87</v>
      </c>
      <c r="AL106" s="360">
        <f t="shared" si="7"/>
        <v>98559.11</v>
      </c>
      <c r="AM106" s="31">
        <f t="shared" si="8"/>
        <v>11738</v>
      </c>
      <c r="AN106" s="357">
        <f t="shared" si="9"/>
        <v>86821.11</v>
      </c>
      <c r="AO106" s="15">
        <f t="shared" si="10"/>
        <v>1672359.4000000001</v>
      </c>
      <c r="AP106" s="359">
        <f t="shared" si="11"/>
        <v>1816165.55</v>
      </c>
      <c r="AQ106" s="26">
        <f t="shared" si="12"/>
        <v>-143806.14999999991</v>
      </c>
    </row>
    <row r="107" spans="1:43" x14ac:dyDescent="0.25">
      <c r="A107" t="s">
        <v>561</v>
      </c>
      <c r="B107" t="s">
        <v>562</v>
      </c>
      <c r="C107" s="71">
        <v>2124</v>
      </c>
      <c r="D107" s="58" t="s">
        <v>1367</v>
      </c>
      <c r="E107" t="s">
        <v>3324</v>
      </c>
      <c r="F107" s="334">
        <v>928900.59</v>
      </c>
      <c r="G107" s="334">
        <v>0</v>
      </c>
      <c r="H107" s="334">
        <v>45711.01</v>
      </c>
      <c r="J107" s="310">
        <v>1849748.37</v>
      </c>
      <c r="K107" s="310">
        <v>166008.73000000001</v>
      </c>
      <c r="N107" s="328">
        <v>10600</v>
      </c>
      <c r="O107" s="328">
        <v>5850</v>
      </c>
      <c r="Q107" s="328">
        <v>580</v>
      </c>
      <c r="S107" s="310">
        <v>-64698.9</v>
      </c>
      <c r="T107" s="310">
        <v>313704.14</v>
      </c>
      <c r="U107" s="310">
        <v>2616413.23</v>
      </c>
      <c r="X107" s="318">
        <v>307018.95</v>
      </c>
      <c r="Y107" s="318">
        <v>62675</v>
      </c>
      <c r="Z107" s="318">
        <v>1733.06</v>
      </c>
      <c r="AB107" s="318">
        <v>895020</v>
      </c>
      <c r="AC107" s="318">
        <v>176148</v>
      </c>
      <c r="AD107" s="343">
        <v>927209</v>
      </c>
      <c r="AE107" s="343">
        <v>6500</v>
      </c>
      <c r="AG107" s="343">
        <v>253420.41</v>
      </c>
      <c r="AH107" s="343">
        <v>147545.37</v>
      </c>
      <c r="AL107" s="360">
        <f t="shared" si="7"/>
        <v>974611.6</v>
      </c>
      <c r="AM107" s="31">
        <f t="shared" si="8"/>
        <v>17030</v>
      </c>
      <c r="AN107" s="357">
        <f t="shared" si="9"/>
        <v>957581.6</v>
      </c>
      <c r="AO107" s="15">
        <f t="shared" si="10"/>
        <v>1442595.01</v>
      </c>
      <c r="AP107" s="359">
        <f t="shared" si="11"/>
        <v>1334674.7799999998</v>
      </c>
      <c r="AQ107" s="26">
        <f t="shared" si="12"/>
        <v>107920.23000000021</v>
      </c>
    </row>
    <row r="108" spans="1:43" x14ac:dyDescent="0.25">
      <c r="A108" t="s">
        <v>565</v>
      </c>
      <c r="B108" t="s">
        <v>566</v>
      </c>
      <c r="C108" s="71">
        <v>2908</v>
      </c>
      <c r="D108" s="58" t="s">
        <v>1368</v>
      </c>
      <c r="E108" t="s">
        <v>3325</v>
      </c>
      <c r="F108" s="334">
        <v>320166.93</v>
      </c>
      <c r="G108" s="334">
        <v>0</v>
      </c>
      <c r="H108" s="334">
        <v>28956.21</v>
      </c>
      <c r="J108" s="310">
        <v>14869.29</v>
      </c>
      <c r="K108" s="310">
        <v>127385.86</v>
      </c>
      <c r="Q108" s="328">
        <v>712.52</v>
      </c>
      <c r="T108" s="310">
        <v>-1821306.82</v>
      </c>
      <c r="U108" s="310">
        <v>2310952.34</v>
      </c>
      <c r="X108" s="318">
        <v>897373.88</v>
      </c>
      <c r="Z108" s="318">
        <v>446.15</v>
      </c>
      <c r="AB108" s="318">
        <v>884250</v>
      </c>
      <c r="AC108" s="318">
        <v>131200</v>
      </c>
      <c r="AD108" s="343">
        <v>1167665.45</v>
      </c>
      <c r="AF108" s="343">
        <v>18448</v>
      </c>
      <c r="AG108" s="343">
        <v>671062.97</v>
      </c>
      <c r="AH108" s="343">
        <v>55073.36</v>
      </c>
      <c r="AL108" s="360">
        <f t="shared" si="7"/>
        <v>349123.14</v>
      </c>
      <c r="AM108" s="31">
        <f t="shared" si="8"/>
        <v>712.52</v>
      </c>
      <c r="AN108" s="357">
        <f t="shared" si="9"/>
        <v>348410.62</v>
      </c>
      <c r="AO108" s="15">
        <f t="shared" si="10"/>
        <v>1913270.03</v>
      </c>
      <c r="AP108" s="359">
        <f t="shared" si="11"/>
        <v>1912249.78</v>
      </c>
      <c r="AQ108" s="26">
        <f t="shared" si="12"/>
        <v>1020.25</v>
      </c>
    </row>
    <row r="109" spans="1:43" x14ac:dyDescent="0.25">
      <c r="A109" t="s">
        <v>565</v>
      </c>
      <c r="B109" t="s">
        <v>566</v>
      </c>
      <c r="C109" s="71">
        <v>2944</v>
      </c>
      <c r="D109" s="58" t="s">
        <v>1369</v>
      </c>
      <c r="E109" t="s">
        <v>3326</v>
      </c>
      <c r="F109" s="334">
        <v>705025.34</v>
      </c>
      <c r="G109" s="334">
        <v>0</v>
      </c>
      <c r="H109" s="334">
        <v>19656.48</v>
      </c>
      <c r="J109" s="310">
        <v>1346662.31</v>
      </c>
      <c r="K109" s="310">
        <v>119814.35</v>
      </c>
      <c r="O109" s="328">
        <v>45660</v>
      </c>
      <c r="Q109" s="328">
        <v>532.72</v>
      </c>
      <c r="T109" s="310">
        <v>841684.91</v>
      </c>
      <c r="U109" s="310">
        <v>1228203.58</v>
      </c>
      <c r="X109" s="318">
        <v>578247.81000000006</v>
      </c>
      <c r="Z109" s="318">
        <v>723.98</v>
      </c>
      <c r="AB109" s="318">
        <v>745380</v>
      </c>
      <c r="AC109" s="318">
        <v>130592.97</v>
      </c>
      <c r="AD109" s="343">
        <v>983640</v>
      </c>
      <c r="AF109" s="343">
        <v>1603.2</v>
      </c>
      <c r="AG109" s="343">
        <v>283229.89</v>
      </c>
      <c r="AH109" s="343">
        <v>111394.4</v>
      </c>
      <c r="AL109" s="360">
        <f t="shared" si="7"/>
        <v>724681.82</v>
      </c>
      <c r="AM109" s="31">
        <f t="shared" si="8"/>
        <v>46192.72</v>
      </c>
      <c r="AN109" s="357">
        <f t="shared" si="9"/>
        <v>678489.1</v>
      </c>
      <c r="AO109" s="15">
        <f t="shared" si="10"/>
        <v>1454944.76</v>
      </c>
      <c r="AP109" s="359">
        <f t="shared" si="11"/>
        <v>1379867.4899999998</v>
      </c>
      <c r="AQ109" s="26">
        <f t="shared" si="12"/>
        <v>75077.270000000251</v>
      </c>
    </row>
    <row r="110" spans="1:43" x14ac:dyDescent="0.25">
      <c r="A110" t="s">
        <v>565</v>
      </c>
      <c r="B110" t="s">
        <v>566</v>
      </c>
      <c r="C110" s="71">
        <v>4209</v>
      </c>
      <c r="D110" s="58" t="s">
        <v>1370</v>
      </c>
      <c r="E110" t="s">
        <v>3327</v>
      </c>
      <c r="F110" s="334">
        <v>301786.92</v>
      </c>
      <c r="G110" s="334">
        <v>0</v>
      </c>
      <c r="H110" s="334">
        <v>37421.230000000003</v>
      </c>
      <c r="J110" s="310">
        <v>1312832.1499999999</v>
      </c>
      <c r="K110" s="310">
        <v>108566.18</v>
      </c>
      <c r="O110" s="328">
        <v>26000</v>
      </c>
      <c r="Q110" s="328">
        <v>0</v>
      </c>
      <c r="T110" s="310">
        <v>608557.06999999995</v>
      </c>
      <c r="U110" s="310">
        <v>1322855.6000000001</v>
      </c>
      <c r="X110" s="318">
        <v>615622.16</v>
      </c>
      <c r="Y110" s="318">
        <v>90000</v>
      </c>
      <c r="Z110" s="318">
        <v>395.33</v>
      </c>
      <c r="AB110" s="318">
        <v>868100</v>
      </c>
      <c r="AC110" s="318">
        <v>185130.21</v>
      </c>
      <c r="AD110" s="343">
        <v>1161153.05</v>
      </c>
      <c r="AE110" s="343">
        <v>1260</v>
      </c>
      <c r="AF110" s="343">
        <v>14083.89</v>
      </c>
      <c r="AG110" s="343">
        <v>640942.63</v>
      </c>
      <c r="AH110" s="343">
        <v>118724.32</v>
      </c>
      <c r="AJ110" s="343">
        <v>19890</v>
      </c>
      <c r="AL110" s="360">
        <f t="shared" si="7"/>
        <v>339208.14999999997</v>
      </c>
      <c r="AM110" s="31">
        <f t="shared" si="8"/>
        <v>26000</v>
      </c>
      <c r="AN110" s="357">
        <f t="shared" si="9"/>
        <v>313208.14999999997</v>
      </c>
      <c r="AO110" s="15">
        <f t="shared" si="10"/>
        <v>1759247.7</v>
      </c>
      <c r="AP110" s="359">
        <f t="shared" si="11"/>
        <v>1956053.89</v>
      </c>
      <c r="AQ110" s="26">
        <f t="shared" si="12"/>
        <v>-196806.18999999994</v>
      </c>
    </row>
    <row r="111" spans="1:43" x14ac:dyDescent="0.25">
      <c r="A111" t="s">
        <v>565</v>
      </c>
      <c r="B111" t="s">
        <v>566</v>
      </c>
      <c r="C111" s="71">
        <v>4669</v>
      </c>
      <c r="D111" s="58" t="s">
        <v>1371</v>
      </c>
      <c r="E111" t="s">
        <v>3328</v>
      </c>
      <c r="F111" s="334">
        <v>389728.43</v>
      </c>
      <c r="G111" s="334">
        <v>0</v>
      </c>
      <c r="H111" s="334">
        <v>118337.28</v>
      </c>
      <c r="J111" s="310">
        <v>1236031</v>
      </c>
      <c r="K111" s="310">
        <v>373960.65</v>
      </c>
      <c r="O111" s="328">
        <v>9304.64</v>
      </c>
      <c r="Q111" s="328">
        <v>0</v>
      </c>
      <c r="T111" s="310">
        <v>157681.94</v>
      </c>
      <c r="U111" s="310">
        <v>2235714.37</v>
      </c>
      <c r="X111" s="318">
        <v>697521.7</v>
      </c>
      <c r="Y111" s="318">
        <v>105000</v>
      </c>
      <c r="Z111" s="318">
        <v>502.4</v>
      </c>
      <c r="AB111" s="318">
        <v>997311</v>
      </c>
      <c r="AC111" s="318">
        <v>163200</v>
      </c>
      <c r="AD111" s="343">
        <v>1349652</v>
      </c>
      <c r="AE111" s="343">
        <v>640</v>
      </c>
      <c r="AF111" s="343">
        <v>2528</v>
      </c>
      <c r="AG111" s="343">
        <v>605239.15</v>
      </c>
      <c r="AH111" s="343">
        <v>290118.53999999998</v>
      </c>
      <c r="AJ111" s="343">
        <v>1</v>
      </c>
      <c r="AL111" s="360">
        <f t="shared" si="7"/>
        <v>508065.70999999996</v>
      </c>
      <c r="AM111" s="31">
        <f t="shared" si="8"/>
        <v>9304.64</v>
      </c>
      <c r="AN111" s="357">
        <f t="shared" si="9"/>
        <v>498761.06999999995</v>
      </c>
      <c r="AO111" s="15">
        <f t="shared" si="10"/>
        <v>1963535.1</v>
      </c>
      <c r="AP111" s="359">
        <f t="shared" si="11"/>
        <v>2248178.69</v>
      </c>
      <c r="AQ111" s="26">
        <f t="shared" si="12"/>
        <v>-284643.58999999985</v>
      </c>
    </row>
    <row r="112" spans="1:43" x14ac:dyDescent="0.25">
      <c r="A112" t="s">
        <v>565</v>
      </c>
      <c r="B112" t="s">
        <v>566</v>
      </c>
      <c r="C112" s="71">
        <v>2279</v>
      </c>
      <c r="D112" s="58" t="s">
        <v>1372</v>
      </c>
      <c r="E112" t="s">
        <v>3329</v>
      </c>
      <c r="F112" s="334">
        <v>413786.53</v>
      </c>
      <c r="G112" s="334">
        <v>0</v>
      </c>
      <c r="H112" s="334">
        <v>97161.41</v>
      </c>
      <c r="J112" s="310">
        <v>506302.21</v>
      </c>
      <c r="K112" s="310">
        <v>97143.23</v>
      </c>
      <c r="N112" s="328">
        <v>37200</v>
      </c>
      <c r="O112" s="328">
        <v>9625</v>
      </c>
      <c r="Q112" s="328">
        <v>1379.4</v>
      </c>
      <c r="S112" s="310">
        <v>32424</v>
      </c>
      <c r="T112" s="310">
        <v>-960210.22</v>
      </c>
      <c r="U112" s="310">
        <v>1762414.5</v>
      </c>
      <c r="X112" s="318">
        <v>1055550.58</v>
      </c>
      <c r="Y112" s="318">
        <v>115000</v>
      </c>
      <c r="Z112" s="318">
        <v>438.69</v>
      </c>
      <c r="AB112" s="318">
        <v>639946.4</v>
      </c>
      <c r="AC112" s="318">
        <v>171600</v>
      </c>
      <c r="AD112" s="343">
        <v>894667.54</v>
      </c>
      <c r="AF112" s="343">
        <v>1632</v>
      </c>
      <c r="AG112" s="343">
        <v>568586.17000000004</v>
      </c>
      <c r="AH112" s="343">
        <v>286089.26</v>
      </c>
      <c r="AL112" s="360">
        <f t="shared" si="7"/>
        <v>510947.94000000006</v>
      </c>
      <c r="AM112" s="31">
        <f t="shared" si="8"/>
        <v>48204.4</v>
      </c>
      <c r="AN112" s="357">
        <f t="shared" si="9"/>
        <v>462743.54000000004</v>
      </c>
      <c r="AO112" s="15">
        <f t="shared" si="10"/>
        <v>1982535.67</v>
      </c>
      <c r="AP112" s="359">
        <f t="shared" si="11"/>
        <v>1750974.97</v>
      </c>
      <c r="AQ112" s="26">
        <f t="shared" si="12"/>
        <v>231560.69999999995</v>
      </c>
    </row>
    <row r="113" spans="1:43" x14ac:dyDescent="0.25">
      <c r="A113" t="s">
        <v>565</v>
      </c>
      <c r="B113" t="s">
        <v>566</v>
      </c>
      <c r="C113" s="71">
        <v>723</v>
      </c>
      <c r="D113" s="58" t="s">
        <v>1373</v>
      </c>
      <c r="E113" t="s">
        <v>3330</v>
      </c>
      <c r="F113" s="334">
        <v>366431.67</v>
      </c>
      <c r="G113" s="334">
        <v>0</v>
      </c>
      <c r="H113" s="334">
        <v>13234.43</v>
      </c>
      <c r="J113" s="310">
        <v>1995726.61</v>
      </c>
      <c r="K113" s="310">
        <v>189577.88</v>
      </c>
      <c r="L113" s="310">
        <v>1</v>
      </c>
      <c r="O113" s="328">
        <v>7000</v>
      </c>
      <c r="Q113" s="328">
        <v>1310</v>
      </c>
      <c r="T113" s="310">
        <v>2041712.13</v>
      </c>
      <c r="U113" s="310">
        <v>513834.47</v>
      </c>
      <c r="X113" s="318">
        <v>536382.5</v>
      </c>
      <c r="Y113" s="318">
        <v>121200</v>
      </c>
      <c r="Z113" s="318">
        <v>333.38</v>
      </c>
      <c r="AB113" s="318">
        <v>663840</v>
      </c>
      <c r="AC113" s="318">
        <v>57600</v>
      </c>
      <c r="AD113" s="343">
        <v>933539</v>
      </c>
      <c r="AG113" s="343">
        <v>310682.03999999998</v>
      </c>
      <c r="AH113" s="343">
        <v>134019.85</v>
      </c>
      <c r="AL113" s="360">
        <f t="shared" si="7"/>
        <v>379666.1</v>
      </c>
      <c r="AM113" s="31">
        <f t="shared" si="8"/>
        <v>8310</v>
      </c>
      <c r="AN113" s="357">
        <f t="shared" si="9"/>
        <v>371356.1</v>
      </c>
      <c r="AO113" s="15">
        <f t="shared" si="10"/>
        <v>1379355.88</v>
      </c>
      <c r="AP113" s="359">
        <f t="shared" si="11"/>
        <v>1378240.8900000001</v>
      </c>
      <c r="AQ113" s="26">
        <f t="shared" si="12"/>
        <v>1114.9899999997579</v>
      </c>
    </row>
    <row r="114" spans="1:43" x14ac:dyDescent="0.25">
      <c r="A114" t="s">
        <v>565</v>
      </c>
      <c r="B114" t="s">
        <v>566</v>
      </c>
      <c r="C114" s="71">
        <v>3567</v>
      </c>
      <c r="D114" s="58" t="s">
        <v>1374</v>
      </c>
      <c r="E114" t="s">
        <v>3331</v>
      </c>
      <c r="F114" s="334">
        <v>311270.98</v>
      </c>
      <c r="G114" s="334">
        <v>37373.49</v>
      </c>
      <c r="H114" s="334">
        <v>98699.75</v>
      </c>
      <c r="J114" s="310">
        <v>547787.89</v>
      </c>
      <c r="K114" s="310">
        <v>243986.3</v>
      </c>
      <c r="O114" s="328">
        <v>17009.259999999998</v>
      </c>
      <c r="Q114" s="328">
        <v>601</v>
      </c>
      <c r="T114" s="310">
        <v>-2679000.09</v>
      </c>
      <c r="U114" s="310">
        <v>3774792.24</v>
      </c>
      <c r="X114" s="318">
        <v>796478.54</v>
      </c>
      <c r="Y114" s="318">
        <v>248497</v>
      </c>
      <c r="Z114" s="318">
        <v>241.56</v>
      </c>
      <c r="AB114" s="318">
        <v>1065780.6000000001</v>
      </c>
      <c r="AC114" s="318">
        <v>164400</v>
      </c>
      <c r="AD114" s="343">
        <v>1394746.32</v>
      </c>
      <c r="AG114" s="343">
        <v>601120.03</v>
      </c>
      <c r="AH114" s="343">
        <v>153813.35</v>
      </c>
      <c r="AJ114" s="343">
        <v>2</v>
      </c>
      <c r="AL114" s="360">
        <f t="shared" si="7"/>
        <v>447344.22</v>
      </c>
      <c r="AM114" s="31">
        <f t="shared" si="8"/>
        <v>17610.259999999998</v>
      </c>
      <c r="AN114" s="357">
        <f t="shared" si="9"/>
        <v>429733.95999999996</v>
      </c>
      <c r="AO114" s="15">
        <f t="shared" si="10"/>
        <v>2275397.7000000002</v>
      </c>
      <c r="AP114" s="359">
        <f t="shared" si="11"/>
        <v>2149681.7000000002</v>
      </c>
      <c r="AQ114" s="26">
        <f t="shared" si="12"/>
        <v>125716</v>
      </c>
    </row>
    <row r="115" spans="1:43" x14ac:dyDescent="0.25">
      <c r="A115" t="s">
        <v>565</v>
      </c>
      <c r="B115" t="s">
        <v>566</v>
      </c>
      <c r="C115" s="71">
        <v>2416</v>
      </c>
      <c r="D115" s="58" t="s">
        <v>1375</v>
      </c>
      <c r="E115" t="s">
        <v>3332</v>
      </c>
      <c r="F115" s="334">
        <v>485067.76</v>
      </c>
      <c r="G115" s="334">
        <v>0</v>
      </c>
      <c r="H115" s="334">
        <v>36048.01</v>
      </c>
      <c r="J115" s="310">
        <v>266152.43</v>
      </c>
      <c r="K115" s="310">
        <v>380894.42</v>
      </c>
      <c r="Q115" s="328">
        <v>-4276</v>
      </c>
      <c r="T115" s="310">
        <v>-718498.66</v>
      </c>
      <c r="U115" s="310">
        <v>1908283.93</v>
      </c>
      <c r="X115" s="318">
        <v>859706.32</v>
      </c>
      <c r="Y115" s="318">
        <v>60000</v>
      </c>
      <c r="Z115" s="318">
        <v>580.70000000000005</v>
      </c>
      <c r="AB115" s="318">
        <v>908550</v>
      </c>
      <c r="AC115" s="318">
        <v>93600</v>
      </c>
      <c r="AD115" s="343">
        <v>1123938.77</v>
      </c>
      <c r="AE115" s="343">
        <v>6000</v>
      </c>
      <c r="AF115" s="343">
        <v>808</v>
      </c>
      <c r="AG115" s="343">
        <v>652399.4</v>
      </c>
      <c r="AH115" s="343">
        <v>156637.5</v>
      </c>
      <c r="AL115" s="360">
        <f t="shared" si="7"/>
        <v>521115.77</v>
      </c>
      <c r="AM115" s="31">
        <f t="shared" si="8"/>
        <v>-4276</v>
      </c>
      <c r="AN115" s="357">
        <f t="shared" si="9"/>
        <v>525391.77</v>
      </c>
      <c r="AO115" s="15">
        <f t="shared" si="10"/>
        <v>1922437.02</v>
      </c>
      <c r="AP115" s="359">
        <f t="shared" si="11"/>
        <v>1939783.67</v>
      </c>
      <c r="AQ115" s="26">
        <f t="shared" si="12"/>
        <v>-17346.649999999907</v>
      </c>
    </row>
    <row r="116" spans="1:43" x14ac:dyDescent="0.25">
      <c r="A116" t="s">
        <v>565</v>
      </c>
      <c r="B116" t="s">
        <v>566</v>
      </c>
      <c r="C116" s="71">
        <v>1268</v>
      </c>
      <c r="D116" s="58" t="s">
        <v>1376</v>
      </c>
      <c r="E116" t="s">
        <v>3333</v>
      </c>
      <c r="F116" s="334">
        <v>426408.32</v>
      </c>
      <c r="G116" s="334">
        <v>0</v>
      </c>
      <c r="H116" s="334">
        <v>43693.84</v>
      </c>
      <c r="J116" s="310">
        <v>993453.04</v>
      </c>
      <c r="K116" s="310">
        <v>255176.15</v>
      </c>
      <c r="O116" s="328">
        <v>17351.599999999999</v>
      </c>
      <c r="Q116" s="328">
        <v>-18.72</v>
      </c>
      <c r="T116" s="310">
        <v>-181492.16</v>
      </c>
      <c r="U116" s="310">
        <v>1980426.11</v>
      </c>
      <c r="X116" s="318">
        <v>563044.97</v>
      </c>
      <c r="Y116" s="318">
        <v>66500</v>
      </c>
      <c r="Z116" s="318">
        <v>541.78</v>
      </c>
      <c r="AB116" s="318">
        <v>705083.1</v>
      </c>
      <c r="AC116" s="318">
        <v>123500</v>
      </c>
      <c r="AD116" s="343">
        <v>881387.1</v>
      </c>
      <c r="AE116" s="343">
        <v>480</v>
      </c>
      <c r="AF116" s="343">
        <v>792</v>
      </c>
      <c r="AG116" s="343">
        <v>515935.78</v>
      </c>
      <c r="AH116" s="343">
        <v>157601.45000000001</v>
      </c>
      <c r="AJ116" s="343">
        <v>9</v>
      </c>
      <c r="AL116" s="360">
        <f t="shared" si="7"/>
        <v>470102.16000000003</v>
      </c>
      <c r="AM116" s="31">
        <f t="shared" si="8"/>
        <v>17332.879999999997</v>
      </c>
      <c r="AN116" s="357">
        <f t="shared" si="9"/>
        <v>452769.28000000003</v>
      </c>
      <c r="AO116" s="15">
        <f t="shared" si="10"/>
        <v>1458669.85</v>
      </c>
      <c r="AP116" s="359">
        <f t="shared" si="11"/>
        <v>1556205.3299999998</v>
      </c>
      <c r="AQ116" s="26">
        <f t="shared" si="12"/>
        <v>-97535.479999999749</v>
      </c>
    </row>
    <row r="117" spans="1:43" x14ac:dyDescent="0.25">
      <c r="A117" t="s">
        <v>565</v>
      </c>
      <c r="B117" t="s">
        <v>566</v>
      </c>
      <c r="C117" s="71">
        <v>3345</v>
      </c>
      <c r="D117" s="58" t="s">
        <v>1377</v>
      </c>
      <c r="E117" t="s">
        <v>3334</v>
      </c>
      <c r="F117" s="334">
        <v>674990.3</v>
      </c>
      <c r="G117" s="334">
        <v>16610.52</v>
      </c>
      <c r="H117" s="334">
        <v>10679.87</v>
      </c>
      <c r="J117" s="310">
        <v>210156.73</v>
      </c>
      <c r="K117" s="310">
        <v>306032.26</v>
      </c>
      <c r="O117" s="328">
        <v>28676.799999999999</v>
      </c>
      <c r="Q117" s="328">
        <v>-404</v>
      </c>
      <c r="T117" s="310">
        <v>-1279008</v>
      </c>
      <c r="U117" s="310">
        <v>2133398.12</v>
      </c>
      <c r="X117" s="318">
        <v>1245179.45</v>
      </c>
      <c r="Z117" s="318">
        <v>397.5</v>
      </c>
      <c r="AB117" s="318">
        <v>1439628.6</v>
      </c>
      <c r="AC117" s="318">
        <v>181200</v>
      </c>
      <c r="AD117" s="343">
        <v>1754071.22</v>
      </c>
      <c r="AG117" s="343">
        <v>647690.56000000006</v>
      </c>
      <c r="AH117" s="343">
        <v>128837.01</v>
      </c>
      <c r="AL117" s="360">
        <f t="shared" si="7"/>
        <v>702280.69000000006</v>
      </c>
      <c r="AM117" s="31">
        <f t="shared" si="8"/>
        <v>28272.799999999999</v>
      </c>
      <c r="AN117" s="357">
        <f t="shared" si="9"/>
        <v>674007.89</v>
      </c>
      <c r="AO117" s="15">
        <f t="shared" si="10"/>
        <v>2866405.55</v>
      </c>
      <c r="AP117" s="359">
        <f t="shared" si="11"/>
        <v>2530598.79</v>
      </c>
      <c r="AQ117" s="26">
        <f t="shared" si="12"/>
        <v>335806.75999999978</v>
      </c>
    </row>
    <row r="118" spans="1:43" x14ac:dyDescent="0.25">
      <c r="A118" t="s">
        <v>565</v>
      </c>
      <c r="B118" t="s">
        <v>566</v>
      </c>
      <c r="C118" s="71">
        <v>1431</v>
      </c>
      <c r="D118" s="58" t="s">
        <v>1378</v>
      </c>
      <c r="E118" t="s">
        <v>3335</v>
      </c>
      <c r="F118" s="334">
        <v>340705.59</v>
      </c>
      <c r="G118" s="334">
        <v>0</v>
      </c>
      <c r="H118" s="334">
        <v>43247.61</v>
      </c>
      <c r="J118" s="310">
        <v>5</v>
      </c>
      <c r="K118" s="310">
        <v>175058.64</v>
      </c>
      <c r="O118" s="328">
        <v>22325</v>
      </c>
      <c r="Q118" s="328">
        <v>0</v>
      </c>
      <c r="T118" s="310">
        <v>-1570620.07</v>
      </c>
      <c r="U118" s="310">
        <v>1945240.49</v>
      </c>
      <c r="X118" s="318">
        <v>741472.1</v>
      </c>
      <c r="Y118" s="318">
        <v>125200</v>
      </c>
      <c r="Z118" s="318">
        <v>305.73</v>
      </c>
      <c r="AB118" s="318">
        <v>765840.65</v>
      </c>
      <c r="AC118" s="318">
        <v>126020.09</v>
      </c>
      <c r="AD118" s="343">
        <v>1045811.65</v>
      </c>
      <c r="AF118" s="343">
        <v>2260</v>
      </c>
      <c r="AG118" s="343">
        <v>513423.11</v>
      </c>
      <c r="AH118" s="343">
        <v>35272.39</v>
      </c>
      <c r="AL118" s="360">
        <f t="shared" si="7"/>
        <v>383953.2</v>
      </c>
      <c r="AM118" s="31">
        <f t="shared" si="8"/>
        <v>22325</v>
      </c>
      <c r="AN118" s="357">
        <f t="shared" si="9"/>
        <v>361628.2</v>
      </c>
      <c r="AO118" s="15">
        <f t="shared" si="10"/>
        <v>1758838.57</v>
      </c>
      <c r="AP118" s="359">
        <f t="shared" si="11"/>
        <v>1596767.15</v>
      </c>
      <c r="AQ118" s="26">
        <f t="shared" si="12"/>
        <v>162071.42000000016</v>
      </c>
    </row>
    <row r="119" spans="1:43" x14ac:dyDescent="0.25">
      <c r="A119" t="s">
        <v>565</v>
      </c>
      <c r="B119" t="s">
        <v>566</v>
      </c>
      <c r="C119" s="71">
        <v>2020</v>
      </c>
      <c r="D119" s="58" t="s">
        <v>1379</v>
      </c>
      <c r="E119" t="s">
        <v>3336</v>
      </c>
      <c r="F119" s="334">
        <v>286875.69</v>
      </c>
      <c r="G119" s="334">
        <v>6453.16</v>
      </c>
      <c r="H119" s="334">
        <v>11763.8</v>
      </c>
      <c r="J119" s="310">
        <v>346171.92</v>
      </c>
      <c r="K119" s="310">
        <v>160388.82</v>
      </c>
      <c r="O119" s="328">
        <v>-9750</v>
      </c>
      <c r="Q119" s="328">
        <v>-2252.5</v>
      </c>
      <c r="T119" s="310">
        <v>-1682558.71</v>
      </c>
      <c r="U119" s="310">
        <v>2404357.2799999998</v>
      </c>
      <c r="W119" s="318">
        <v>118.96</v>
      </c>
      <c r="X119" s="318">
        <v>834343.14</v>
      </c>
      <c r="Y119" s="318">
        <v>75975</v>
      </c>
      <c r="Z119" s="318">
        <v>251.09</v>
      </c>
      <c r="AB119" s="318">
        <v>926460</v>
      </c>
      <c r="AC119" s="318">
        <v>28000</v>
      </c>
      <c r="AD119" s="343">
        <v>1117997.5</v>
      </c>
      <c r="AE119" s="343">
        <v>2320</v>
      </c>
      <c r="AF119" s="343">
        <v>2776</v>
      </c>
      <c r="AG119" s="343">
        <v>548540.24</v>
      </c>
      <c r="AH119" s="343">
        <v>91657.13</v>
      </c>
      <c r="AL119" s="360">
        <f t="shared" si="7"/>
        <v>305092.64999999997</v>
      </c>
      <c r="AM119" s="31">
        <f t="shared" si="8"/>
        <v>-12002.5</v>
      </c>
      <c r="AN119" s="357">
        <f t="shared" si="9"/>
        <v>317095.14999999997</v>
      </c>
      <c r="AO119" s="15">
        <f t="shared" si="10"/>
        <v>1865148.19</v>
      </c>
      <c r="AP119" s="359">
        <f t="shared" si="11"/>
        <v>1763290.87</v>
      </c>
      <c r="AQ119" s="26">
        <f t="shared" si="12"/>
        <v>101857.31999999983</v>
      </c>
    </row>
    <row r="120" spans="1:43" x14ac:dyDescent="0.25">
      <c r="A120" t="s">
        <v>565</v>
      </c>
      <c r="B120" t="s">
        <v>566</v>
      </c>
      <c r="C120" s="71">
        <v>3005</v>
      </c>
      <c r="D120" s="58" t="s">
        <v>1380</v>
      </c>
      <c r="E120" t="s">
        <v>3337</v>
      </c>
      <c r="F120" s="334">
        <v>307144.21999999997</v>
      </c>
      <c r="G120" s="334">
        <v>0</v>
      </c>
      <c r="H120" s="334">
        <v>18317.14</v>
      </c>
      <c r="J120" s="310">
        <v>7</v>
      </c>
      <c r="K120" s="310">
        <v>161491.41</v>
      </c>
      <c r="Q120" s="328">
        <v>-2542.27</v>
      </c>
      <c r="T120" s="310">
        <v>-2659248.91</v>
      </c>
      <c r="U120" s="310">
        <v>3154007.83</v>
      </c>
      <c r="X120" s="318">
        <v>623312.31999999995</v>
      </c>
      <c r="Z120" s="318">
        <v>313.83</v>
      </c>
      <c r="AB120" s="318">
        <v>923190</v>
      </c>
      <c r="AC120" s="318">
        <v>157200</v>
      </c>
      <c r="AD120" s="343">
        <v>1206661.8999999999</v>
      </c>
      <c r="AE120" s="343">
        <v>2320</v>
      </c>
      <c r="AF120" s="343">
        <v>9384</v>
      </c>
      <c r="AG120" s="343">
        <v>442638.57</v>
      </c>
      <c r="AH120" s="343">
        <v>48268.56</v>
      </c>
      <c r="AL120" s="360">
        <f t="shared" si="7"/>
        <v>325461.36</v>
      </c>
      <c r="AM120" s="31">
        <f t="shared" si="8"/>
        <v>-2542.27</v>
      </c>
      <c r="AN120" s="357">
        <f t="shared" si="9"/>
        <v>328003.63</v>
      </c>
      <c r="AO120" s="15">
        <f t="shared" si="10"/>
        <v>1704016.15</v>
      </c>
      <c r="AP120" s="359">
        <f t="shared" si="11"/>
        <v>1709273.03</v>
      </c>
      <c r="AQ120" s="26">
        <f t="shared" si="12"/>
        <v>-5256.8800000001211</v>
      </c>
    </row>
    <row r="121" spans="1:43" x14ac:dyDescent="0.25">
      <c r="A121" t="s">
        <v>565</v>
      </c>
      <c r="B121" t="s">
        <v>566</v>
      </c>
      <c r="C121" s="71">
        <v>2671</v>
      </c>
      <c r="D121" s="58" t="s">
        <v>1381</v>
      </c>
      <c r="E121" t="s">
        <v>3338</v>
      </c>
      <c r="F121" s="334">
        <v>454192</v>
      </c>
      <c r="G121" s="334">
        <v>0</v>
      </c>
      <c r="H121" s="334">
        <v>59536.74</v>
      </c>
      <c r="J121" s="310">
        <v>630176.06999999995</v>
      </c>
      <c r="K121" s="310">
        <v>224487.63</v>
      </c>
      <c r="O121" s="328">
        <v>14625</v>
      </c>
      <c r="P121" s="328">
        <v>251395</v>
      </c>
      <c r="Q121" s="328">
        <v>0</v>
      </c>
      <c r="T121" s="310">
        <v>-1090982.8500000001</v>
      </c>
      <c r="U121" s="310">
        <v>2272032.2400000002</v>
      </c>
      <c r="X121" s="318">
        <v>791208.73</v>
      </c>
      <c r="Z121" s="318">
        <v>480.31</v>
      </c>
      <c r="AB121" s="318">
        <v>831333.2</v>
      </c>
      <c r="AC121" s="318">
        <v>86400</v>
      </c>
      <c r="AD121" s="343">
        <v>970215.2</v>
      </c>
      <c r="AE121" s="343">
        <v>2786</v>
      </c>
      <c r="AG121" s="343">
        <v>674445.13</v>
      </c>
      <c r="AH121" s="343">
        <v>140652.85999999999</v>
      </c>
      <c r="AL121" s="360">
        <f t="shared" si="7"/>
        <v>513728.74</v>
      </c>
      <c r="AM121" s="31">
        <f t="shared" si="8"/>
        <v>266020</v>
      </c>
      <c r="AN121" s="357">
        <f t="shared" si="9"/>
        <v>247708.74</v>
      </c>
      <c r="AO121" s="15">
        <f t="shared" si="10"/>
        <v>1709422.24</v>
      </c>
      <c r="AP121" s="359">
        <f t="shared" si="11"/>
        <v>1788099.19</v>
      </c>
      <c r="AQ121" s="26">
        <f t="shared" si="12"/>
        <v>-78676.949999999953</v>
      </c>
    </row>
    <row r="122" spans="1:43" x14ac:dyDescent="0.25">
      <c r="A122" t="s">
        <v>565</v>
      </c>
      <c r="B122" t="s">
        <v>566</v>
      </c>
      <c r="C122" s="71">
        <v>1913</v>
      </c>
      <c r="D122" s="58" t="s">
        <v>1382</v>
      </c>
      <c r="E122" t="s">
        <v>3339</v>
      </c>
      <c r="F122" s="334">
        <v>158829.79999999999</v>
      </c>
      <c r="G122" s="334">
        <v>-20000</v>
      </c>
      <c r="H122" s="334">
        <v>222048.6</v>
      </c>
      <c r="J122" s="310">
        <v>262070.07</v>
      </c>
      <c r="K122" s="310">
        <v>64887.24</v>
      </c>
      <c r="O122" s="328">
        <v>-1391.11</v>
      </c>
      <c r="Q122" s="328">
        <v>705</v>
      </c>
      <c r="T122" s="310">
        <v>-922934.93</v>
      </c>
      <c r="U122" s="310">
        <v>1679735.01</v>
      </c>
      <c r="X122" s="318">
        <v>570737.02</v>
      </c>
      <c r="Z122" s="318">
        <v>209.11</v>
      </c>
      <c r="AB122" s="318">
        <v>394740</v>
      </c>
      <c r="AC122" s="318">
        <v>194046</v>
      </c>
      <c r="AD122" s="343">
        <v>625986.63</v>
      </c>
      <c r="AE122" s="343">
        <v>1920</v>
      </c>
      <c r="AF122" s="343">
        <v>1472</v>
      </c>
      <c r="AG122" s="343">
        <v>375250.1</v>
      </c>
      <c r="AH122" s="343">
        <v>223381.66</v>
      </c>
      <c r="AL122" s="360">
        <f t="shared" si="7"/>
        <v>360878.4</v>
      </c>
      <c r="AM122" s="31">
        <f t="shared" si="8"/>
        <v>-686.1099999999999</v>
      </c>
      <c r="AN122" s="357">
        <f t="shared" si="9"/>
        <v>361564.51</v>
      </c>
      <c r="AO122" s="15">
        <f t="shared" si="10"/>
        <v>1159732.1299999999</v>
      </c>
      <c r="AP122" s="359">
        <f t="shared" si="11"/>
        <v>1228010.3899999999</v>
      </c>
      <c r="AQ122" s="26">
        <f t="shared" si="12"/>
        <v>-68278.260000000009</v>
      </c>
    </row>
    <row r="123" spans="1:43" x14ac:dyDescent="0.25">
      <c r="A123" t="s">
        <v>565</v>
      </c>
      <c r="B123" t="s">
        <v>566</v>
      </c>
      <c r="C123" s="71">
        <v>2409</v>
      </c>
      <c r="D123" s="58" t="s">
        <v>1383</v>
      </c>
      <c r="E123" t="s">
        <v>3340</v>
      </c>
      <c r="F123" s="334">
        <v>372895.56</v>
      </c>
      <c r="G123" s="334">
        <v>0</v>
      </c>
      <c r="H123" s="334">
        <v>52202.39</v>
      </c>
      <c r="J123" s="310">
        <v>-6605.19</v>
      </c>
      <c r="K123" s="310">
        <v>143891.97</v>
      </c>
      <c r="O123" s="328">
        <v>21200</v>
      </c>
      <c r="Q123" s="328">
        <v>205.61</v>
      </c>
      <c r="T123" s="310">
        <v>-1059736.8999999999</v>
      </c>
      <c r="U123" s="310">
        <v>1611506.92</v>
      </c>
      <c r="X123" s="318">
        <v>700308.09</v>
      </c>
      <c r="Z123" s="318">
        <v>460.82</v>
      </c>
      <c r="AB123" s="318">
        <v>880920</v>
      </c>
      <c r="AC123" s="318">
        <v>139600</v>
      </c>
      <c r="AD123" s="343">
        <v>1125369</v>
      </c>
      <c r="AG123" s="343">
        <v>519153.15</v>
      </c>
      <c r="AH123" s="343">
        <v>87557.66</v>
      </c>
      <c r="AL123" s="360">
        <f t="shared" si="7"/>
        <v>425097.95</v>
      </c>
      <c r="AM123" s="31">
        <f t="shared" si="8"/>
        <v>21405.61</v>
      </c>
      <c r="AN123" s="357">
        <f t="shared" si="9"/>
        <v>403692.34</v>
      </c>
      <c r="AO123" s="15">
        <f t="shared" si="10"/>
        <v>1721288.91</v>
      </c>
      <c r="AP123" s="359">
        <f t="shared" si="11"/>
        <v>1732079.8099999998</v>
      </c>
      <c r="AQ123" s="26">
        <f t="shared" si="12"/>
        <v>-10790.899999999907</v>
      </c>
    </row>
    <row r="124" spans="1:43" x14ac:dyDescent="0.25">
      <c r="A124" t="s">
        <v>565</v>
      </c>
      <c r="B124" t="s">
        <v>566</v>
      </c>
      <c r="C124" s="71">
        <v>1702</v>
      </c>
      <c r="D124" s="58" t="s">
        <v>1384</v>
      </c>
      <c r="E124" t="s">
        <v>3341</v>
      </c>
      <c r="F124" s="334">
        <v>391052.35</v>
      </c>
      <c r="G124" s="334">
        <v>78701.06</v>
      </c>
      <c r="H124" s="334">
        <v>197369.60000000001</v>
      </c>
      <c r="J124" s="310">
        <v>-7133.45</v>
      </c>
      <c r="K124" s="310">
        <v>528053</v>
      </c>
      <c r="N124" s="328">
        <v>59800</v>
      </c>
      <c r="O124" s="328">
        <v>4450</v>
      </c>
      <c r="Q124" s="328">
        <v>1054.3399999999999</v>
      </c>
      <c r="S124" s="310">
        <v>180366.51</v>
      </c>
      <c r="T124" s="310">
        <v>-5872.3</v>
      </c>
      <c r="U124" s="310">
        <v>667875.67000000004</v>
      </c>
      <c r="X124" s="318">
        <v>635981.37</v>
      </c>
      <c r="Y124" s="318">
        <v>98000</v>
      </c>
      <c r="Z124" s="318">
        <v>317.24</v>
      </c>
      <c r="AB124" s="318">
        <v>157881.4</v>
      </c>
      <c r="AC124" s="318">
        <v>140662</v>
      </c>
      <c r="AD124" s="343">
        <v>413835.4</v>
      </c>
      <c r="AE124" s="343">
        <v>3800</v>
      </c>
      <c r="AF124" s="343">
        <v>13024</v>
      </c>
      <c r="AG124" s="343">
        <v>268986.28999999998</v>
      </c>
      <c r="AH124" s="343">
        <v>52827.98</v>
      </c>
      <c r="AL124" s="360">
        <f t="shared" si="7"/>
        <v>667123.01</v>
      </c>
      <c r="AM124" s="31">
        <f t="shared" si="8"/>
        <v>65304.34</v>
      </c>
      <c r="AN124" s="357">
        <f t="shared" si="9"/>
        <v>601818.67000000004</v>
      </c>
      <c r="AO124" s="15">
        <f t="shared" si="10"/>
        <v>1032842.01</v>
      </c>
      <c r="AP124" s="359">
        <f t="shared" si="11"/>
        <v>752473.66999999993</v>
      </c>
      <c r="AQ124" s="26">
        <f t="shared" si="12"/>
        <v>280368.34000000008</v>
      </c>
    </row>
    <row r="125" spans="1:43" x14ac:dyDescent="0.25">
      <c r="A125" t="s">
        <v>565</v>
      </c>
      <c r="B125" t="s">
        <v>566</v>
      </c>
      <c r="C125" s="71">
        <v>2179</v>
      </c>
      <c r="D125" s="58" t="s">
        <v>1385</v>
      </c>
      <c r="E125" t="s">
        <v>3342</v>
      </c>
      <c r="F125" s="334">
        <v>291151.84000000003</v>
      </c>
      <c r="G125" s="334">
        <v>40306.42</v>
      </c>
      <c r="H125" s="334">
        <v>52737.279999999999</v>
      </c>
      <c r="J125" s="310">
        <v>607027.76</v>
      </c>
      <c r="K125" s="310">
        <v>313407.09000000003</v>
      </c>
      <c r="L125" s="310">
        <v>1</v>
      </c>
      <c r="O125" s="328">
        <v>7415</v>
      </c>
      <c r="Q125" s="328">
        <v>-1754.37</v>
      </c>
      <c r="T125" s="310">
        <v>552998.77</v>
      </c>
      <c r="U125" s="310">
        <v>654977.96</v>
      </c>
      <c r="X125" s="318">
        <v>690623.35</v>
      </c>
      <c r="Y125" s="318">
        <v>154000</v>
      </c>
      <c r="Z125" s="318">
        <v>208.43</v>
      </c>
      <c r="AB125" s="318">
        <v>516618.8</v>
      </c>
      <c r="AC125" s="318">
        <v>139200</v>
      </c>
      <c r="AD125" s="343">
        <v>796474.28</v>
      </c>
      <c r="AE125" s="343">
        <v>6320</v>
      </c>
      <c r="AF125" s="343">
        <v>688</v>
      </c>
      <c r="AG125" s="343">
        <v>375268.96</v>
      </c>
      <c r="AH125" s="343">
        <v>230905.31</v>
      </c>
      <c r="AL125" s="360">
        <f t="shared" si="7"/>
        <v>384195.54000000004</v>
      </c>
      <c r="AM125" s="31">
        <f t="shared" si="8"/>
        <v>5660.63</v>
      </c>
      <c r="AN125" s="357">
        <f t="shared" si="9"/>
        <v>378534.91000000003</v>
      </c>
      <c r="AO125" s="15">
        <f t="shared" si="10"/>
        <v>1500650.58</v>
      </c>
      <c r="AP125" s="359">
        <f t="shared" si="11"/>
        <v>1409656.55</v>
      </c>
      <c r="AQ125" s="26">
        <f t="shared" si="12"/>
        <v>90994.030000000028</v>
      </c>
    </row>
    <row r="126" spans="1:43" x14ac:dyDescent="0.25">
      <c r="A126" t="s">
        <v>569</v>
      </c>
      <c r="B126" t="s">
        <v>570</v>
      </c>
      <c r="C126" s="71">
        <v>3793</v>
      </c>
      <c r="D126" s="58" t="s">
        <v>1386</v>
      </c>
      <c r="E126" t="s">
        <v>3343</v>
      </c>
      <c r="F126" s="334">
        <v>438870.69</v>
      </c>
      <c r="G126" s="334">
        <v>0</v>
      </c>
      <c r="H126" s="334">
        <v>234703.1</v>
      </c>
      <c r="J126" s="310">
        <v>213945.19</v>
      </c>
      <c r="K126" s="310">
        <v>136539.60999999999</v>
      </c>
      <c r="O126" s="328">
        <v>17000</v>
      </c>
      <c r="Q126" s="328">
        <v>-545.23</v>
      </c>
      <c r="T126" s="310">
        <v>-2161829.31</v>
      </c>
      <c r="U126" s="310">
        <v>3175397.16</v>
      </c>
      <c r="X126" s="318">
        <v>811138.6</v>
      </c>
      <c r="Y126" s="318">
        <v>460000</v>
      </c>
      <c r="Z126" s="318">
        <v>531.36</v>
      </c>
      <c r="AB126" s="318">
        <v>1388160</v>
      </c>
      <c r="AD126" s="343">
        <v>1772574</v>
      </c>
      <c r="AG126" s="343">
        <v>723630.97</v>
      </c>
      <c r="AH126" s="343">
        <v>169589.02</v>
      </c>
      <c r="AL126" s="360">
        <f t="shared" si="7"/>
        <v>673573.79</v>
      </c>
      <c r="AM126" s="31">
        <f t="shared" si="8"/>
        <v>16454.77</v>
      </c>
      <c r="AN126" s="357">
        <f t="shared" si="9"/>
        <v>657119.02</v>
      </c>
      <c r="AO126" s="15">
        <f t="shared" si="10"/>
        <v>2659829.96</v>
      </c>
      <c r="AP126" s="359">
        <f t="shared" si="11"/>
        <v>2665793.9899999998</v>
      </c>
      <c r="AQ126" s="26">
        <f t="shared" si="12"/>
        <v>-5964.0299999997951</v>
      </c>
    </row>
    <row r="127" spans="1:43" x14ac:dyDescent="0.25">
      <c r="A127" t="s">
        <v>569</v>
      </c>
      <c r="B127" t="s">
        <v>570</v>
      </c>
      <c r="C127" s="71">
        <v>1435</v>
      </c>
      <c r="D127" s="58" t="s">
        <v>1387</v>
      </c>
      <c r="E127" t="s">
        <v>3344</v>
      </c>
      <c r="F127" s="334">
        <v>210219.44</v>
      </c>
      <c r="G127" s="334">
        <v>7000</v>
      </c>
      <c r="H127" s="334">
        <v>88254.25</v>
      </c>
      <c r="J127" s="310">
        <v>97749.34</v>
      </c>
      <c r="K127" s="310">
        <v>92525.37</v>
      </c>
      <c r="O127" s="328">
        <v>6440</v>
      </c>
      <c r="Q127" s="328">
        <v>0</v>
      </c>
      <c r="T127" s="310">
        <v>-747248.99</v>
      </c>
      <c r="U127" s="310">
        <v>1191484.79</v>
      </c>
      <c r="X127" s="318">
        <v>521979.04</v>
      </c>
      <c r="Y127" s="318">
        <v>46200</v>
      </c>
      <c r="Z127" s="318">
        <v>307.8</v>
      </c>
      <c r="AB127" s="318">
        <v>751760</v>
      </c>
      <c r="AC127" s="318">
        <v>79380</v>
      </c>
      <c r="AD127" s="343">
        <v>1139513</v>
      </c>
      <c r="AE127" s="343">
        <v>960</v>
      </c>
      <c r="AF127" s="343">
        <v>2808</v>
      </c>
      <c r="AG127" s="343">
        <v>184568.2</v>
      </c>
      <c r="AH127" s="343">
        <v>26705.040000000001</v>
      </c>
      <c r="AL127" s="360">
        <f t="shared" si="7"/>
        <v>305473.69</v>
      </c>
      <c r="AM127" s="31">
        <f t="shared" si="8"/>
        <v>6440</v>
      </c>
      <c r="AN127" s="357">
        <f t="shared" si="9"/>
        <v>299033.69</v>
      </c>
      <c r="AO127" s="15">
        <f t="shared" si="10"/>
        <v>1399626.84</v>
      </c>
      <c r="AP127" s="359">
        <f t="shared" si="11"/>
        <v>1354554.24</v>
      </c>
      <c r="AQ127" s="26">
        <f t="shared" si="12"/>
        <v>45072.600000000093</v>
      </c>
    </row>
    <row r="128" spans="1:43" x14ac:dyDescent="0.25">
      <c r="A128" t="s">
        <v>569</v>
      </c>
      <c r="B128" t="s">
        <v>570</v>
      </c>
      <c r="C128" s="71">
        <v>1980</v>
      </c>
      <c r="D128" s="58" t="s">
        <v>1388</v>
      </c>
      <c r="E128" t="s">
        <v>3345</v>
      </c>
      <c r="F128" s="334">
        <v>406899.83</v>
      </c>
      <c r="G128" s="334">
        <v>0</v>
      </c>
      <c r="H128" s="334">
        <v>284804.61</v>
      </c>
      <c r="J128" s="310">
        <v>2252675.96</v>
      </c>
      <c r="K128" s="310">
        <v>130739.99</v>
      </c>
      <c r="O128" s="328">
        <v>4500</v>
      </c>
      <c r="Q128" s="328">
        <v>0</v>
      </c>
      <c r="T128" s="310">
        <v>2201100.79</v>
      </c>
      <c r="U128" s="310">
        <v>918887.6</v>
      </c>
      <c r="X128" s="318">
        <v>607726.36</v>
      </c>
      <c r="Y128" s="318">
        <v>63919</v>
      </c>
      <c r="Z128" s="318">
        <v>1035.3699999999999</v>
      </c>
      <c r="AB128" s="318">
        <v>1209300</v>
      </c>
      <c r="AC128" s="318">
        <v>102060</v>
      </c>
      <c r="AD128" s="343">
        <v>1609495</v>
      </c>
      <c r="AE128" s="343">
        <v>800</v>
      </c>
      <c r="AF128" s="343">
        <v>1760</v>
      </c>
      <c r="AG128" s="343">
        <v>277097.65999999997</v>
      </c>
      <c r="AH128" s="343">
        <v>144256.07</v>
      </c>
      <c r="AL128" s="360">
        <f t="shared" si="7"/>
        <v>691704.44</v>
      </c>
      <c r="AM128" s="31">
        <f t="shared" si="8"/>
        <v>4500</v>
      </c>
      <c r="AN128" s="357">
        <f t="shared" si="9"/>
        <v>687204.44</v>
      </c>
      <c r="AO128" s="15">
        <f t="shared" si="10"/>
        <v>1984040.73</v>
      </c>
      <c r="AP128" s="359">
        <f t="shared" si="11"/>
        <v>2033408.73</v>
      </c>
      <c r="AQ128" s="26">
        <f t="shared" si="12"/>
        <v>-49368</v>
      </c>
    </row>
    <row r="129" spans="1:43" x14ac:dyDescent="0.25">
      <c r="A129" t="s">
        <v>569</v>
      </c>
      <c r="B129" t="s">
        <v>570</v>
      </c>
      <c r="C129" s="71">
        <v>2225</v>
      </c>
      <c r="D129" s="58" t="s">
        <v>1389</v>
      </c>
      <c r="E129" t="s">
        <v>3346</v>
      </c>
      <c r="F129" s="334">
        <v>165771.38</v>
      </c>
      <c r="G129" s="334">
        <v>0</v>
      </c>
      <c r="H129" s="334">
        <v>58632.95</v>
      </c>
      <c r="J129" s="310">
        <v>96460.26</v>
      </c>
      <c r="K129" s="310">
        <v>137145.85999999999</v>
      </c>
      <c r="O129" s="328">
        <v>5000</v>
      </c>
      <c r="Q129" s="328">
        <v>2082.7600000000002</v>
      </c>
      <c r="T129" s="310">
        <v>-1299691.8</v>
      </c>
      <c r="U129" s="310">
        <v>1855787.89</v>
      </c>
      <c r="X129" s="318">
        <v>624473.62</v>
      </c>
      <c r="Y129" s="318">
        <v>19750</v>
      </c>
      <c r="Z129" s="318">
        <v>342.88</v>
      </c>
      <c r="AB129" s="318">
        <v>1072080</v>
      </c>
      <c r="AC129" s="318">
        <v>22680</v>
      </c>
      <c r="AD129" s="343">
        <v>1347201</v>
      </c>
      <c r="AE129" s="343">
        <v>2880</v>
      </c>
      <c r="AF129" s="343">
        <v>3936</v>
      </c>
      <c r="AG129" s="343">
        <v>378635.42</v>
      </c>
      <c r="AH129" s="343">
        <v>111842.48</v>
      </c>
      <c r="AL129" s="360">
        <f t="shared" si="7"/>
        <v>224404.33000000002</v>
      </c>
      <c r="AM129" s="31">
        <f t="shared" si="8"/>
        <v>7082.76</v>
      </c>
      <c r="AN129" s="357">
        <f t="shared" si="9"/>
        <v>217321.57</v>
      </c>
      <c r="AO129" s="15">
        <f t="shared" si="10"/>
        <v>1739326.5</v>
      </c>
      <c r="AP129" s="359">
        <f t="shared" si="11"/>
        <v>1844494.9</v>
      </c>
      <c r="AQ129" s="26">
        <f t="shared" si="12"/>
        <v>-105168.39999999991</v>
      </c>
    </row>
    <row r="130" spans="1:43" x14ac:dyDescent="0.25">
      <c r="A130" t="s">
        <v>569</v>
      </c>
      <c r="B130" t="s">
        <v>570</v>
      </c>
      <c r="C130" s="71">
        <v>2531</v>
      </c>
      <c r="D130" s="58" t="s">
        <v>1390</v>
      </c>
      <c r="E130" t="s">
        <v>3347</v>
      </c>
      <c r="F130" s="334">
        <v>250016.79</v>
      </c>
      <c r="G130" s="334">
        <v>0</v>
      </c>
      <c r="H130" s="334">
        <v>70014.53</v>
      </c>
      <c r="J130" s="310">
        <v>334034.90000000002</v>
      </c>
      <c r="K130" s="310">
        <v>239947.66</v>
      </c>
      <c r="O130" s="328">
        <v>0</v>
      </c>
      <c r="Q130" s="328">
        <v>0</v>
      </c>
      <c r="T130" s="310">
        <v>-666012.57999999996</v>
      </c>
      <c r="U130" s="310">
        <v>1498231.3</v>
      </c>
      <c r="X130" s="318">
        <v>750056.09</v>
      </c>
      <c r="Y130" s="318">
        <v>25800</v>
      </c>
      <c r="Z130" s="318">
        <v>429.08</v>
      </c>
      <c r="AB130" s="318">
        <v>1062720</v>
      </c>
      <c r="AD130" s="343">
        <v>1386294</v>
      </c>
      <c r="AG130" s="343">
        <v>265885.08</v>
      </c>
      <c r="AH130" s="343">
        <v>125030.93</v>
      </c>
      <c r="AL130" s="360">
        <f t="shared" si="7"/>
        <v>320031.32</v>
      </c>
      <c r="AM130" s="31">
        <f t="shared" si="8"/>
        <v>0</v>
      </c>
      <c r="AN130" s="357">
        <f t="shared" si="9"/>
        <v>320031.32</v>
      </c>
      <c r="AO130" s="15">
        <f t="shared" si="10"/>
        <v>1839005.17</v>
      </c>
      <c r="AP130" s="359">
        <f t="shared" si="11"/>
        <v>1777210.01</v>
      </c>
      <c r="AQ130" s="26">
        <f t="shared" si="12"/>
        <v>61795.159999999916</v>
      </c>
    </row>
    <row r="131" spans="1:43" x14ac:dyDescent="0.25">
      <c r="A131" t="s">
        <v>569</v>
      </c>
      <c r="B131" t="s">
        <v>570</v>
      </c>
      <c r="C131" s="71">
        <v>3452</v>
      </c>
      <c r="D131" s="58" t="s">
        <v>1391</v>
      </c>
      <c r="E131" t="s">
        <v>3348</v>
      </c>
      <c r="F131" s="334">
        <v>438245.84</v>
      </c>
      <c r="H131" s="334">
        <v>99123.95</v>
      </c>
      <c r="J131" s="310">
        <v>308125.15000000002</v>
      </c>
      <c r="K131" s="310">
        <v>28546.22</v>
      </c>
      <c r="Q131" s="328">
        <v>-704</v>
      </c>
      <c r="T131" s="310">
        <v>-1360317.17</v>
      </c>
      <c r="U131" s="310">
        <v>2202136.4300000002</v>
      </c>
      <c r="X131" s="318">
        <v>690489.95</v>
      </c>
      <c r="Y131" s="318">
        <v>193500</v>
      </c>
      <c r="Z131" s="318">
        <v>731.02</v>
      </c>
      <c r="AB131" s="318">
        <v>1214054</v>
      </c>
      <c r="AD131" s="343">
        <v>1551111</v>
      </c>
      <c r="AF131" s="343">
        <v>6796</v>
      </c>
      <c r="AG131" s="343">
        <v>392243.95</v>
      </c>
      <c r="AH131" s="343">
        <v>115698.12</v>
      </c>
      <c r="AL131" s="360">
        <f t="shared" si="7"/>
        <v>537369.79</v>
      </c>
      <c r="AM131" s="31">
        <f t="shared" si="8"/>
        <v>-704</v>
      </c>
      <c r="AN131" s="357">
        <f t="shared" si="9"/>
        <v>538073.79</v>
      </c>
      <c r="AO131" s="15">
        <f t="shared" si="10"/>
        <v>2098774.9699999997</v>
      </c>
      <c r="AP131" s="359">
        <f t="shared" si="11"/>
        <v>2065849.0699999998</v>
      </c>
      <c r="AQ131" s="26">
        <f t="shared" si="12"/>
        <v>32925.899999999907</v>
      </c>
    </row>
    <row r="132" spans="1:43" x14ac:dyDescent="0.25">
      <c r="A132" t="s">
        <v>569</v>
      </c>
      <c r="B132" t="s">
        <v>570</v>
      </c>
      <c r="C132" s="71">
        <v>3453</v>
      </c>
      <c r="D132" s="58" t="s">
        <v>1392</v>
      </c>
      <c r="E132" t="s">
        <v>3349</v>
      </c>
      <c r="F132" s="334">
        <v>488175.09</v>
      </c>
      <c r="G132" s="334">
        <v>0</v>
      </c>
      <c r="H132" s="334">
        <v>2768.34</v>
      </c>
      <c r="J132" s="310">
        <v>2117626.61</v>
      </c>
      <c r="K132" s="310">
        <v>578921.47</v>
      </c>
      <c r="O132" s="328">
        <v>34250</v>
      </c>
      <c r="Q132" s="328">
        <v>599</v>
      </c>
      <c r="T132" s="310">
        <v>2831754.61</v>
      </c>
      <c r="U132" s="310">
        <v>655276.54</v>
      </c>
      <c r="X132" s="318">
        <v>618948.4</v>
      </c>
      <c r="Y132" s="318">
        <v>110000</v>
      </c>
      <c r="Z132" s="318">
        <v>630.70000000000005</v>
      </c>
      <c r="AB132" s="318">
        <v>1154270</v>
      </c>
      <c r="AC132" s="318">
        <v>112365</v>
      </c>
      <c r="AD132" s="343">
        <v>1560774</v>
      </c>
      <c r="AE132" s="343">
        <v>480</v>
      </c>
      <c r="AF132" s="343">
        <v>7800</v>
      </c>
      <c r="AG132" s="343">
        <v>430710.78</v>
      </c>
      <c r="AH132" s="343">
        <v>330837.96000000002</v>
      </c>
      <c r="AL132" s="360">
        <f t="shared" si="7"/>
        <v>490943.43000000005</v>
      </c>
      <c r="AM132" s="31">
        <f t="shared" si="8"/>
        <v>34849</v>
      </c>
      <c r="AN132" s="357">
        <f t="shared" si="9"/>
        <v>456094.43000000005</v>
      </c>
      <c r="AO132" s="15">
        <f t="shared" si="10"/>
        <v>1996214.1</v>
      </c>
      <c r="AP132" s="359">
        <f t="shared" si="11"/>
        <v>2330602.7400000002</v>
      </c>
      <c r="AQ132" s="26">
        <f t="shared" si="12"/>
        <v>-334388.64000000013</v>
      </c>
    </row>
    <row r="133" spans="1:43" x14ac:dyDescent="0.25">
      <c r="A133" t="s">
        <v>569</v>
      </c>
      <c r="B133" t="s">
        <v>570</v>
      </c>
      <c r="C133" s="71">
        <v>3635</v>
      </c>
      <c r="D133" s="58" t="s">
        <v>1393</v>
      </c>
      <c r="E133" t="s">
        <v>3350</v>
      </c>
      <c r="F133" s="334">
        <v>613178.26</v>
      </c>
      <c r="G133" s="334">
        <v>24340</v>
      </c>
      <c r="H133" s="334">
        <v>181317.57</v>
      </c>
      <c r="J133" s="310">
        <v>1318948.6200000001</v>
      </c>
      <c r="K133" s="310">
        <v>142125.5</v>
      </c>
      <c r="O133" s="328">
        <v>40000</v>
      </c>
      <c r="Q133" s="328">
        <v>3373.62</v>
      </c>
      <c r="T133" s="310">
        <v>35848.68</v>
      </c>
      <c r="U133" s="310">
        <v>1904716.16</v>
      </c>
      <c r="X133" s="318">
        <v>1154407.6200000001</v>
      </c>
      <c r="Z133" s="318">
        <v>866.7</v>
      </c>
      <c r="AB133" s="318">
        <v>963120</v>
      </c>
      <c r="AC133" s="318">
        <v>450</v>
      </c>
      <c r="AD133" s="343">
        <v>1276281</v>
      </c>
      <c r="AG133" s="343">
        <v>412978.28</v>
      </c>
      <c r="AH133" s="343">
        <v>133613.54999999999</v>
      </c>
      <c r="AL133" s="360">
        <f t="shared" ref="AL133:AL154" si="13">SUM(F133:I133)</f>
        <v>818835.83000000007</v>
      </c>
      <c r="AM133" s="31">
        <f t="shared" ref="AM133:AM154" si="14">SUM(N133:Q133)</f>
        <v>43373.62</v>
      </c>
      <c r="AN133" s="357">
        <f t="shared" ref="AN133:AN154" si="15">AL133-AM133</f>
        <v>775462.21000000008</v>
      </c>
      <c r="AO133" s="15">
        <f t="shared" ref="AO133:AO154" si="16">SUM(V133:AC133)</f>
        <v>2118844.3200000003</v>
      </c>
      <c r="AP133" s="359">
        <f t="shared" ref="AP133:AP154" si="17">SUM(AD133:AK133)</f>
        <v>1822872.83</v>
      </c>
      <c r="AQ133" s="26">
        <f t="shared" ref="AQ133:AQ154" si="18">AO133-AP133</f>
        <v>295971.49000000022</v>
      </c>
    </row>
    <row r="134" spans="1:43" x14ac:dyDescent="0.25">
      <c r="A134" t="s">
        <v>569</v>
      </c>
      <c r="B134" t="s">
        <v>570</v>
      </c>
      <c r="C134" s="71">
        <v>4256</v>
      </c>
      <c r="D134" s="58" t="s">
        <v>1394</v>
      </c>
      <c r="E134" t="s">
        <v>3351</v>
      </c>
      <c r="F134" s="334">
        <v>610098.78</v>
      </c>
      <c r="G134" s="334">
        <v>0</v>
      </c>
      <c r="H134" s="334">
        <v>188077.44</v>
      </c>
      <c r="J134" s="310">
        <v>261207.54</v>
      </c>
      <c r="K134" s="310">
        <v>9504.18</v>
      </c>
      <c r="Q134" s="328">
        <v>0</v>
      </c>
      <c r="T134" s="310">
        <v>-1615575.37</v>
      </c>
      <c r="U134" s="310">
        <v>2482221.21</v>
      </c>
      <c r="X134" s="318">
        <v>680798.6</v>
      </c>
      <c r="Y134" s="318">
        <v>506239.51</v>
      </c>
      <c r="Z134" s="318">
        <v>823.25</v>
      </c>
      <c r="AB134" s="318">
        <v>1114210</v>
      </c>
      <c r="AC134" s="318">
        <v>11800</v>
      </c>
      <c r="AD134" s="343">
        <v>1478477</v>
      </c>
      <c r="AE134" s="343">
        <v>320</v>
      </c>
      <c r="AF134" s="343">
        <v>1696</v>
      </c>
      <c r="AG134" s="343">
        <v>466544.18</v>
      </c>
      <c r="AH134" s="343">
        <v>154592.07999999999</v>
      </c>
      <c r="AI134" s="343">
        <v>10000</v>
      </c>
      <c r="AL134" s="360">
        <f t="shared" si="13"/>
        <v>798176.22</v>
      </c>
      <c r="AM134" s="31">
        <f t="shared" si="14"/>
        <v>0</v>
      </c>
      <c r="AN134" s="357">
        <f t="shared" si="15"/>
        <v>798176.22</v>
      </c>
      <c r="AO134" s="15">
        <f t="shared" si="16"/>
        <v>2313871.3599999999</v>
      </c>
      <c r="AP134" s="359">
        <f t="shared" si="17"/>
        <v>2111629.2599999998</v>
      </c>
      <c r="AQ134" s="26">
        <f t="shared" si="18"/>
        <v>202242.10000000009</v>
      </c>
    </row>
    <row r="135" spans="1:43" x14ac:dyDescent="0.25">
      <c r="A135" t="s">
        <v>573</v>
      </c>
      <c r="B135" t="s">
        <v>574</v>
      </c>
      <c r="C135" s="71">
        <v>2177</v>
      </c>
      <c r="D135" s="58" t="s">
        <v>1395</v>
      </c>
      <c r="E135" t="s">
        <v>3352</v>
      </c>
      <c r="F135" s="334">
        <v>511396.38</v>
      </c>
      <c r="G135" s="334">
        <v>0</v>
      </c>
      <c r="H135" s="334">
        <v>401020.32</v>
      </c>
      <c r="J135" s="310">
        <v>634595.47</v>
      </c>
      <c r="K135" s="310">
        <v>54579.66</v>
      </c>
      <c r="Q135" s="328">
        <v>1388</v>
      </c>
      <c r="T135" s="310">
        <v>-2142285.2799999998</v>
      </c>
      <c r="U135" s="310">
        <v>3637434.23</v>
      </c>
      <c r="X135" s="318">
        <v>609918.76</v>
      </c>
      <c r="Y135" s="318">
        <v>140000</v>
      </c>
      <c r="Z135" s="318">
        <v>517.85</v>
      </c>
      <c r="AB135" s="318">
        <v>959400</v>
      </c>
      <c r="AC135" s="318">
        <v>47600</v>
      </c>
      <c r="AD135" s="343">
        <v>1120886</v>
      </c>
      <c r="AF135" s="343">
        <v>1888</v>
      </c>
      <c r="AG135" s="343">
        <v>412169.25</v>
      </c>
      <c r="AH135" s="343">
        <v>117438.48</v>
      </c>
      <c r="AL135" s="360">
        <f t="shared" si="13"/>
        <v>912416.7</v>
      </c>
      <c r="AM135" s="31">
        <f t="shared" si="14"/>
        <v>1388</v>
      </c>
      <c r="AN135" s="357">
        <f t="shared" si="15"/>
        <v>911028.7</v>
      </c>
      <c r="AO135" s="15">
        <f t="shared" si="16"/>
        <v>1757436.6099999999</v>
      </c>
      <c r="AP135" s="359">
        <f t="shared" si="17"/>
        <v>1652381.73</v>
      </c>
      <c r="AQ135" s="26">
        <f t="shared" si="18"/>
        <v>105054.87999999989</v>
      </c>
    </row>
    <row r="136" spans="1:43" x14ac:dyDescent="0.25">
      <c r="A136" t="s">
        <v>573</v>
      </c>
      <c r="B136" t="s">
        <v>574</v>
      </c>
      <c r="C136" s="71">
        <v>3300</v>
      </c>
      <c r="D136" s="58" t="s">
        <v>1396</v>
      </c>
      <c r="E136" t="s">
        <v>3353</v>
      </c>
      <c r="F136" s="334">
        <v>414270.85</v>
      </c>
      <c r="G136" s="334">
        <v>28930</v>
      </c>
      <c r="H136" s="334">
        <v>297388.25</v>
      </c>
      <c r="J136" s="310">
        <v>2271399.66</v>
      </c>
      <c r="K136" s="310">
        <v>165021.14000000001</v>
      </c>
      <c r="Q136" s="328">
        <v>-2518</v>
      </c>
      <c r="T136" s="310">
        <v>2755107.99</v>
      </c>
      <c r="U136" s="310">
        <v>364715.82</v>
      </c>
      <c r="X136" s="318">
        <v>921103.14</v>
      </c>
      <c r="Z136" s="318">
        <v>650.98</v>
      </c>
      <c r="AB136" s="318">
        <v>791460</v>
      </c>
      <c r="AD136" s="343">
        <v>880287.8</v>
      </c>
      <c r="AF136" s="343">
        <v>14840</v>
      </c>
      <c r="AG136" s="343">
        <v>578353.53</v>
      </c>
      <c r="AH136" s="343">
        <v>180028.7</v>
      </c>
      <c r="AL136" s="360">
        <f t="shared" si="13"/>
        <v>740589.1</v>
      </c>
      <c r="AM136" s="31">
        <f t="shared" si="14"/>
        <v>-2518</v>
      </c>
      <c r="AN136" s="357">
        <f t="shared" si="15"/>
        <v>743107.1</v>
      </c>
      <c r="AO136" s="15">
        <f t="shared" si="16"/>
        <v>1713214.12</v>
      </c>
      <c r="AP136" s="359">
        <f t="shared" si="17"/>
        <v>1653510.03</v>
      </c>
      <c r="AQ136" s="26">
        <f t="shared" si="18"/>
        <v>59704.090000000084</v>
      </c>
    </row>
    <row r="137" spans="1:43" x14ac:dyDescent="0.25">
      <c r="A137" t="s">
        <v>573</v>
      </c>
      <c r="B137" t="s">
        <v>574</v>
      </c>
      <c r="C137" s="71">
        <v>1172</v>
      </c>
      <c r="D137" s="58" t="s">
        <v>1397</v>
      </c>
      <c r="E137" t="s">
        <v>3354</v>
      </c>
      <c r="F137" s="334">
        <v>585638.97</v>
      </c>
      <c r="G137" s="334">
        <v>51000</v>
      </c>
      <c r="H137" s="334">
        <v>81093.600000000006</v>
      </c>
      <c r="J137" s="310">
        <v>86446.720000000001</v>
      </c>
      <c r="K137" s="310">
        <v>336425.22</v>
      </c>
      <c r="Q137" s="328">
        <v>1006</v>
      </c>
      <c r="T137" s="310">
        <v>479525.4</v>
      </c>
      <c r="U137" s="310">
        <v>431249.19</v>
      </c>
      <c r="X137" s="318">
        <v>400228.47</v>
      </c>
      <c r="Z137" s="318">
        <v>445.25</v>
      </c>
      <c r="AC137" s="318">
        <v>293631</v>
      </c>
      <c r="AD137" s="343">
        <v>269106</v>
      </c>
      <c r="AG137" s="343">
        <v>196346.8</v>
      </c>
      <c r="AH137" s="343">
        <v>28</v>
      </c>
      <c r="AL137" s="360">
        <f t="shared" si="13"/>
        <v>717732.57</v>
      </c>
      <c r="AM137" s="31">
        <f t="shared" si="14"/>
        <v>1006</v>
      </c>
      <c r="AN137" s="357">
        <f t="shared" si="15"/>
        <v>716726.57</v>
      </c>
      <c r="AO137" s="15">
        <f t="shared" si="16"/>
        <v>694304.72</v>
      </c>
      <c r="AP137" s="359">
        <f t="shared" si="17"/>
        <v>465480.8</v>
      </c>
      <c r="AQ137" s="26">
        <f t="shared" si="18"/>
        <v>228823.91999999998</v>
      </c>
    </row>
    <row r="138" spans="1:43" x14ac:dyDescent="0.25">
      <c r="A138" t="s">
        <v>573</v>
      </c>
      <c r="B138" t="s">
        <v>574</v>
      </c>
      <c r="C138" s="71">
        <v>2177</v>
      </c>
      <c r="D138" s="58" t="s">
        <v>1398</v>
      </c>
      <c r="E138" t="s">
        <v>3355</v>
      </c>
      <c r="F138" s="334">
        <v>302926.93</v>
      </c>
      <c r="G138" s="334">
        <v>0</v>
      </c>
      <c r="H138" s="334">
        <v>515003.14</v>
      </c>
      <c r="J138" s="310">
        <v>68243.81</v>
      </c>
      <c r="K138" s="310">
        <v>107502.01</v>
      </c>
      <c r="O138" s="328">
        <v>-10500</v>
      </c>
      <c r="Q138" s="328">
        <v>-2744</v>
      </c>
      <c r="T138" s="310">
        <v>-986342.65</v>
      </c>
      <c r="U138" s="310">
        <v>1781769.65</v>
      </c>
      <c r="X138" s="318">
        <v>707315.75</v>
      </c>
      <c r="Y138" s="318">
        <v>242000</v>
      </c>
      <c r="Z138" s="318">
        <v>249.98</v>
      </c>
      <c r="AD138" s="343">
        <v>232154.57</v>
      </c>
      <c r="AF138" s="343">
        <v>1608</v>
      </c>
      <c r="AG138" s="343">
        <v>504283.27</v>
      </c>
      <c r="AH138" s="343">
        <v>27</v>
      </c>
      <c r="AL138" s="360">
        <f t="shared" si="13"/>
        <v>817930.07000000007</v>
      </c>
      <c r="AM138" s="31">
        <f t="shared" si="14"/>
        <v>-13244</v>
      </c>
      <c r="AN138" s="357">
        <f t="shared" si="15"/>
        <v>831174.07000000007</v>
      </c>
      <c r="AO138" s="15">
        <f t="shared" si="16"/>
        <v>949565.73</v>
      </c>
      <c r="AP138" s="359">
        <f t="shared" si="17"/>
        <v>738072.84000000008</v>
      </c>
      <c r="AQ138" s="26">
        <f t="shared" si="18"/>
        <v>211492.8899999999</v>
      </c>
    </row>
    <row r="139" spans="1:43" x14ac:dyDescent="0.25">
      <c r="A139" t="s">
        <v>573</v>
      </c>
      <c r="B139" t="s">
        <v>574</v>
      </c>
      <c r="C139" s="71">
        <v>4986</v>
      </c>
      <c r="D139" s="58" t="s">
        <v>1399</v>
      </c>
      <c r="E139" t="s">
        <v>3356</v>
      </c>
      <c r="F139" s="334">
        <v>839842.4</v>
      </c>
      <c r="G139" s="334">
        <v>0</v>
      </c>
      <c r="H139" s="334">
        <v>224779.48</v>
      </c>
      <c r="J139" s="310">
        <v>-357350.27</v>
      </c>
      <c r="K139" s="310">
        <v>179922.07</v>
      </c>
      <c r="O139" s="328">
        <v>34800</v>
      </c>
      <c r="Q139" s="328">
        <v>802.77</v>
      </c>
      <c r="T139" s="310">
        <v>394165.99</v>
      </c>
      <c r="U139" s="310">
        <v>343312.84</v>
      </c>
      <c r="X139" s="318">
        <v>886837.34</v>
      </c>
      <c r="Y139" s="318">
        <v>339440</v>
      </c>
      <c r="Z139" s="318">
        <v>707.96</v>
      </c>
      <c r="AB139" s="318">
        <v>1257770</v>
      </c>
      <c r="AC139" s="318">
        <v>89944</v>
      </c>
      <c r="AD139" s="343">
        <v>1475758</v>
      </c>
      <c r="AE139" s="343">
        <v>240</v>
      </c>
      <c r="AF139" s="343">
        <v>1734</v>
      </c>
      <c r="AG139" s="343">
        <v>768900.07</v>
      </c>
      <c r="AH139" s="343">
        <v>213955.15</v>
      </c>
      <c r="AL139" s="360">
        <f t="shared" si="13"/>
        <v>1064621.8800000001</v>
      </c>
      <c r="AM139" s="31">
        <f t="shared" si="14"/>
        <v>35602.769999999997</v>
      </c>
      <c r="AN139" s="357">
        <f t="shared" si="15"/>
        <v>1029019.1100000001</v>
      </c>
      <c r="AO139" s="15">
        <f t="shared" si="16"/>
        <v>2574699.2999999998</v>
      </c>
      <c r="AP139" s="359">
        <f t="shared" si="17"/>
        <v>2460587.2199999997</v>
      </c>
      <c r="AQ139" s="26">
        <f t="shared" si="18"/>
        <v>114112.08000000007</v>
      </c>
    </row>
    <row r="140" spans="1:43" x14ac:dyDescent="0.25">
      <c r="A140" t="s">
        <v>573</v>
      </c>
      <c r="B140" t="s">
        <v>574</v>
      </c>
      <c r="C140" s="71">
        <v>4194</v>
      </c>
      <c r="D140" s="58" t="s">
        <v>1400</v>
      </c>
      <c r="E140" t="s">
        <v>3357</v>
      </c>
      <c r="F140" s="334">
        <v>398363.65</v>
      </c>
      <c r="G140" s="334">
        <v>40950</v>
      </c>
      <c r="H140" s="334">
        <v>459299.41</v>
      </c>
      <c r="J140" s="310">
        <v>112974.59</v>
      </c>
      <c r="K140" s="310">
        <v>174128.99</v>
      </c>
      <c r="Q140" s="328">
        <v>-608</v>
      </c>
      <c r="T140" s="310">
        <v>-638327.78</v>
      </c>
      <c r="U140" s="310">
        <v>1627802.29</v>
      </c>
      <c r="X140" s="318">
        <v>607005.6</v>
      </c>
      <c r="Z140" s="318">
        <v>467.78</v>
      </c>
      <c r="AB140" s="318">
        <v>623070</v>
      </c>
      <c r="AC140" s="318">
        <v>58800</v>
      </c>
      <c r="AD140" s="343">
        <v>942842.88</v>
      </c>
      <c r="AE140" s="343">
        <v>15672</v>
      </c>
      <c r="AF140" s="343">
        <v>528</v>
      </c>
      <c r="AG140" s="343">
        <v>94065.53</v>
      </c>
      <c r="AH140" s="343">
        <v>39384.839999999997</v>
      </c>
      <c r="AL140" s="360">
        <f t="shared" si="13"/>
        <v>898613.06</v>
      </c>
      <c r="AM140" s="31">
        <f t="shared" si="14"/>
        <v>-608</v>
      </c>
      <c r="AN140" s="357">
        <f t="shared" si="15"/>
        <v>899221.06</v>
      </c>
      <c r="AO140" s="15">
        <f t="shared" si="16"/>
        <v>1289343.3799999999</v>
      </c>
      <c r="AP140" s="359">
        <f t="shared" si="17"/>
        <v>1092493.25</v>
      </c>
      <c r="AQ140" s="26">
        <f t="shared" si="18"/>
        <v>196850.12999999989</v>
      </c>
    </row>
    <row r="141" spans="1:43" x14ac:dyDescent="0.25">
      <c r="A141" t="s">
        <v>573</v>
      </c>
      <c r="B141" t="s">
        <v>574</v>
      </c>
      <c r="C141" s="71">
        <v>4296</v>
      </c>
      <c r="D141" s="58" t="s">
        <v>1401</v>
      </c>
      <c r="E141" t="s">
        <v>3358</v>
      </c>
      <c r="F141" s="334">
        <v>820272.32</v>
      </c>
      <c r="G141" s="334">
        <v>0</v>
      </c>
      <c r="H141" s="334">
        <v>727129.3</v>
      </c>
      <c r="J141" s="310">
        <v>17</v>
      </c>
      <c r="K141" s="310">
        <v>121260.77</v>
      </c>
      <c r="Q141" s="328">
        <v>0</v>
      </c>
      <c r="T141" s="310">
        <v>-1201860.78</v>
      </c>
      <c r="U141" s="310">
        <v>2560000</v>
      </c>
      <c r="X141" s="318">
        <v>1002436.49</v>
      </c>
      <c r="Z141" s="318">
        <v>924.12</v>
      </c>
      <c r="AB141" s="318">
        <v>740070</v>
      </c>
      <c r="AD141" s="343">
        <v>954765</v>
      </c>
      <c r="AG141" s="343">
        <v>448510.04</v>
      </c>
      <c r="AH141" s="343">
        <v>29615.4</v>
      </c>
      <c r="AL141" s="360">
        <f t="shared" si="13"/>
        <v>1547401.62</v>
      </c>
      <c r="AM141" s="31">
        <f t="shared" si="14"/>
        <v>0</v>
      </c>
      <c r="AN141" s="357">
        <f t="shared" si="15"/>
        <v>1547401.62</v>
      </c>
      <c r="AO141" s="15">
        <f t="shared" si="16"/>
        <v>1743430.6099999999</v>
      </c>
      <c r="AP141" s="359">
        <f t="shared" si="17"/>
        <v>1432890.44</v>
      </c>
      <c r="AQ141" s="26">
        <f t="shared" si="18"/>
        <v>310540.16999999993</v>
      </c>
    </row>
    <row r="142" spans="1:43" x14ac:dyDescent="0.25">
      <c r="A142" t="s">
        <v>573</v>
      </c>
      <c r="B142" t="s">
        <v>574</v>
      </c>
      <c r="C142" s="71">
        <v>2528</v>
      </c>
      <c r="D142" s="58" t="s">
        <v>1402</v>
      </c>
      <c r="E142" t="s">
        <v>3359</v>
      </c>
      <c r="F142" s="334">
        <v>546569.18999999994</v>
      </c>
      <c r="G142" s="334">
        <v>0</v>
      </c>
      <c r="H142" s="334">
        <v>10640</v>
      </c>
      <c r="J142" s="310">
        <v>717939.09</v>
      </c>
      <c r="K142" s="310">
        <v>99420.24</v>
      </c>
      <c r="Q142" s="328">
        <v>-1874</v>
      </c>
      <c r="R142" s="310">
        <v>1000</v>
      </c>
      <c r="T142" s="310">
        <v>1317677.8400000001</v>
      </c>
      <c r="X142" s="318">
        <v>355098.95</v>
      </c>
      <c r="Z142" s="318">
        <v>608.58000000000004</v>
      </c>
      <c r="AB142" s="318">
        <v>1354490</v>
      </c>
      <c r="AC142" s="318">
        <v>1071493.1299999999</v>
      </c>
      <c r="AD142" s="343">
        <v>1855739</v>
      </c>
      <c r="AF142" s="343">
        <v>17176</v>
      </c>
      <c r="AG142" s="343">
        <v>787938.67</v>
      </c>
      <c r="AH142" s="343">
        <v>63072.31</v>
      </c>
      <c r="AL142" s="360">
        <f t="shared" si="13"/>
        <v>557209.18999999994</v>
      </c>
      <c r="AM142" s="31">
        <f t="shared" si="14"/>
        <v>-1874</v>
      </c>
      <c r="AN142" s="357">
        <f t="shared" si="15"/>
        <v>559083.18999999994</v>
      </c>
      <c r="AO142" s="15">
        <f t="shared" si="16"/>
        <v>2781690.66</v>
      </c>
      <c r="AP142" s="359">
        <f t="shared" si="17"/>
        <v>2723925.98</v>
      </c>
      <c r="AQ142" s="26">
        <f t="shared" si="18"/>
        <v>57764.680000000168</v>
      </c>
    </row>
    <row r="143" spans="1:43" x14ac:dyDescent="0.25">
      <c r="A143" t="s">
        <v>573</v>
      </c>
      <c r="B143" t="s">
        <v>574</v>
      </c>
      <c r="C143" s="71">
        <v>3203</v>
      </c>
      <c r="D143" s="58" t="s">
        <v>1403</v>
      </c>
      <c r="E143" t="s">
        <v>3360</v>
      </c>
      <c r="F143" s="334">
        <v>640531.22</v>
      </c>
      <c r="G143" s="334">
        <v>0</v>
      </c>
      <c r="H143" s="334">
        <v>64969.4</v>
      </c>
      <c r="J143" s="310">
        <v>1597012.92</v>
      </c>
      <c r="K143" s="310">
        <v>101231.56</v>
      </c>
      <c r="Q143" s="328">
        <v>0</v>
      </c>
      <c r="T143" s="310">
        <v>30966.57</v>
      </c>
      <c r="U143" s="310">
        <v>2368242.5</v>
      </c>
      <c r="X143" s="318">
        <v>712162.41</v>
      </c>
      <c r="Y143" s="318">
        <v>305960</v>
      </c>
      <c r="Z143" s="318">
        <v>654.92999999999995</v>
      </c>
      <c r="AB143" s="318">
        <v>973530</v>
      </c>
      <c r="AD143" s="343">
        <v>1198242</v>
      </c>
      <c r="AE143" s="343">
        <v>16759</v>
      </c>
      <c r="AG143" s="343">
        <v>587902.04</v>
      </c>
      <c r="AH143" s="343">
        <v>184868.27</v>
      </c>
      <c r="AL143" s="360">
        <f t="shared" si="13"/>
        <v>705500.62</v>
      </c>
      <c r="AM143" s="31">
        <f t="shared" si="14"/>
        <v>0</v>
      </c>
      <c r="AN143" s="357">
        <f t="shared" si="15"/>
        <v>705500.62</v>
      </c>
      <c r="AO143" s="15">
        <f t="shared" si="16"/>
        <v>1992307.34</v>
      </c>
      <c r="AP143" s="359">
        <f t="shared" si="17"/>
        <v>1987771.31</v>
      </c>
      <c r="AQ143" s="26">
        <f t="shared" si="18"/>
        <v>4536.0300000000279</v>
      </c>
    </row>
    <row r="144" spans="1:43" x14ac:dyDescent="0.25">
      <c r="A144" t="s">
        <v>573</v>
      </c>
      <c r="B144" t="s">
        <v>574</v>
      </c>
      <c r="C144" s="71">
        <v>3469</v>
      </c>
      <c r="D144" s="58" t="s">
        <v>1404</v>
      </c>
      <c r="E144" t="s">
        <v>3361</v>
      </c>
      <c r="F144" s="334">
        <v>348693.9</v>
      </c>
      <c r="G144" s="334">
        <v>16100</v>
      </c>
      <c r="H144" s="334">
        <v>71745.289999999994</v>
      </c>
      <c r="J144" s="310">
        <v>1775028.4</v>
      </c>
      <c r="K144" s="310">
        <v>137625.54999999999</v>
      </c>
      <c r="N144" s="328">
        <v>30000</v>
      </c>
      <c r="Q144" s="328">
        <v>932</v>
      </c>
      <c r="T144" s="310">
        <v>551679.52</v>
      </c>
      <c r="U144" s="310">
        <v>1552681.09</v>
      </c>
      <c r="X144" s="318">
        <v>227362.76</v>
      </c>
      <c r="Y144" s="318">
        <v>100970</v>
      </c>
      <c r="Z144" s="318">
        <v>570.08000000000004</v>
      </c>
      <c r="AB144" s="318">
        <v>10770</v>
      </c>
      <c r="AC144" s="318">
        <v>17100.990000000002</v>
      </c>
      <c r="AD144" s="343">
        <v>31979</v>
      </c>
      <c r="AG144" s="343">
        <v>98488.34</v>
      </c>
      <c r="AH144" s="343">
        <v>12405.96</v>
      </c>
      <c r="AL144" s="360">
        <f t="shared" si="13"/>
        <v>436539.19</v>
      </c>
      <c r="AM144" s="31">
        <f t="shared" si="14"/>
        <v>30932</v>
      </c>
      <c r="AN144" s="357">
        <f t="shared" si="15"/>
        <v>405607.19</v>
      </c>
      <c r="AO144" s="15">
        <f t="shared" si="16"/>
        <v>356773.83</v>
      </c>
      <c r="AP144" s="359">
        <f t="shared" si="17"/>
        <v>142873.29999999999</v>
      </c>
      <c r="AQ144" s="26">
        <f t="shared" si="18"/>
        <v>213900.53000000003</v>
      </c>
    </row>
    <row r="145" spans="1:43" x14ac:dyDescent="0.25">
      <c r="A145" t="s">
        <v>573</v>
      </c>
      <c r="B145" t="s">
        <v>574</v>
      </c>
      <c r="C145" s="71">
        <v>3469</v>
      </c>
      <c r="D145" s="58" t="s">
        <v>1405</v>
      </c>
      <c r="E145" t="s">
        <v>3362</v>
      </c>
      <c r="F145" s="334">
        <v>1060352.55</v>
      </c>
      <c r="G145" s="334">
        <v>92365</v>
      </c>
      <c r="H145" s="334">
        <v>230419.44</v>
      </c>
      <c r="J145" s="310">
        <v>1462856.28</v>
      </c>
      <c r="K145" s="310">
        <v>709563.76</v>
      </c>
      <c r="O145" s="328">
        <v>105000</v>
      </c>
      <c r="Q145" s="328">
        <v>8232.83</v>
      </c>
      <c r="T145" s="310">
        <v>443068.66</v>
      </c>
      <c r="U145" s="310">
        <v>2662147.65</v>
      </c>
      <c r="X145" s="318">
        <v>878026.04</v>
      </c>
      <c r="Z145" s="318">
        <v>-920.58</v>
      </c>
      <c r="AB145" s="318">
        <v>356499</v>
      </c>
      <c r="AD145" s="343">
        <v>441253</v>
      </c>
      <c r="AG145" s="343">
        <v>361138.94</v>
      </c>
      <c r="AH145" s="343">
        <v>94104.63</v>
      </c>
      <c r="AL145" s="360">
        <f t="shared" si="13"/>
        <v>1383136.99</v>
      </c>
      <c r="AM145" s="31">
        <f t="shared" si="14"/>
        <v>113232.83</v>
      </c>
      <c r="AN145" s="357">
        <f t="shared" si="15"/>
        <v>1269904.1599999999</v>
      </c>
      <c r="AO145" s="15">
        <f t="shared" si="16"/>
        <v>1233604.46</v>
      </c>
      <c r="AP145" s="359">
        <f t="shared" si="17"/>
        <v>896496.57</v>
      </c>
      <c r="AQ145" s="26">
        <f t="shared" si="18"/>
        <v>337107.89</v>
      </c>
    </row>
    <row r="146" spans="1:43" x14ac:dyDescent="0.25">
      <c r="A146" t="s">
        <v>577</v>
      </c>
      <c r="B146" t="s">
        <v>578</v>
      </c>
      <c r="C146" s="71">
        <v>2217</v>
      </c>
      <c r="D146" s="58" t="s">
        <v>1406</v>
      </c>
      <c r="E146" t="s">
        <v>3363</v>
      </c>
      <c r="F146" s="334">
        <v>310069.82</v>
      </c>
      <c r="G146" s="334">
        <v>7720</v>
      </c>
      <c r="H146" s="334">
        <v>349749.12</v>
      </c>
      <c r="J146" s="310">
        <v>4</v>
      </c>
      <c r="K146" s="310">
        <v>-12338.25</v>
      </c>
      <c r="O146" s="328">
        <v>950</v>
      </c>
      <c r="Q146" s="328">
        <v>661.93</v>
      </c>
      <c r="T146" s="310">
        <v>-1323280.53</v>
      </c>
      <c r="U146" s="310">
        <v>1849445.73</v>
      </c>
      <c r="X146" s="318">
        <v>728624.95</v>
      </c>
      <c r="Y146" s="318">
        <v>79700</v>
      </c>
      <c r="Z146" s="318">
        <v>20.23</v>
      </c>
      <c r="AB146" s="318">
        <v>1045312.2</v>
      </c>
      <c r="AC146" s="318">
        <v>216850</v>
      </c>
      <c r="AD146" s="343">
        <v>1335993.2</v>
      </c>
      <c r="AF146" s="343">
        <v>11010</v>
      </c>
      <c r="AG146" s="343">
        <v>544420.43000000005</v>
      </c>
      <c r="AH146" s="343">
        <v>51656.19</v>
      </c>
      <c r="AL146" s="360">
        <f t="shared" si="13"/>
        <v>667538.93999999994</v>
      </c>
      <c r="AM146" s="31">
        <f t="shared" si="14"/>
        <v>1611.9299999999998</v>
      </c>
      <c r="AN146" s="357">
        <f t="shared" si="15"/>
        <v>665927.00999999989</v>
      </c>
      <c r="AO146" s="15">
        <f t="shared" si="16"/>
        <v>2070507.38</v>
      </c>
      <c r="AP146" s="359">
        <f t="shared" si="17"/>
        <v>1943079.8199999998</v>
      </c>
      <c r="AQ146" s="26">
        <f t="shared" si="18"/>
        <v>127427.56000000006</v>
      </c>
    </row>
    <row r="147" spans="1:43" x14ac:dyDescent="0.25">
      <c r="A147" t="s">
        <v>577</v>
      </c>
      <c r="B147" t="s">
        <v>578</v>
      </c>
      <c r="C147" s="71">
        <v>3536</v>
      </c>
      <c r="D147" s="58" t="s">
        <v>1407</v>
      </c>
      <c r="E147" t="s">
        <v>3364</v>
      </c>
      <c r="F147" s="334">
        <v>336534.65</v>
      </c>
      <c r="G147" s="334">
        <v>80000</v>
      </c>
      <c r="H147" s="334">
        <v>66614.789999999994</v>
      </c>
      <c r="J147" s="310">
        <v>101863.98</v>
      </c>
      <c r="K147" s="310">
        <v>210554.97</v>
      </c>
      <c r="N147" s="328">
        <v>14000</v>
      </c>
      <c r="O147" s="328">
        <v>29738.53</v>
      </c>
      <c r="Q147" s="328">
        <v>230.9</v>
      </c>
      <c r="T147" s="310">
        <v>-2031201.46</v>
      </c>
      <c r="U147" s="310">
        <v>2606531.4300000002</v>
      </c>
      <c r="X147" s="318">
        <v>689785.68</v>
      </c>
      <c r="Y147" s="318">
        <v>262300</v>
      </c>
      <c r="Z147" s="318">
        <v>438.48</v>
      </c>
      <c r="AB147" s="318">
        <v>914312.3</v>
      </c>
      <c r="AC147" s="318">
        <v>312635.5</v>
      </c>
      <c r="AD147" s="343">
        <v>1269166.3</v>
      </c>
      <c r="AE147" s="343">
        <v>16624</v>
      </c>
      <c r="AG147" s="343">
        <v>668953.1</v>
      </c>
      <c r="AH147" s="343">
        <v>47959.57</v>
      </c>
      <c r="AK147" s="343">
        <v>500</v>
      </c>
      <c r="AL147" s="360">
        <f t="shared" si="13"/>
        <v>483149.44</v>
      </c>
      <c r="AM147" s="31">
        <f t="shared" si="14"/>
        <v>43969.43</v>
      </c>
      <c r="AN147" s="357">
        <f t="shared" si="15"/>
        <v>439180.01</v>
      </c>
      <c r="AO147" s="15">
        <f t="shared" si="16"/>
        <v>2179471.96</v>
      </c>
      <c r="AP147" s="359">
        <f t="shared" si="17"/>
        <v>2003202.97</v>
      </c>
      <c r="AQ147" s="26">
        <f t="shared" si="18"/>
        <v>176268.99</v>
      </c>
    </row>
    <row r="148" spans="1:43" x14ac:dyDescent="0.25">
      <c r="A148" t="s">
        <v>577</v>
      </c>
      <c r="B148" t="s">
        <v>578</v>
      </c>
      <c r="C148" s="71">
        <v>4975</v>
      </c>
      <c r="D148" s="58" t="s">
        <v>1408</v>
      </c>
      <c r="E148" t="s">
        <v>3365</v>
      </c>
      <c r="F148" s="334">
        <v>199818.02</v>
      </c>
      <c r="G148" s="334">
        <v>0</v>
      </c>
      <c r="H148" s="334">
        <v>58754.77</v>
      </c>
      <c r="J148" s="310">
        <v>15703.72</v>
      </c>
      <c r="K148" s="310">
        <v>33758.300000000003</v>
      </c>
      <c r="O148" s="328">
        <v>34330</v>
      </c>
      <c r="Q148" s="328">
        <v>1296.7</v>
      </c>
      <c r="T148" s="310">
        <v>-906329.05</v>
      </c>
      <c r="U148" s="310">
        <v>1289115.33</v>
      </c>
      <c r="X148" s="318">
        <v>847062.03</v>
      </c>
      <c r="Z148" s="318">
        <v>306.33</v>
      </c>
      <c r="AB148" s="318">
        <v>1112554</v>
      </c>
      <c r="AC148" s="318">
        <v>132800</v>
      </c>
      <c r="AD148" s="343">
        <v>1371407.5</v>
      </c>
      <c r="AE148" s="343">
        <v>3264</v>
      </c>
      <c r="AG148" s="343">
        <v>772102.45</v>
      </c>
      <c r="AH148" s="343">
        <v>56326.58</v>
      </c>
      <c r="AL148" s="360">
        <f t="shared" si="13"/>
        <v>258572.78999999998</v>
      </c>
      <c r="AM148" s="31">
        <f t="shared" si="14"/>
        <v>35626.699999999997</v>
      </c>
      <c r="AN148" s="357">
        <f t="shared" si="15"/>
        <v>222946.08999999997</v>
      </c>
      <c r="AO148" s="15">
        <f t="shared" si="16"/>
        <v>2092722.3599999999</v>
      </c>
      <c r="AP148" s="359">
        <f t="shared" si="17"/>
        <v>2203100.5300000003</v>
      </c>
      <c r="AQ148" s="26">
        <f t="shared" si="18"/>
        <v>-110378.17000000039</v>
      </c>
    </row>
    <row r="149" spans="1:43" x14ac:dyDescent="0.25">
      <c r="A149" t="s">
        <v>577</v>
      </c>
      <c r="B149" t="s">
        <v>578</v>
      </c>
      <c r="C149" s="71">
        <v>2059</v>
      </c>
      <c r="D149" s="58" t="s">
        <v>1409</v>
      </c>
      <c r="E149" t="s">
        <v>3366</v>
      </c>
      <c r="F149" s="334">
        <v>200586.82</v>
      </c>
      <c r="G149" s="334">
        <v>0</v>
      </c>
      <c r="H149" s="334">
        <v>17180.73</v>
      </c>
      <c r="J149" s="310">
        <v>1930240.62</v>
      </c>
      <c r="K149" s="310">
        <v>103155.06</v>
      </c>
      <c r="O149" s="328">
        <v>30350</v>
      </c>
      <c r="Q149" s="328">
        <v>265</v>
      </c>
      <c r="T149" s="310">
        <v>48723.77</v>
      </c>
      <c r="U149" s="310">
        <v>2316929.4300000002</v>
      </c>
      <c r="X149" s="318">
        <v>628397.43000000005</v>
      </c>
      <c r="Z149" s="318">
        <v>325.37</v>
      </c>
      <c r="AB149" s="318">
        <v>945770</v>
      </c>
      <c r="AC149" s="318">
        <v>133396.79999999999</v>
      </c>
      <c r="AD149" s="343">
        <v>1217855.8</v>
      </c>
      <c r="AE149" s="343">
        <v>1760</v>
      </c>
      <c r="AG149" s="343">
        <v>451767.37</v>
      </c>
      <c r="AH149" s="343">
        <v>181611.4</v>
      </c>
      <c r="AL149" s="360">
        <f t="shared" si="13"/>
        <v>217767.55000000002</v>
      </c>
      <c r="AM149" s="31">
        <f t="shared" si="14"/>
        <v>30615</v>
      </c>
      <c r="AN149" s="357">
        <f t="shared" si="15"/>
        <v>187152.55000000002</v>
      </c>
      <c r="AO149" s="15">
        <f t="shared" si="16"/>
        <v>1707889.6</v>
      </c>
      <c r="AP149" s="359">
        <f t="shared" si="17"/>
        <v>1852994.5699999998</v>
      </c>
      <c r="AQ149" s="26">
        <f t="shared" si="18"/>
        <v>-145104.96999999974</v>
      </c>
    </row>
    <row r="150" spans="1:43" x14ac:dyDescent="0.25">
      <c r="A150" t="s">
        <v>577</v>
      </c>
      <c r="B150" t="s">
        <v>578</v>
      </c>
      <c r="C150" s="71">
        <v>1986</v>
      </c>
      <c r="D150" s="58" t="s">
        <v>1410</v>
      </c>
      <c r="E150" t="s">
        <v>3367</v>
      </c>
      <c r="F150" s="334">
        <v>295347.96999999997</v>
      </c>
      <c r="G150" s="334">
        <v>0</v>
      </c>
      <c r="H150" s="334">
        <v>78289.259999999995</v>
      </c>
      <c r="J150" s="310">
        <v>964137.19</v>
      </c>
      <c r="K150" s="310">
        <v>99862.15</v>
      </c>
      <c r="O150" s="328">
        <v>15933.13</v>
      </c>
      <c r="Q150" s="328">
        <v>244</v>
      </c>
      <c r="T150" s="310">
        <v>-1320289.94</v>
      </c>
      <c r="U150" s="310">
        <v>2601070</v>
      </c>
      <c r="X150" s="318">
        <v>739143.79</v>
      </c>
      <c r="Y150" s="318">
        <v>159860</v>
      </c>
      <c r="Z150" s="318">
        <v>246.61</v>
      </c>
      <c r="AB150" s="318">
        <v>429040</v>
      </c>
      <c r="AC150" s="318">
        <v>82400</v>
      </c>
      <c r="AD150" s="343">
        <v>709826.88</v>
      </c>
      <c r="AF150" s="343">
        <v>7970</v>
      </c>
      <c r="AG150" s="343">
        <v>453651.43</v>
      </c>
      <c r="AH150" s="343">
        <v>98562.71</v>
      </c>
      <c r="AL150" s="360">
        <f t="shared" si="13"/>
        <v>373637.23</v>
      </c>
      <c r="AM150" s="31">
        <f t="shared" si="14"/>
        <v>16177.13</v>
      </c>
      <c r="AN150" s="357">
        <f t="shared" si="15"/>
        <v>357460.1</v>
      </c>
      <c r="AO150" s="15">
        <f t="shared" si="16"/>
        <v>1410690.4</v>
      </c>
      <c r="AP150" s="359">
        <f t="shared" si="17"/>
        <v>1270011.02</v>
      </c>
      <c r="AQ150" s="26">
        <f t="shared" si="18"/>
        <v>140679.37999999989</v>
      </c>
    </row>
    <row r="151" spans="1:43" x14ac:dyDescent="0.25">
      <c r="A151" t="s">
        <v>581</v>
      </c>
      <c r="B151" t="s">
        <v>583</v>
      </c>
      <c r="C151" s="71">
        <v>2574</v>
      </c>
      <c r="D151" s="58" t="s">
        <v>1411</v>
      </c>
      <c r="E151" t="s">
        <v>3368</v>
      </c>
      <c r="F151" s="334">
        <v>353269.21</v>
      </c>
      <c r="G151" s="334">
        <v>0</v>
      </c>
      <c r="H151" s="334">
        <v>95182.24</v>
      </c>
      <c r="J151" s="310">
        <v>611359.24</v>
      </c>
      <c r="K151" s="310">
        <v>81862.720000000001</v>
      </c>
      <c r="P151" s="328">
        <v>73000</v>
      </c>
      <c r="Q151" s="328">
        <v>13051</v>
      </c>
      <c r="T151" s="310">
        <v>-259593.17</v>
      </c>
      <c r="U151" s="310">
        <v>1474940.27</v>
      </c>
      <c r="X151" s="318">
        <v>857789.25</v>
      </c>
      <c r="Z151" s="318">
        <v>27.26</v>
      </c>
      <c r="AB151" s="318">
        <v>976956</v>
      </c>
      <c r="AC151" s="318">
        <v>100800</v>
      </c>
      <c r="AD151" s="343">
        <v>1308168</v>
      </c>
      <c r="AF151" s="343">
        <v>6416</v>
      </c>
      <c r="AG151" s="343">
        <v>589240.52</v>
      </c>
      <c r="AH151" s="343">
        <v>171472.68</v>
      </c>
      <c r="AK151" s="343">
        <v>20000</v>
      </c>
      <c r="AL151" s="360">
        <f t="shared" si="13"/>
        <v>448451.45</v>
      </c>
      <c r="AM151" s="31">
        <f t="shared" si="14"/>
        <v>86051</v>
      </c>
      <c r="AN151" s="357">
        <f t="shared" si="15"/>
        <v>362400.45</v>
      </c>
      <c r="AO151" s="15">
        <f t="shared" si="16"/>
        <v>1935572.51</v>
      </c>
      <c r="AP151" s="359">
        <f t="shared" si="17"/>
        <v>2095297.2</v>
      </c>
      <c r="AQ151" s="26">
        <f t="shared" si="18"/>
        <v>-159724.68999999994</v>
      </c>
    </row>
    <row r="152" spans="1:43" x14ac:dyDescent="0.25">
      <c r="A152" t="s">
        <v>581</v>
      </c>
      <c r="B152" t="s">
        <v>583</v>
      </c>
      <c r="C152" s="71">
        <v>918</v>
      </c>
      <c r="D152" s="58" t="s">
        <v>1412</v>
      </c>
      <c r="E152" t="s">
        <v>3369</v>
      </c>
      <c r="F152" s="334">
        <v>449510.69</v>
      </c>
      <c r="G152" s="334">
        <v>0.48</v>
      </c>
      <c r="H152" s="334">
        <v>202668.79</v>
      </c>
      <c r="J152" s="310">
        <v>-63234.06</v>
      </c>
      <c r="K152" s="310">
        <v>-238336.2</v>
      </c>
      <c r="M152" s="310">
        <v>120500</v>
      </c>
      <c r="P152" s="328">
        <v>38600</v>
      </c>
      <c r="Q152" s="328">
        <v>1</v>
      </c>
      <c r="T152" s="310">
        <v>-1029105.22</v>
      </c>
      <c r="U152" s="310">
        <v>1115345.6000000001</v>
      </c>
      <c r="X152" s="318">
        <v>802473.37</v>
      </c>
      <c r="Z152" s="318">
        <v>433.52</v>
      </c>
      <c r="AB152" s="318">
        <v>831600</v>
      </c>
      <c r="AC152" s="318">
        <v>41600</v>
      </c>
      <c r="AD152" s="343">
        <v>1001962</v>
      </c>
      <c r="AF152" s="343">
        <v>5600</v>
      </c>
      <c r="AG152" s="343">
        <v>236635.99</v>
      </c>
      <c r="AH152" s="343">
        <v>65640.58</v>
      </c>
      <c r="AK152" s="343">
        <v>20000</v>
      </c>
      <c r="AL152" s="360">
        <f t="shared" si="13"/>
        <v>652179.96</v>
      </c>
      <c r="AM152" s="31">
        <f t="shared" si="14"/>
        <v>38601</v>
      </c>
      <c r="AN152" s="357">
        <f t="shared" si="15"/>
        <v>613578.96</v>
      </c>
      <c r="AO152" s="15">
        <f t="shared" si="16"/>
        <v>1676106.8900000001</v>
      </c>
      <c r="AP152" s="359">
        <f t="shared" si="17"/>
        <v>1329838.57</v>
      </c>
      <c r="AQ152" s="26">
        <f t="shared" si="18"/>
        <v>346268.32000000007</v>
      </c>
    </row>
    <row r="153" spans="1:43" x14ac:dyDescent="0.25">
      <c r="A153" t="s">
        <v>581</v>
      </c>
      <c r="B153" t="s">
        <v>583</v>
      </c>
      <c r="C153" s="71">
        <v>4046</v>
      </c>
      <c r="D153" s="58" t="s">
        <v>1413</v>
      </c>
      <c r="E153" t="s">
        <v>3370</v>
      </c>
      <c r="F153" s="334">
        <v>648096.55000000005</v>
      </c>
      <c r="G153" s="334">
        <v>0</v>
      </c>
      <c r="H153" s="334">
        <v>81792.149999999994</v>
      </c>
      <c r="J153" s="310">
        <v>503839.98</v>
      </c>
      <c r="K153" s="310">
        <v>103408.22</v>
      </c>
      <c r="N153" s="328">
        <v>0</v>
      </c>
      <c r="O153" s="328">
        <v>0</v>
      </c>
      <c r="P153" s="328">
        <v>76400</v>
      </c>
      <c r="Q153" s="328">
        <v>0</v>
      </c>
      <c r="T153" s="310">
        <v>263132.26</v>
      </c>
      <c r="U153" s="310">
        <v>1286034.42</v>
      </c>
      <c r="X153" s="318">
        <v>468048.19</v>
      </c>
      <c r="Y153" s="318">
        <v>56400</v>
      </c>
      <c r="Z153" s="318">
        <v>968.31</v>
      </c>
      <c r="AB153" s="318">
        <v>1110490</v>
      </c>
      <c r="AC153" s="318">
        <v>246146</v>
      </c>
      <c r="AD153" s="343">
        <v>1387211</v>
      </c>
      <c r="AF153" s="343">
        <v>24200</v>
      </c>
      <c r="AG153" s="343">
        <v>665259.09</v>
      </c>
      <c r="AH153" s="343">
        <v>72812.19</v>
      </c>
      <c r="AK153" s="343">
        <v>21000</v>
      </c>
      <c r="AL153" s="360">
        <f t="shared" si="13"/>
        <v>729888.70000000007</v>
      </c>
      <c r="AM153" s="31">
        <f t="shared" si="14"/>
        <v>76400</v>
      </c>
      <c r="AN153" s="357">
        <f t="shared" si="15"/>
        <v>653488.70000000007</v>
      </c>
      <c r="AO153" s="15">
        <f t="shared" si="16"/>
        <v>1882052.5</v>
      </c>
      <c r="AP153" s="359">
        <f t="shared" si="17"/>
        <v>2170482.2799999998</v>
      </c>
      <c r="AQ153" s="26">
        <f t="shared" si="18"/>
        <v>-288429.7799999998</v>
      </c>
    </row>
    <row r="154" spans="1:43" x14ac:dyDescent="0.25">
      <c r="A154" t="s">
        <v>581</v>
      </c>
      <c r="B154" t="s">
        <v>583</v>
      </c>
      <c r="C154" s="71">
        <v>1868</v>
      </c>
      <c r="D154" s="58" t="s">
        <v>1414</v>
      </c>
      <c r="E154" t="s">
        <v>3371</v>
      </c>
      <c r="F154" s="334">
        <v>185439.49</v>
      </c>
      <c r="G154" s="334">
        <v>0</v>
      </c>
      <c r="H154" s="334">
        <v>95323.32</v>
      </c>
      <c r="J154" s="310">
        <v>882759.54</v>
      </c>
      <c r="K154" s="310">
        <v>57929.16</v>
      </c>
      <c r="O154" s="328">
        <v>9165</v>
      </c>
      <c r="P154" s="328">
        <v>36475</v>
      </c>
      <c r="T154" s="310">
        <v>-857407.63</v>
      </c>
      <c r="U154" s="310">
        <v>1993235.29</v>
      </c>
      <c r="X154" s="318">
        <v>628968.18999999994</v>
      </c>
      <c r="Z154" s="318">
        <v>217.71</v>
      </c>
      <c r="AB154" s="318">
        <v>958060</v>
      </c>
      <c r="AC154" s="318">
        <v>134400</v>
      </c>
      <c r="AD154" s="343">
        <v>1125540</v>
      </c>
      <c r="AF154" s="343">
        <v>10240</v>
      </c>
      <c r="AG154" s="343">
        <v>356049.4</v>
      </c>
      <c r="AH154" s="343">
        <v>169832.65</v>
      </c>
      <c r="AK154" s="343">
        <v>20000</v>
      </c>
      <c r="AL154" s="360">
        <f t="shared" si="13"/>
        <v>280762.81</v>
      </c>
      <c r="AM154" s="31">
        <f t="shared" si="14"/>
        <v>45640</v>
      </c>
      <c r="AN154" s="357">
        <f t="shared" si="15"/>
        <v>235122.81</v>
      </c>
      <c r="AO154" s="15">
        <f t="shared" si="16"/>
        <v>1721645.9</v>
      </c>
      <c r="AP154" s="359">
        <f t="shared" si="17"/>
        <v>1681662.0499999998</v>
      </c>
      <c r="AQ154" s="26">
        <f t="shared" si="18"/>
        <v>39983.850000000093</v>
      </c>
    </row>
    <row r="157" spans="1:43" x14ac:dyDescent="0.25">
      <c r="D157" s="44"/>
    </row>
    <row r="158" spans="1:43" x14ac:dyDescent="0.25">
      <c r="D158" s="44"/>
    </row>
    <row r="159" spans="1:43" x14ac:dyDescent="0.25">
      <c r="D159" s="44"/>
    </row>
    <row r="160" spans="1:43" x14ac:dyDescent="0.25">
      <c r="D160" s="44"/>
    </row>
    <row r="161" spans="4:4" x14ac:dyDescent="0.25">
      <c r="D161" s="44"/>
    </row>
    <row r="162" spans="4:4" x14ac:dyDescent="0.25">
      <c r="D162" s="44"/>
    </row>
    <row r="163" spans="4:4" x14ac:dyDescent="0.25">
      <c r="D163" s="44"/>
    </row>
    <row r="164" spans="4:4" x14ac:dyDescent="0.25">
      <c r="D164" s="44"/>
    </row>
    <row r="165" spans="4:4" x14ac:dyDescent="0.25">
      <c r="D165" s="44"/>
    </row>
  </sheetData>
  <autoFilter ref="A1:AQ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38"/>
  <sheetViews>
    <sheetView zoomScaleNormal="100" workbookViewId="0">
      <selection activeCell="H7" sqref="H7"/>
    </sheetView>
  </sheetViews>
  <sheetFormatPr defaultRowHeight="15.6" x14ac:dyDescent="0.45"/>
  <cols>
    <col min="1" max="1" width="6.3984375" style="78" customWidth="1"/>
    <col min="2" max="2" width="14.09765625" style="78" customWidth="1"/>
    <col min="3" max="3" width="12.69921875" style="78" customWidth="1"/>
    <col min="4" max="4" width="9.59765625" style="78" customWidth="1"/>
    <col min="5" max="5" width="11.69921875" style="78" customWidth="1"/>
    <col min="6" max="6" width="13.59765625" style="78" customWidth="1"/>
    <col min="7" max="7" width="9.8984375" style="78" customWidth="1"/>
    <col min="8" max="8" width="17.59765625" style="78" customWidth="1"/>
    <col min="9" max="241" width="9" style="78"/>
    <col min="242" max="242" width="7.09765625" style="78" customWidth="1"/>
    <col min="243" max="243" width="12.69921875" style="78" customWidth="1"/>
    <col min="244" max="244" width="12.8984375" style="78" customWidth="1"/>
    <col min="245" max="248" width="10.3984375" style="78" customWidth="1"/>
    <col min="249" max="249" width="65.19921875" style="78" customWidth="1"/>
    <col min="250" max="497" width="9" style="78"/>
    <col min="498" max="498" width="7.09765625" style="78" customWidth="1"/>
    <col min="499" max="499" width="12.69921875" style="78" customWidth="1"/>
    <col min="500" max="500" width="12.8984375" style="78" customWidth="1"/>
    <col min="501" max="504" width="10.3984375" style="78" customWidth="1"/>
    <col min="505" max="505" width="65.19921875" style="78" customWidth="1"/>
    <col min="506" max="753" width="9" style="78"/>
    <col min="754" max="754" width="7.09765625" style="78" customWidth="1"/>
    <col min="755" max="755" width="12.69921875" style="78" customWidth="1"/>
    <col min="756" max="756" width="12.8984375" style="78" customWidth="1"/>
    <col min="757" max="760" width="10.3984375" style="78" customWidth="1"/>
    <col min="761" max="761" width="65.19921875" style="78" customWidth="1"/>
    <col min="762" max="1009" width="9" style="78"/>
    <col min="1010" max="1010" width="7.09765625" style="78" customWidth="1"/>
    <col min="1011" max="1011" width="12.69921875" style="78" customWidth="1"/>
    <col min="1012" max="1012" width="12.8984375" style="78" customWidth="1"/>
    <col min="1013" max="1016" width="10.3984375" style="78" customWidth="1"/>
    <col min="1017" max="1017" width="65.19921875" style="78" customWidth="1"/>
    <col min="1018" max="1265" width="9" style="78"/>
    <col min="1266" max="1266" width="7.09765625" style="78" customWidth="1"/>
    <col min="1267" max="1267" width="12.69921875" style="78" customWidth="1"/>
    <col min="1268" max="1268" width="12.8984375" style="78" customWidth="1"/>
    <col min="1269" max="1272" width="10.3984375" style="78" customWidth="1"/>
    <col min="1273" max="1273" width="65.19921875" style="78" customWidth="1"/>
    <col min="1274" max="1521" width="9" style="78"/>
    <col min="1522" max="1522" width="7.09765625" style="78" customWidth="1"/>
    <col min="1523" max="1523" width="12.69921875" style="78" customWidth="1"/>
    <col min="1524" max="1524" width="12.8984375" style="78" customWidth="1"/>
    <col min="1525" max="1528" width="10.3984375" style="78" customWidth="1"/>
    <col min="1529" max="1529" width="65.19921875" style="78" customWidth="1"/>
    <col min="1530" max="1777" width="9" style="78"/>
    <col min="1778" max="1778" width="7.09765625" style="78" customWidth="1"/>
    <col min="1779" max="1779" width="12.69921875" style="78" customWidth="1"/>
    <col min="1780" max="1780" width="12.8984375" style="78" customWidth="1"/>
    <col min="1781" max="1784" width="10.3984375" style="78" customWidth="1"/>
    <col min="1785" max="1785" width="65.19921875" style="78" customWidth="1"/>
    <col min="1786" max="2033" width="9" style="78"/>
    <col min="2034" max="2034" width="7.09765625" style="78" customWidth="1"/>
    <col min="2035" max="2035" width="12.69921875" style="78" customWidth="1"/>
    <col min="2036" max="2036" width="12.8984375" style="78" customWidth="1"/>
    <col min="2037" max="2040" width="10.3984375" style="78" customWidth="1"/>
    <col min="2041" max="2041" width="65.19921875" style="78" customWidth="1"/>
    <col min="2042" max="2289" width="9" style="78"/>
    <col min="2290" max="2290" width="7.09765625" style="78" customWidth="1"/>
    <col min="2291" max="2291" width="12.69921875" style="78" customWidth="1"/>
    <col min="2292" max="2292" width="12.8984375" style="78" customWidth="1"/>
    <col min="2293" max="2296" width="10.3984375" style="78" customWidth="1"/>
    <col min="2297" max="2297" width="65.19921875" style="78" customWidth="1"/>
    <col min="2298" max="2545" width="9" style="78"/>
    <col min="2546" max="2546" width="7.09765625" style="78" customWidth="1"/>
    <col min="2547" max="2547" width="12.69921875" style="78" customWidth="1"/>
    <col min="2548" max="2548" width="12.8984375" style="78" customWidth="1"/>
    <col min="2549" max="2552" width="10.3984375" style="78" customWidth="1"/>
    <col min="2553" max="2553" width="65.19921875" style="78" customWidth="1"/>
    <col min="2554" max="2801" width="9" style="78"/>
    <col min="2802" max="2802" width="7.09765625" style="78" customWidth="1"/>
    <col min="2803" max="2803" width="12.69921875" style="78" customWidth="1"/>
    <col min="2804" max="2804" width="12.8984375" style="78" customWidth="1"/>
    <col min="2805" max="2808" width="10.3984375" style="78" customWidth="1"/>
    <col min="2809" max="2809" width="65.19921875" style="78" customWidth="1"/>
    <col min="2810" max="3057" width="9" style="78"/>
    <col min="3058" max="3058" width="7.09765625" style="78" customWidth="1"/>
    <col min="3059" max="3059" width="12.69921875" style="78" customWidth="1"/>
    <col min="3060" max="3060" width="12.8984375" style="78" customWidth="1"/>
    <col min="3061" max="3064" width="10.3984375" style="78" customWidth="1"/>
    <col min="3065" max="3065" width="65.19921875" style="78" customWidth="1"/>
    <col min="3066" max="3313" width="9" style="78"/>
    <col min="3314" max="3314" width="7.09765625" style="78" customWidth="1"/>
    <col min="3315" max="3315" width="12.69921875" style="78" customWidth="1"/>
    <col min="3316" max="3316" width="12.8984375" style="78" customWidth="1"/>
    <col min="3317" max="3320" width="10.3984375" style="78" customWidth="1"/>
    <col min="3321" max="3321" width="65.19921875" style="78" customWidth="1"/>
    <col min="3322" max="3569" width="9" style="78"/>
    <col min="3570" max="3570" width="7.09765625" style="78" customWidth="1"/>
    <col min="3571" max="3571" width="12.69921875" style="78" customWidth="1"/>
    <col min="3572" max="3572" width="12.8984375" style="78" customWidth="1"/>
    <col min="3573" max="3576" width="10.3984375" style="78" customWidth="1"/>
    <col min="3577" max="3577" width="65.19921875" style="78" customWidth="1"/>
    <col min="3578" max="3825" width="9" style="78"/>
    <col min="3826" max="3826" width="7.09765625" style="78" customWidth="1"/>
    <col min="3827" max="3827" width="12.69921875" style="78" customWidth="1"/>
    <col min="3828" max="3828" width="12.8984375" style="78" customWidth="1"/>
    <col min="3829" max="3832" width="10.3984375" style="78" customWidth="1"/>
    <col min="3833" max="3833" width="65.19921875" style="78" customWidth="1"/>
    <col min="3834" max="4081" width="9" style="78"/>
    <col min="4082" max="4082" width="7.09765625" style="78" customWidth="1"/>
    <col min="4083" max="4083" width="12.69921875" style="78" customWidth="1"/>
    <col min="4084" max="4084" width="12.8984375" style="78" customWidth="1"/>
    <col min="4085" max="4088" width="10.3984375" style="78" customWidth="1"/>
    <col min="4089" max="4089" width="65.19921875" style="78" customWidth="1"/>
    <col min="4090" max="4337" width="9" style="78"/>
    <col min="4338" max="4338" width="7.09765625" style="78" customWidth="1"/>
    <col min="4339" max="4339" width="12.69921875" style="78" customWidth="1"/>
    <col min="4340" max="4340" width="12.8984375" style="78" customWidth="1"/>
    <col min="4341" max="4344" width="10.3984375" style="78" customWidth="1"/>
    <col min="4345" max="4345" width="65.19921875" style="78" customWidth="1"/>
    <col min="4346" max="4593" width="9" style="78"/>
    <col min="4594" max="4594" width="7.09765625" style="78" customWidth="1"/>
    <col min="4595" max="4595" width="12.69921875" style="78" customWidth="1"/>
    <col min="4596" max="4596" width="12.8984375" style="78" customWidth="1"/>
    <col min="4597" max="4600" width="10.3984375" style="78" customWidth="1"/>
    <col min="4601" max="4601" width="65.19921875" style="78" customWidth="1"/>
    <col min="4602" max="4849" width="9" style="78"/>
    <col min="4850" max="4850" width="7.09765625" style="78" customWidth="1"/>
    <col min="4851" max="4851" width="12.69921875" style="78" customWidth="1"/>
    <col min="4852" max="4852" width="12.8984375" style="78" customWidth="1"/>
    <col min="4853" max="4856" width="10.3984375" style="78" customWidth="1"/>
    <col min="4857" max="4857" width="65.19921875" style="78" customWidth="1"/>
    <col min="4858" max="5105" width="9" style="78"/>
    <col min="5106" max="5106" width="7.09765625" style="78" customWidth="1"/>
    <col min="5107" max="5107" width="12.69921875" style="78" customWidth="1"/>
    <col min="5108" max="5108" width="12.8984375" style="78" customWidth="1"/>
    <col min="5109" max="5112" width="10.3984375" style="78" customWidth="1"/>
    <col min="5113" max="5113" width="65.19921875" style="78" customWidth="1"/>
    <col min="5114" max="5361" width="9" style="78"/>
    <col min="5362" max="5362" width="7.09765625" style="78" customWidth="1"/>
    <col min="5363" max="5363" width="12.69921875" style="78" customWidth="1"/>
    <col min="5364" max="5364" width="12.8984375" style="78" customWidth="1"/>
    <col min="5365" max="5368" width="10.3984375" style="78" customWidth="1"/>
    <col min="5369" max="5369" width="65.19921875" style="78" customWidth="1"/>
    <col min="5370" max="5617" width="9" style="78"/>
    <col min="5618" max="5618" width="7.09765625" style="78" customWidth="1"/>
    <col min="5619" max="5619" width="12.69921875" style="78" customWidth="1"/>
    <col min="5620" max="5620" width="12.8984375" style="78" customWidth="1"/>
    <col min="5621" max="5624" width="10.3984375" style="78" customWidth="1"/>
    <col min="5625" max="5625" width="65.19921875" style="78" customWidth="1"/>
    <col min="5626" max="5873" width="9" style="78"/>
    <col min="5874" max="5874" width="7.09765625" style="78" customWidth="1"/>
    <col min="5875" max="5875" width="12.69921875" style="78" customWidth="1"/>
    <col min="5876" max="5876" width="12.8984375" style="78" customWidth="1"/>
    <col min="5877" max="5880" width="10.3984375" style="78" customWidth="1"/>
    <col min="5881" max="5881" width="65.19921875" style="78" customWidth="1"/>
    <col min="5882" max="6129" width="9" style="78"/>
    <col min="6130" max="6130" width="7.09765625" style="78" customWidth="1"/>
    <col min="6131" max="6131" width="12.69921875" style="78" customWidth="1"/>
    <col min="6132" max="6132" width="12.8984375" style="78" customWidth="1"/>
    <col min="6133" max="6136" width="10.3984375" style="78" customWidth="1"/>
    <col min="6137" max="6137" width="65.19921875" style="78" customWidth="1"/>
    <col min="6138" max="6385" width="9" style="78"/>
    <col min="6386" max="6386" width="7.09765625" style="78" customWidth="1"/>
    <col min="6387" max="6387" width="12.69921875" style="78" customWidth="1"/>
    <col min="6388" max="6388" width="12.8984375" style="78" customWidth="1"/>
    <col min="6389" max="6392" width="10.3984375" style="78" customWidth="1"/>
    <col min="6393" max="6393" width="65.19921875" style="78" customWidth="1"/>
    <col min="6394" max="6641" width="9" style="78"/>
    <col min="6642" max="6642" width="7.09765625" style="78" customWidth="1"/>
    <col min="6643" max="6643" width="12.69921875" style="78" customWidth="1"/>
    <col min="6644" max="6644" width="12.8984375" style="78" customWidth="1"/>
    <col min="6645" max="6648" width="10.3984375" style="78" customWidth="1"/>
    <col min="6649" max="6649" width="65.19921875" style="78" customWidth="1"/>
    <col min="6650" max="6897" width="9" style="78"/>
    <col min="6898" max="6898" width="7.09765625" style="78" customWidth="1"/>
    <col min="6899" max="6899" width="12.69921875" style="78" customWidth="1"/>
    <col min="6900" max="6900" width="12.8984375" style="78" customWidth="1"/>
    <col min="6901" max="6904" width="10.3984375" style="78" customWidth="1"/>
    <col min="6905" max="6905" width="65.19921875" style="78" customWidth="1"/>
    <col min="6906" max="7153" width="9" style="78"/>
    <col min="7154" max="7154" width="7.09765625" style="78" customWidth="1"/>
    <col min="7155" max="7155" width="12.69921875" style="78" customWidth="1"/>
    <col min="7156" max="7156" width="12.8984375" style="78" customWidth="1"/>
    <col min="7157" max="7160" width="10.3984375" style="78" customWidth="1"/>
    <col min="7161" max="7161" width="65.19921875" style="78" customWidth="1"/>
    <col min="7162" max="7409" width="9" style="78"/>
    <col min="7410" max="7410" width="7.09765625" style="78" customWidth="1"/>
    <col min="7411" max="7411" width="12.69921875" style="78" customWidth="1"/>
    <col min="7412" max="7412" width="12.8984375" style="78" customWidth="1"/>
    <col min="7413" max="7416" width="10.3984375" style="78" customWidth="1"/>
    <col min="7417" max="7417" width="65.19921875" style="78" customWidth="1"/>
    <col min="7418" max="7665" width="9" style="78"/>
    <col min="7666" max="7666" width="7.09765625" style="78" customWidth="1"/>
    <col min="7667" max="7667" width="12.69921875" style="78" customWidth="1"/>
    <col min="7668" max="7668" width="12.8984375" style="78" customWidth="1"/>
    <col min="7669" max="7672" width="10.3984375" style="78" customWidth="1"/>
    <col min="7673" max="7673" width="65.19921875" style="78" customWidth="1"/>
    <col min="7674" max="7921" width="9" style="78"/>
    <col min="7922" max="7922" width="7.09765625" style="78" customWidth="1"/>
    <col min="7923" max="7923" width="12.69921875" style="78" customWidth="1"/>
    <col min="7924" max="7924" width="12.8984375" style="78" customWidth="1"/>
    <col min="7925" max="7928" width="10.3984375" style="78" customWidth="1"/>
    <col min="7929" max="7929" width="65.19921875" style="78" customWidth="1"/>
    <col min="7930" max="8177" width="9" style="78"/>
    <col min="8178" max="8178" width="7.09765625" style="78" customWidth="1"/>
    <col min="8179" max="8179" width="12.69921875" style="78" customWidth="1"/>
    <col min="8180" max="8180" width="12.8984375" style="78" customWidth="1"/>
    <col min="8181" max="8184" width="10.3984375" style="78" customWidth="1"/>
    <col min="8185" max="8185" width="65.19921875" style="78" customWidth="1"/>
    <col min="8186" max="8433" width="9" style="78"/>
    <col min="8434" max="8434" width="7.09765625" style="78" customWidth="1"/>
    <col min="8435" max="8435" width="12.69921875" style="78" customWidth="1"/>
    <col min="8436" max="8436" width="12.8984375" style="78" customWidth="1"/>
    <col min="8437" max="8440" width="10.3984375" style="78" customWidth="1"/>
    <col min="8441" max="8441" width="65.19921875" style="78" customWidth="1"/>
    <col min="8442" max="8689" width="9" style="78"/>
    <col min="8690" max="8690" width="7.09765625" style="78" customWidth="1"/>
    <col min="8691" max="8691" width="12.69921875" style="78" customWidth="1"/>
    <col min="8692" max="8692" width="12.8984375" style="78" customWidth="1"/>
    <col min="8693" max="8696" width="10.3984375" style="78" customWidth="1"/>
    <col min="8697" max="8697" width="65.19921875" style="78" customWidth="1"/>
    <col min="8698" max="8945" width="9" style="78"/>
    <col min="8946" max="8946" width="7.09765625" style="78" customWidth="1"/>
    <col min="8947" max="8947" width="12.69921875" style="78" customWidth="1"/>
    <col min="8948" max="8948" width="12.8984375" style="78" customWidth="1"/>
    <col min="8949" max="8952" width="10.3984375" style="78" customWidth="1"/>
    <col min="8953" max="8953" width="65.19921875" style="78" customWidth="1"/>
    <col min="8954" max="9201" width="9" style="78"/>
    <col min="9202" max="9202" width="7.09765625" style="78" customWidth="1"/>
    <col min="9203" max="9203" width="12.69921875" style="78" customWidth="1"/>
    <col min="9204" max="9204" width="12.8984375" style="78" customWidth="1"/>
    <col min="9205" max="9208" width="10.3984375" style="78" customWidth="1"/>
    <col min="9209" max="9209" width="65.19921875" style="78" customWidth="1"/>
    <col min="9210" max="9457" width="9" style="78"/>
    <col min="9458" max="9458" width="7.09765625" style="78" customWidth="1"/>
    <col min="9459" max="9459" width="12.69921875" style="78" customWidth="1"/>
    <col min="9460" max="9460" width="12.8984375" style="78" customWidth="1"/>
    <col min="9461" max="9464" width="10.3984375" style="78" customWidth="1"/>
    <col min="9465" max="9465" width="65.19921875" style="78" customWidth="1"/>
    <col min="9466" max="9713" width="9" style="78"/>
    <col min="9714" max="9714" width="7.09765625" style="78" customWidth="1"/>
    <col min="9715" max="9715" width="12.69921875" style="78" customWidth="1"/>
    <col min="9716" max="9716" width="12.8984375" style="78" customWidth="1"/>
    <col min="9717" max="9720" width="10.3984375" style="78" customWidth="1"/>
    <col min="9721" max="9721" width="65.19921875" style="78" customWidth="1"/>
    <col min="9722" max="9969" width="9" style="78"/>
    <col min="9970" max="9970" width="7.09765625" style="78" customWidth="1"/>
    <col min="9971" max="9971" width="12.69921875" style="78" customWidth="1"/>
    <col min="9972" max="9972" width="12.8984375" style="78" customWidth="1"/>
    <col min="9973" max="9976" width="10.3984375" style="78" customWidth="1"/>
    <col min="9977" max="9977" width="65.19921875" style="78" customWidth="1"/>
    <col min="9978" max="10225" width="9" style="78"/>
    <col min="10226" max="10226" width="7.09765625" style="78" customWidth="1"/>
    <col min="10227" max="10227" width="12.69921875" style="78" customWidth="1"/>
    <col min="10228" max="10228" width="12.8984375" style="78" customWidth="1"/>
    <col min="10229" max="10232" width="10.3984375" style="78" customWidth="1"/>
    <col min="10233" max="10233" width="65.19921875" style="78" customWidth="1"/>
    <col min="10234" max="10481" width="9" style="78"/>
    <col min="10482" max="10482" width="7.09765625" style="78" customWidth="1"/>
    <col min="10483" max="10483" width="12.69921875" style="78" customWidth="1"/>
    <col min="10484" max="10484" width="12.8984375" style="78" customWidth="1"/>
    <col min="10485" max="10488" width="10.3984375" style="78" customWidth="1"/>
    <col min="10489" max="10489" width="65.19921875" style="78" customWidth="1"/>
    <col min="10490" max="10737" width="9" style="78"/>
    <col min="10738" max="10738" width="7.09765625" style="78" customWidth="1"/>
    <col min="10739" max="10739" width="12.69921875" style="78" customWidth="1"/>
    <col min="10740" max="10740" width="12.8984375" style="78" customWidth="1"/>
    <col min="10741" max="10744" width="10.3984375" style="78" customWidth="1"/>
    <col min="10745" max="10745" width="65.19921875" style="78" customWidth="1"/>
    <col min="10746" max="10993" width="9" style="78"/>
    <col min="10994" max="10994" width="7.09765625" style="78" customWidth="1"/>
    <col min="10995" max="10995" width="12.69921875" style="78" customWidth="1"/>
    <col min="10996" max="10996" width="12.8984375" style="78" customWidth="1"/>
    <col min="10997" max="11000" width="10.3984375" style="78" customWidth="1"/>
    <col min="11001" max="11001" width="65.19921875" style="78" customWidth="1"/>
    <col min="11002" max="11249" width="9" style="78"/>
    <col min="11250" max="11250" width="7.09765625" style="78" customWidth="1"/>
    <col min="11251" max="11251" width="12.69921875" style="78" customWidth="1"/>
    <col min="11252" max="11252" width="12.8984375" style="78" customWidth="1"/>
    <col min="11253" max="11256" width="10.3984375" style="78" customWidth="1"/>
    <col min="11257" max="11257" width="65.19921875" style="78" customWidth="1"/>
    <col min="11258" max="11505" width="9" style="78"/>
    <col min="11506" max="11506" width="7.09765625" style="78" customWidth="1"/>
    <col min="11507" max="11507" width="12.69921875" style="78" customWidth="1"/>
    <col min="11508" max="11508" width="12.8984375" style="78" customWidth="1"/>
    <col min="11509" max="11512" width="10.3984375" style="78" customWidth="1"/>
    <col min="11513" max="11513" width="65.19921875" style="78" customWidth="1"/>
    <col min="11514" max="11761" width="9" style="78"/>
    <col min="11762" max="11762" width="7.09765625" style="78" customWidth="1"/>
    <col min="11763" max="11763" width="12.69921875" style="78" customWidth="1"/>
    <col min="11764" max="11764" width="12.8984375" style="78" customWidth="1"/>
    <col min="11765" max="11768" width="10.3984375" style="78" customWidth="1"/>
    <col min="11769" max="11769" width="65.19921875" style="78" customWidth="1"/>
    <col min="11770" max="12017" width="9" style="78"/>
    <col min="12018" max="12018" width="7.09765625" style="78" customWidth="1"/>
    <col min="12019" max="12019" width="12.69921875" style="78" customWidth="1"/>
    <col min="12020" max="12020" width="12.8984375" style="78" customWidth="1"/>
    <col min="12021" max="12024" width="10.3984375" style="78" customWidth="1"/>
    <col min="12025" max="12025" width="65.19921875" style="78" customWidth="1"/>
    <col min="12026" max="12273" width="9" style="78"/>
    <col min="12274" max="12274" width="7.09765625" style="78" customWidth="1"/>
    <col min="12275" max="12275" width="12.69921875" style="78" customWidth="1"/>
    <col min="12276" max="12276" width="12.8984375" style="78" customWidth="1"/>
    <col min="12277" max="12280" width="10.3984375" style="78" customWidth="1"/>
    <col min="12281" max="12281" width="65.19921875" style="78" customWidth="1"/>
    <col min="12282" max="12529" width="9" style="78"/>
    <col min="12530" max="12530" width="7.09765625" style="78" customWidth="1"/>
    <col min="12531" max="12531" width="12.69921875" style="78" customWidth="1"/>
    <col min="12532" max="12532" width="12.8984375" style="78" customWidth="1"/>
    <col min="12533" max="12536" width="10.3984375" style="78" customWidth="1"/>
    <col min="12537" max="12537" width="65.19921875" style="78" customWidth="1"/>
    <col min="12538" max="12785" width="9" style="78"/>
    <col min="12786" max="12786" width="7.09765625" style="78" customWidth="1"/>
    <col min="12787" max="12787" width="12.69921875" style="78" customWidth="1"/>
    <col min="12788" max="12788" width="12.8984375" style="78" customWidth="1"/>
    <col min="12789" max="12792" width="10.3984375" style="78" customWidth="1"/>
    <col min="12793" max="12793" width="65.19921875" style="78" customWidth="1"/>
    <col min="12794" max="13041" width="9" style="78"/>
    <col min="13042" max="13042" width="7.09765625" style="78" customWidth="1"/>
    <col min="13043" max="13043" width="12.69921875" style="78" customWidth="1"/>
    <col min="13044" max="13044" width="12.8984375" style="78" customWidth="1"/>
    <col min="13045" max="13048" width="10.3984375" style="78" customWidth="1"/>
    <col min="13049" max="13049" width="65.19921875" style="78" customWidth="1"/>
    <col min="13050" max="13297" width="9" style="78"/>
    <col min="13298" max="13298" width="7.09765625" style="78" customWidth="1"/>
    <col min="13299" max="13299" width="12.69921875" style="78" customWidth="1"/>
    <col min="13300" max="13300" width="12.8984375" style="78" customWidth="1"/>
    <col min="13301" max="13304" width="10.3984375" style="78" customWidth="1"/>
    <col min="13305" max="13305" width="65.19921875" style="78" customWidth="1"/>
    <col min="13306" max="13553" width="9" style="78"/>
    <col min="13554" max="13554" width="7.09765625" style="78" customWidth="1"/>
    <col min="13555" max="13555" width="12.69921875" style="78" customWidth="1"/>
    <col min="13556" max="13556" width="12.8984375" style="78" customWidth="1"/>
    <col min="13557" max="13560" width="10.3984375" style="78" customWidth="1"/>
    <col min="13561" max="13561" width="65.19921875" style="78" customWidth="1"/>
    <col min="13562" max="13809" width="9" style="78"/>
    <col min="13810" max="13810" width="7.09765625" style="78" customWidth="1"/>
    <col min="13811" max="13811" width="12.69921875" style="78" customWidth="1"/>
    <col min="13812" max="13812" width="12.8984375" style="78" customWidth="1"/>
    <col min="13813" max="13816" width="10.3984375" style="78" customWidth="1"/>
    <col min="13817" max="13817" width="65.19921875" style="78" customWidth="1"/>
    <col min="13818" max="14065" width="9" style="78"/>
    <col min="14066" max="14066" width="7.09765625" style="78" customWidth="1"/>
    <col min="14067" max="14067" width="12.69921875" style="78" customWidth="1"/>
    <col min="14068" max="14068" width="12.8984375" style="78" customWidth="1"/>
    <col min="14069" max="14072" width="10.3984375" style="78" customWidth="1"/>
    <col min="14073" max="14073" width="65.19921875" style="78" customWidth="1"/>
    <col min="14074" max="14321" width="9" style="78"/>
    <col min="14322" max="14322" width="7.09765625" style="78" customWidth="1"/>
    <col min="14323" max="14323" width="12.69921875" style="78" customWidth="1"/>
    <col min="14324" max="14324" width="12.8984375" style="78" customWidth="1"/>
    <col min="14325" max="14328" width="10.3984375" style="78" customWidth="1"/>
    <col min="14329" max="14329" width="65.19921875" style="78" customWidth="1"/>
    <col min="14330" max="14577" width="9" style="78"/>
    <col min="14578" max="14578" width="7.09765625" style="78" customWidth="1"/>
    <col min="14579" max="14579" width="12.69921875" style="78" customWidth="1"/>
    <col min="14580" max="14580" width="12.8984375" style="78" customWidth="1"/>
    <col min="14581" max="14584" width="10.3984375" style="78" customWidth="1"/>
    <col min="14585" max="14585" width="65.19921875" style="78" customWidth="1"/>
    <col min="14586" max="14833" width="9" style="78"/>
    <col min="14834" max="14834" width="7.09765625" style="78" customWidth="1"/>
    <col min="14835" max="14835" width="12.69921875" style="78" customWidth="1"/>
    <col min="14836" max="14836" width="12.8984375" style="78" customWidth="1"/>
    <col min="14837" max="14840" width="10.3984375" style="78" customWidth="1"/>
    <col min="14841" max="14841" width="65.19921875" style="78" customWidth="1"/>
    <col min="14842" max="15089" width="9" style="78"/>
    <col min="15090" max="15090" width="7.09765625" style="78" customWidth="1"/>
    <col min="15091" max="15091" width="12.69921875" style="78" customWidth="1"/>
    <col min="15092" max="15092" width="12.8984375" style="78" customWidth="1"/>
    <col min="15093" max="15096" width="10.3984375" style="78" customWidth="1"/>
    <col min="15097" max="15097" width="65.19921875" style="78" customWidth="1"/>
    <col min="15098" max="15345" width="9" style="78"/>
    <col min="15346" max="15346" width="7.09765625" style="78" customWidth="1"/>
    <col min="15347" max="15347" width="12.69921875" style="78" customWidth="1"/>
    <col min="15348" max="15348" width="12.8984375" style="78" customWidth="1"/>
    <col min="15349" max="15352" width="10.3984375" style="78" customWidth="1"/>
    <col min="15353" max="15353" width="65.19921875" style="78" customWidth="1"/>
    <col min="15354" max="15601" width="9" style="78"/>
    <col min="15602" max="15602" width="7.09765625" style="78" customWidth="1"/>
    <col min="15603" max="15603" width="12.69921875" style="78" customWidth="1"/>
    <col min="15604" max="15604" width="12.8984375" style="78" customWidth="1"/>
    <col min="15605" max="15608" width="10.3984375" style="78" customWidth="1"/>
    <col min="15609" max="15609" width="65.19921875" style="78" customWidth="1"/>
    <col min="15610" max="15857" width="9" style="78"/>
    <col min="15858" max="15858" width="7.09765625" style="78" customWidth="1"/>
    <col min="15859" max="15859" width="12.69921875" style="78" customWidth="1"/>
    <col min="15860" max="15860" width="12.8984375" style="78" customWidth="1"/>
    <col min="15861" max="15864" width="10.3984375" style="78" customWidth="1"/>
    <col min="15865" max="15865" width="65.19921875" style="78" customWidth="1"/>
    <col min="15866" max="16113" width="9" style="78"/>
    <col min="16114" max="16114" width="7.09765625" style="78" customWidth="1"/>
    <col min="16115" max="16115" width="12.69921875" style="78" customWidth="1"/>
    <col min="16116" max="16116" width="12.8984375" style="78" customWidth="1"/>
    <col min="16117" max="16120" width="10.3984375" style="78" customWidth="1"/>
    <col min="16121" max="16121" width="65.19921875" style="78" customWidth="1"/>
    <col min="16122" max="16384" width="9" style="78"/>
  </cols>
  <sheetData>
    <row r="1" spans="1:8" ht="24.6" x14ac:dyDescent="0.7">
      <c r="H1" s="309" t="s">
        <v>2456</v>
      </c>
    </row>
    <row r="2" spans="1:8" ht="24.6" x14ac:dyDescent="0.7">
      <c r="A2" s="368" t="s">
        <v>1422</v>
      </c>
      <c r="B2" s="368"/>
      <c r="C2" s="368"/>
      <c r="D2" s="368"/>
      <c r="E2" s="368"/>
      <c r="F2" s="368"/>
      <c r="G2" s="368"/>
      <c r="H2" s="368"/>
    </row>
    <row r="3" spans="1:8" ht="24.6" x14ac:dyDescent="0.7">
      <c r="A3" s="369" t="s">
        <v>2457</v>
      </c>
      <c r="B3" s="369"/>
      <c r="C3" s="369"/>
      <c r="D3" s="369"/>
      <c r="E3" s="369"/>
      <c r="F3" s="369"/>
      <c r="G3" s="369"/>
      <c r="H3" s="369"/>
    </row>
    <row r="4" spans="1:8" s="79" customFormat="1" ht="24.6" x14ac:dyDescent="0.45">
      <c r="A4" s="370" t="s">
        <v>63</v>
      </c>
      <c r="B4" s="370" t="s">
        <v>1423</v>
      </c>
      <c r="C4" s="209" t="s">
        <v>1424</v>
      </c>
      <c r="D4" s="210" t="s">
        <v>1425</v>
      </c>
      <c r="E4" s="372" t="s">
        <v>64</v>
      </c>
      <c r="F4" s="211" t="s">
        <v>65</v>
      </c>
      <c r="G4" s="374" t="s">
        <v>64</v>
      </c>
      <c r="H4" s="370" t="s">
        <v>1426</v>
      </c>
    </row>
    <row r="5" spans="1:8" s="79" customFormat="1" ht="24.6" x14ac:dyDescent="0.45">
      <c r="A5" s="371"/>
      <c r="B5" s="371"/>
      <c r="C5" s="209" t="s">
        <v>1427</v>
      </c>
      <c r="D5" s="212" t="s">
        <v>1427</v>
      </c>
      <c r="E5" s="373"/>
      <c r="F5" s="211" t="s">
        <v>1427</v>
      </c>
      <c r="G5" s="375"/>
      <c r="H5" s="371"/>
    </row>
    <row r="6" spans="1:8" s="233" customFormat="1" ht="24.6" x14ac:dyDescent="0.25">
      <c r="A6" s="227">
        <v>1</v>
      </c>
      <c r="B6" s="228" t="s">
        <v>57</v>
      </c>
      <c r="C6" s="229">
        <v>61</v>
      </c>
      <c r="D6" s="210">
        <f>C6-F6</f>
        <v>60</v>
      </c>
      <c r="E6" s="230">
        <f t="shared" ref="E6:E13" si="0">D6/C6*100</f>
        <v>98.360655737704917</v>
      </c>
      <c r="F6" s="211">
        <v>1</v>
      </c>
      <c r="G6" s="231">
        <f t="shared" ref="G6:G12" si="1">F6/C6*100</f>
        <v>1.639344262295082</v>
      </c>
      <c r="H6" s="232" t="s">
        <v>1658</v>
      </c>
    </row>
    <row r="7" spans="1:8" s="233" customFormat="1" ht="24.6" x14ac:dyDescent="0.25">
      <c r="A7" s="227">
        <v>2</v>
      </c>
      <c r="B7" s="228" t="s">
        <v>61</v>
      </c>
      <c r="C7" s="229">
        <v>83</v>
      </c>
      <c r="D7" s="210">
        <f t="shared" ref="D7:D12" si="2">C7-F7</f>
        <v>83</v>
      </c>
      <c r="E7" s="230">
        <f t="shared" si="0"/>
        <v>100</v>
      </c>
      <c r="F7" s="211">
        <v>0</v>
      </c>
      <c r="G7" s="231">
        <f t="shared" si="1"/>
        <v>0</v>
      </c>
      <c r="H7" s="232"/>
    </row>
    <row r="8" spans="1:8" ht="24.6" x14ac:dyDescent="0.7">
      <c r="A8" s="170">
        <v>3</v>
      </c>
      <c r="B8" s="141" t="s">
        <v>62</v>
      </c>
      <c r="C8" s="213">
        <v>210</v>
      </c>
      <c r="D8" s="210">
        <f t="shared" si="2"/>
        <v>210</v>
      </c>
      <c r="E8" s="214">
        <f t="shared" si="0"/>
        <v>100</v>
      </c>
      <c r="F8" s="215">
        <v>0</v>
      </c>
      <c r="G8" s="216">
        <f t="shared" si="1"/>
        <v>0</v>
      </c>
      <c r="H8" s="217" t="s">
        <v>1431</v>
      </c>
    </row>
    <row r="9" spans="1:8" ht="24.6" x14ac:dyDescent="0.7">
      <c r="A9" s="170">
        <v>4</v>
      </c>
      <c r="B9" s="141" t="s">
        <v>58</v>
      </c>
      <c r="C9" s="213">
        <v>127</v>
      </c>
      <c r="D9" s="210">
        <f t="shared" si="2"/>
        <v>127</v>
      </c>
      <c r="E9" s="214">
        <f t="shared" si="0"/>
        <v>100</v>
      </c>
      <c r="F9" s="215">
        <v>0</v>
      </c>
      <c r="G9" s="216">
        <f t="shared" si="1"/>
        <v>0</v>
      </c>
      <c r="H9" s="141"/>
    </row>
    <row r="10" spans="1:8" ht="24.6" x14ac:dyDescent="0.7">
      <c r="A10" s="170">
        <v>5</v>
      </c>
      <c r="B10" s="141" t="s">
        <v>60</v>
      </c>
      <c r="C10" s="213">
        <v>74</v>
      </c>
      <c r="D10" s="210">
        <f t="shared" si="2"/>
        <v>74</v>
      </c>
      <c r="E10" s="214">
        <f t="shared" si="0"/>
        <v>100</v>
      </c>
      <c r="F10" s="215">
        <v>0</v>
      </c>
      <c r="G10" s="216">
        <f t="shared" si="1"/>
        <v>0</v>
      </c>
      <c r="H10" s="141"/>
    </row>
    <row r="11" spans="1:8" ht="24.6" x14ac:dyDescent="0.7">
      <c r="A11" s="170">
        <v>6</v>
      </c>
      <c r="B11" s="141" t="s">
        <v>59</v>
      </c>
      <c r="C11" s="213">
        <v>168</v>
      </c>
      <c r="D11" s="210">
        <f t="shared" si="2"/>
        <v>168</v>
      </c>
      <c r="E11" s="214">
        <f t="shared" si="0"/>
        <v>100</v>
      </c>
      <c r="F11" s="215">
        <v>0</v>
      </c>
      <c r="G11" s="216">
        <f t="shared" si="1"/>
        <v>0</v>
      </c>
      <c r="H11" s="141"/>
    </row>
    <row r="12" spans="1:8" ht="24.6" x14ac:dyDescent="0.7">
      <c r="A12" s="170">
        <v>7</v>
      </c>
      <c r="B12" s="141" t="s">
        <v>56</v>
      </c>
      <c r="C12" s="213">
        <v>151</v>
      </c>
      <c r="D12" s="210">
        <f t="shared" si="2"/>
        <v>151</v>
      </c>
      <c r="E12" s="214">
        <f t="shared" si="0"/>
        <v>100</v>
      </c>
      <c r="F12" s="215">
        <v>0</v>
      </c>
      <c r="G12" s="218">
        <f t="shared" si="1"/>
        <v>0</v>
      </c>
      <c r="H12" s="217"/>
    </row>
    <row r="13" spans="1:8" ht="25.2" thickBot="1" x14ac:dyDescent="0.75">
      <c r="A13" s="363" t="s">
        <v>1428</v>
      </c>
      <c r="B13" s="364"/>
      <c r="C13" s="219">
        <f>SUM(C6:C12)</f>
        <v>874</v>
      </c>
      <c r="D13" s="220">
        <f>SUM(D6:D12)</f>
        <v>873</v>
      </c>
      <c r="E13" s="221">
        <f t="shared" si="0"/>
        <v>99.885583524027453</v>
      </c>
      <c r="F13" s="222">
        <f>SUM(F6:F12)</f>
        <v>1</v>
      </c>
      <c r="G13" s="223">
        <f>F13/C13*100</f>
        <v>0.11441647597254005</v>
      </c>
      <c r="H13" s="224"/>
    </row>
    <row r="14" spans="1:8" ht="25.2" thickTop="1" x14ac:dyDescent="0.7">
      <c r="A14" s="93"/>
      <c r="B14" s="225" t="s">
        <v>1423</v>
      </c>
      <c r="C14" s="99" t="s">
        <v>1429</v>
      </c>
      <c r="D14" s="99" t="s">
        <v>1430</v>
      </c>
      <c r="E14" s="93"/>
      <c r="F14" s="93"/>
      <c r="G14" s="93"/>
      <c r="H14" s="93"/>
    </row>
    <row r="15" spans="1:8" x14ac:dyDescent="0.45">
      <c r="B15" s="80" t="s">
        <v>57</v>
      </c>
      <c r="C15" s="83">
        <f t="shared" ref="C15:C22" si="3">E6</f>
        <v>98.360655737704917</v>
      </c>
      <c r="D15" s="84">
        <f t="shared" ref="D15:D22" si="4">G6</f>
        <v>1.639344262295082</v>
      </c>
    </row>
    <row r="16" spans="1:8" x14ac:dyDescent="0.45">
      <c r="B16" s="80" t="s">
        <v>61</v>
      </c>
      <c r="C16" s="83">
        <f t="shared" si="3"/>
        <v>100</v>
      </c>
      <c r="D16" s="84">
        <f t="shared" si="4"/>
        <v>0</v>
      </c>
    </row>
    <row r="17" spans="2:4" x14ac:dyDescent="0.45">
      <c r="B17" s="80" t="s">
        <v>62</v>
      </c>
      <c r="C17" s="83">
        <f t="shared" si="3"/>
        <v>100</v>
      </c>
      <c r="D17" s="84">
        <f t="shared" si="4"/>
        <v>0</v>
      </c>
    </row>
    <row r="18" spans="2:4" x14ac:dyDescent="0.45">
      <c r="B18" s="80" t="s">
        <v>58</v>
      </c>
      <c r="C18" s="83">
        <f t="shared" si="3"/>
        <v>100</v>
      </c>
      <c r="D18" s="84">
        <f t="shared" si="4"/>
        <v>0</v>
      </c>
    </row>
    <row r="19" spans="2:4" x14ac:dyDescent="0.45">
      <c r="B19" s="80" t="s">
        <v>60</v>
      </c>
      <c r="C19" s="83">
        <f t="shared" si="3"/>
        <v>100</v>
      </c>
      <c r="D19" s="84">
        <f t="shared" si="4"/>
        <v>0</v>
      </c>
    </row>
    <row r="20" spans="2:4" x14ac:dyDescent="0.45">
      <c r="B20" s="80" t="s">
        <v>59</v>
      </c>
      <c r="C20" s="83">
        <f t="shared" si="3"/>
        <v>100</v>
      </c>
      <c r="D20" s="84">
        <f t="shared" si="4"/>
        <v>0</v>
      </c>
    </row>
    <row r="21" spans="2:4" x14ac:dyDescent="0.45">
      <c r="B21" s="80" t="s">
        <v>56</v>
      </c>
      <c r="C21" s="83">
        <f t="shared" si="3"/>
        <v>100</v>
      </c>
      <c r="D21" s="84">
        <f t="shared" si="4"/>
        <v>0</v>
      </c>
    </row>
    <row r="22" spans="2:4" x14ac:dyDescent="0.45">
      <c r="B22" s="81" t="s">
        <v>1428</v>
      </c>
      <c r="C22" s="83">
        <f t="shared" si="3"/>
        <v>99.885583524027453</v>
      </c>
      <c r="D22" s="84">
        <f t="shared" si="4"/>
        <v>0.11441647597254005</v>
      </c>
    </row>
    <row r="23" spans="2:4" x14ac:dyDescent="0.45">
      <c r="C23" s="82"/>
    </row>
    <row r="34" spans="1:4" x14ac:dyDescent="0.45">
      <c r="A34" s="85"/>
    </row>
    <row r="35" spans="1:4" x14ac:dyDescent="0.45">
      <c r="A35" s="85"/>
    </row>
    <row r="36" spans="1:4" x14ac:dyDescent="0.45">
      <c r="B36" s="86"/>
      <c r="C36" s="365"/>
      <c r="D36" s="365"/>
    </row>
    <row r="37" spans="1:4" x14ac:dyDescent="0.45">
      <c r="B37" s="85"/>
      <c r="C37" s="366"/>
      <c r="D37" s="366"/>
    </row>
    <row r="38" spans="1:4" x14ac:dyDescent="0.45">
      <c r="B38" s="85"/>
      <c r="C38" s="367"/>
      <c r="D38" s="367"/>
    </row>
  </sheetData>
  <mergeCells count="11">
    <mergeCell ref="A13:B13"/>
    <mergeCell ref="C36:D36"/>
    <mergeCell ref="C37:D37"/>
    <mergeCell ref="C38:D38"/>
    <mergeCell ref="A2:H2"/>
    <mergeCell ref="A3:H3"/>
    <mergeCell ref="A4:A5"/>
    <mergeCell ref="B4:B5"/>
    <mergeCell ref="E4:E5"/>
    <mergeCell ref="G4:G5"/>
    <mergeCell ref="H4:H5"/>
  </mergeCells>
  <pageMargins left="0.39370078740157483" right="0.23622047244094491" top="0.35433070866141736" bottom="0.35433070866141736" header="0.31496062992125984" footer="0.31496062992125984"/>
  <pageSetup paperSize="9" scale="75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3.8" x14ac:dyDescent="0.25"/>
  <cols>
    <col min="1" max="1" width="39" customWidth="1"/>
  </cols>
  <sheetData>
    <row r="1" spans="1:5" x14ac:dyDescent="0.25">
      <c r="A1" s="293" t="s">
        <v>1433</v>
      </c>
      <c r="B1" s="294"/>
      <c r="C1" s="294"/>
      <c r="D1" s="294"/>
      <c r="E1" s="295"/>
    </row>
    <row r="2" spans="1:5" x14ac:dyDescent="0.25">
      <c r="A2" s="296" t="s">
        <v>1434</v>
      </c>
      <c r="B2" s="288" t="s">
        <v>1435</v>
      </c>
      <c r="C2" s="289"/>
      <c r="D2" s="287"/>
      <c r="E2" s="297"/>
    </row>
    <row r="3" spans="1:5" x14ac:dyDescent="0.25">
      <c r="A3" s="296" t="s">
        <v>1436</v>
      </c>
      <c r="B3" s="288" t="s">
        <v>1435</v>
      </c>
      <c r="C3" s="289"/>
      <c r="D3" s="287"/>
      <c r="E3" s="297"/>
    </row>
    <row r="4" spans="1:5" ht="14.25" customHeight="1" x14ac:dyDescent="0.25">
      <c r="A4" s="296" t="s">
        <v>1437</v>
      </c>
      <c r="B4" s="400" t="s">
        <v>1438</v>
      </c>
      <c r="C4" s="401"/>
      <c r="D4" s="287"/>
      <c r="E4" s="297"/>
    </row>
    <row r="5" spans="1:5" x14ac:dyDescent="0.25">
      <c r="A5" s="296"/>
      <c r="B5" s="400"/>
      <c r="C5" s="401"/>
      <c r="D5" s="287"/>
      <c r="E5" s="297"/>
    </row>
    <row r="6" spans="1:5" x14ac:dyDescent="0.25">
      <c r="A6" s="404"/>
      <c r="B6" s="405"/>
      <c r="C6" s="405"/>
      <c r="D6" s="405"/>
      <c r="E6" s="406"/>
    </row>
    <row r="7" spans="1:5" x14ac:dyDescent="0.25">
      <c r="A7" s="298" t="s">
        <v>1439</v>
      </c>
      <c r="B7" s="402" t="s">
        <v>55</v>
      </c>
      <c r="C7" s="403"/>
      <c r="D7" s="290" t="s">
        <v>1423</v>
      </c>
      <c r="E7" s="299">
        <v>242248</v>
      </c>
    </row>
    <row r="8" spans="1:5" x14ac:dyDescent="0.25">
      <c r="A8" s="300" t="s">
        <v>1440</v>
      </c>
      <c r="B8" s="396"/>
      <c r="C8" s="397"/>
      <c r="D8" s="291" t="s">
        <v>56</v>
      </c>
      <c r="E8" s="301"/>
    </row>
    <row r="9" spans="1:5" x14ac:dyDescent="0.25">
      <c r="A9" s="302" t="s">
        <v>1441</v>
      </c>
      <c r="B9" s="398"/>
      <c r="C9" s="399"/>
      <c r="D9" s="292" t="s">
        <v>56</v>
      </c>
      <c r="E9" s="303"/>
    </row>
    <row r="10" spans="1:5" x14ac:dyDescent="0.25">
      <c r="A10" s="300" t="s">
        <v>1442</v>
      </c>
      <c r="B10" s="396"/>
      <c r="C10" s="397"/>
      <c r="D10" s="291" t="s">
        <v>56</v>
      </c>
      <c r="E10" s="301"/>
    </row>
    <row r="11" spans="1:5" x14ac:dyDescent="0.25">
      <c r="A11" s="302" t="s">
        <v>1443</v>
      </c>
      <c r="B11" s="398"/>
      <c r="C11" s="399"/>
      <c r="D11" s="292" t="s">
        <v>56</v>
      </c>
      <c r="E11" s="303"/>
    </row>
    <row r="12" spans="1:5" x14ac:dyDescent="0.25">
      <c r="A12" s="300" t="s">
        <v>1444</v>
      </c>
      <c r="B12" s="396"/>
      <c r="C12" s="397"/>
      <c r="D12" s="291" t="s">
        <v>56</v>
      </c>
      <c r="E12" s="301"/>
    </row>
    <row r="13" spans="1:5" x14ac:dyDescent="0.25">
      <c r="A13" s="302" t="s">
        <v>1445</v>
      </c>
      <c r="B13" s="398"/>
      <c r="C13" s="399"/>
      <c r="D13" s="292" t="s">
        <v>56</v>
      </c>
      <c r="E13" s="303"/>
    </row>
    <row r="14" spans="1:5" x14ac:dyDescent="0.25">
      <c r="A14" s="300" t="s">
        <v>1446</v>
      </c>
      <c r="B14" s="396"/>
      <c r="C14" s="397"/>
      <c r="D14" s="291" t="s">
        <v>56</v>
      </c>
      <c r="E14" s="301"/>
    </row>
    <row r="15" spans="1:5" x14ac:dyDescent="0.25">
      <c r="A15" s="302" t="s">
        <v>1447</v>
      </c>
      <c r="B15" s="398"/>
      <c r="C15" s="399"/>
      <c r="D15" s="292" t="s">
        <v>56</v>
      </c>
      <c r="E15" s="303"/>
    </row>
    <row r="16" spans="1:5" x14ac:dyDescent="0.25">
      <c r="A16" s="300" t="s">
        <v>1448</v>
      </c>
      <c r="B16" s="396"/>
      <c r="C16" s="397"/>
      <c r="D16" s="291" t="s">
        <v>56</v>
      </c>
      <c r="E16" s="301"/>
    </row>
    <row r="17" spans="1:5" x14ac:dyDescent="0.25">
      <c r="A17" s="302" t="s">
        <v>1449</v>
      </c>
      <c r="B17" s="398"/>
      <c r="C17" s="399"/>
      <c r="D17" s="292" t="s">
        <v>56</v>
      </c>
      <c r="E17" s="303"/>
    </row>
    <row r="18" spans="1:5" x14ac:dyDescent="0.25">
      <c r="A18" s="300" t="s">
        <v>1450</v>
      </c>
      <c r="B18" s="396"/>
      <c r="C18" s="397"/>
      <c r="D18" s="291" t="s">
        <v>56</v>
      </c>
      <c r="E18" s="301"/>
    </row>
    <row r="19" spans="1:5" x14ac:dyDescent="0.25">
      <c r="A19" s="302" t="s">
        <v>1451</v>
      </c>
      <c r="B19" s="398"/>
      <c r="C19" s="399"/>
      <c r="D19" s="292" t="s">
        <v>56</v>
      </c>
      <c r="E19" s="303"/>
    </row>
    <row r="20" spans="1:5" x14ac:dyDescent="0.25">
      <c r="A20" s="384" t="s">
        <v>1452</v>
      </c>
      <c r="B20" s="386" t="s">
        <v>1453</v>
      </c>
      <c r="C20" s="387"/>
      <c r="D20" s="390" t="s">
        <v>56</v>
      </c>
      <c r="E20" s="304" t="s">
        <v>1454</v>
      </c>
    </row>
    <row r="21" spans="1:5" x14ac:dyDescent="0.25">
      <c r="A21" s="392"/>
      <c r="B21" s="393"/>
      <c r="C21" s="394"/>
      <c r="D21" s="395"/>
      <c r="E21" s="305" t="s">
        <v>1455</v>
      </c>
    </row>
    <row r="22" spans="1:5" x14ac:dyDescent="0.25">
      <c r="A22" s="376" t="s">
        <v>1456</v>
      </c>
      <c r="B22" s="378" t="s">
        <v>1453</v>
      </c>
      <c r="C22" s="379"/>
      <c r="D22" s="382" t="s">
        <v>56</v>
      </c>
      <c r="E22" s="306" t="s">
        <v>1454</v>
      </c>
    </row>
    <row r="23" spans="1:5" x14ac:dyDescent="0.25">
      <c r="A23" s="377"/>
      <c r="B23" s="380"/>
      <c r="C23" s="381"/>
      <c r="D23" s="383"/>
      <c r="E23" s="307" t="s">
        <v>1455</v>
      </c>
    </row>
    <row r="24" spans="1:5" x14ac:dyDescent="0.25">
      <c r="A24" s="384" t="s">
        <v>1457</v>
      </c>
      <c r="B24" s="386" t="s">
        <v>1453</v>
      </c>
      <c r="C24" s="387"/>
      <c r="D24" s="390" t="s">
        <v>56</v>
      </c>
      <c r="E24" s="304" t="s">
        <v>1454</v>
      </c>
    </row>
    <row r="25" spans="1:5" x14ac:dyDescent="0.25">
      <c r="A25" s="392"/>
      <c r="B25" s="393"/>
      <c r="C25" s="394"/>
      <c r="D25" s="395"/>
      <c r="E25" s="305" t="s">
        <v>1455</v>
      </c>
    </row>
    <row r="26" spans="1:5" x14ac:dyDescent="0.25">
      <c r="A26" s="376" t="s">
        <v>1458</v>
      </c>
      <c r="B26" s="378" t="s">
        <v>1453</v>
      </c>
      <c r="C26" s="379"/>
      <c r="D26" s="382" t="s">
        <v>56</v>
      </c>
      <c r="E26" s="306" t="s">
        <v>1454</v>
      </c>
    </row>
    <row r="27" spans="1:5" x14ac:dyDescent="0.25">
      <c r="A27" s="377"/>
      <c r="B27" s="380"/>
      <c r="C27" s="381"/>
      <c r="D27" s="383"/>
      <c r="E27" s="307" t="s">
        <v>1455</v>
      </c>
    </row>
    <row r="28" spans="1:5" x14ac:dyDescent="0.25">
      <c r="A28" s="384" t="s">
        <v>1459</v>
      </c>
      <c r="B28" s="386" t="s">
        <v>1453</v>
      </c>
      <c r="C28" s="387"/>
      <c r="D28" s="390" t="s">
        <v>56</v>
      </c>
      <c r="E28" s="304" t="s">
        <v>1454</v>
      </c>
    </row>
    <row r="29" spans="1:5" x14ac:dyDescent="0.25">
      <c r="A29" s="392"/>
      <c r="B29" s="393"/>
      <c r="C29" s="394"/>
      <c r="D29" s="395"/>
      <c r="E29" s="305" t="s">
        <v>1455</v>
      </c>
    </row>
    <row r="30" spans="1:5" x14ac:dyDescent="0.25">
      <c r="A30" s="376" t="s">
        <v>1460</v>
      </c>
      <c r="B30" s="378" t="s">
        <v>1453</v>
      </c>
      <c r="C30" s="379"/>
      <c r="D30" s="382" t="s">
        <v>56</v>
      </c>
      <c r="E30" s="306" t="s">
        <v>1454</v>
      </c>
    </row>
    <row r="31" spans="1:5" x14ac:dyDescent="0.25">
      <c r="A31" s="377"/>
      <c r="B31" s="380"/>
      <c r="C31" s="381"/>
      <c r="D31" s="383"/>
      <c r="E31" s="307" t="s">
        <v>1455</v>
      </c>
    </row>
    <row r="32" spans="1:5" x14ac:dyDescent="0.25">
      <c r="A32" s="384" t="s">
        <v>1461</v>
      </c>
      <c r="B32" s="386" t="s">
        <v>1453</v>
      </c>
      <c r="C32" s="387"/>
      <c r="D32" s="390" t="s">
        <v>56</v>
      </c>
      <c r="E32" s="304" t="s">
        <v>1454</v>
      </c>
    </row>
    <row r="33" spans="1:5" x14ac:dyDescent="0.25">
      <c r="A33" s="392"/>
      <c r="B33" s="393"/>
      <c r="C33" s="394"/>
      <c r="D33" s="395"/>
      <c r="E33" s="305" t="s">
        <v>1455</v>
      </c>
    </row>
    <row r="34" spans="1:5" x14ac:dyDescent="0.25">
      <c r="A34" s="376" t="s">
        <v>1462</v>
      </c>
      <c r="B34" s="378" t="s">
        <v>1453</v>
      </c>
      <c r="C34" s="379"/>
      <c r="D34" s="382" t="s">
        <v>56</v>
      </c>
      <c r="E34" s="306" t="s">
        <v>1454</v>
      </c>
    </row>
    <row r="35" spans="1:5" x14ac:dyDescent="0.25">
      <c r="A35" s="377"/>
      <c r="B35" s="380"/>
      <c r="C35" s="381"/>
      <c r="D35" s="383"/>
      <c r="E35" s="307" t="s">
        <v>1455</v>
      </c>
    </row>
    <row r="36" spans="1:5" x14ac:dyDescent="0.25">
      <c r="A36" s="384" t="s">
        <v>1463</v>
      </c>
      <c r="B36" s="386" t="s">
        <v>1453</v>
      </c>
      <c r="C36" s="387"/>
      <c r="D36" s="390" t="s">
        <v>56</v>
      </c>
      <c r="E36" s="304" t="s">
        <v>1454</v>
      </c>
    </row>
    <row r="37" spans="1:5" x14ac:dyDescent="0.25">
      <c r="A37" s="392"/>
      <c r="B37" s="393"/>
      <c r="C37" s="394"/>
      <c r="D37" s="395"/>
      <c r="E37" s="305" t="s">
        <v>1455</v>
      </c>
    </row>
    <row r="38" spans="1:5" x14ac:dyDescent="0.25">
      <c r="A38" s="376" t="s">
        <v>1464</v>
      </c>
      <c r="B38" s="378" t="s">
        <v>1453</v>
      </c>
      <c r="C38" s="379"/>
      <c r="D38" s="382" t="s">
        <v>56</v>
      </c>
      <c r="E38" s="306" t="s">
        <v>1454</v>
      </c>
    </row>
    <row r="39" spans="1:5" x14ac:dyDescent="0.25">
      <c r="A39" s="377"/>
      <c r="B39" s="380"/>
      <c r="C39" s="381"/>
      <c r="D39" s="383"/>
      <c r="E39" s="307" t="s">
        <v>1455</v>
      </c>
    </row>
    <row r="40" spans="1:5" x14ac:dyDescent="0.25">
      <c r="A40" s="384" t="s">
        <v>1465</v>
      </c>
      <c r="B40" s="386" t="s">
        <v>1453</v>
      </c>
      <c r="C40" s="387"/>
      <c r="D40" s="390" t="s">
        <v>56</v>
      </c>
      <c r="E40" s="304" t="s">
        <v>1454</v>
      </c>
    </row>
    <row r="41" spans="1:5" x14ac:dyDescent="0.25">
      <c r="A41" s="392"/>
      <c r="B41" s="393"/>
      <c r="C41" s="394"/>
      <c r="D41" s="395"/>
      <c r="E41" s="305" t="s">
        <v>1455</v>
      </c>
    </row>
    <row r="42" spans="1:5" x14ac:dyDescent="0.25">
      <c r="A42" s="376" t="s">
        <v>1466</v>
      </c>
      <c r="B42" s="378" t="s">
        <v>1453</v>
      </c>
      <c r="C42" s="379"/>
      <c r="D42" s="382" t="s">
        <v>56</v>
      </c>
      <c r="E42" s="306" t="s">
        <v>1454</v>
      </c>
    </row>
    <row r="43" spans="1:5" x14ac:dyDescent="0.25">
      <c r="A43" s="377"/>
      <c r="B43" s="380"/>
      <c r="C43" s="381"/>
      <c r="D43" s="383"/>
      <c r="E43" s="307" t="s">
        <v>1455</v>
      </c>
    </row>
    <row r="44" spans="1:5" x14ac:dyDescent="0.25">
      <c r="A44" s="384" t="s">
        <v>1467</v>
      </c>
      <c r="B44" s="386" t="s">
        <v>1453</v>
      </c>
      <c r="C44" s="387"/>
      <c r="D44" s="390" t="s">
        <v>56</v>
      </c>
      <c r="E44" s="304" t="s">
        <v>1454</v>
      </c>
    </row>
    <row r="45" spans="1:5" x14ac:dyDescent="0.25">
      <c r="A45" s="392"/>
      <c r="B45" s="393"/>
      <c r="C45" s="394"/>
      <c r="D45" s="395"/>
      <c r="E45" s="305" t="s">
        <v>1455</v>
      </c>
    </row>
    <row r="46" spans="1:5" x14ac:dyDescent="0.25">
      <c r="A46" s="376" t="s">
        <v>1468</v>
      </c>
      <c r="B46" s="378" t="s">
        <v>1453</v>
      </c>
      <c r="C46" s="379"/>
      <c r="D46" s="382" t="s">
        <v>56</v>
      </c>
      <c r="E46" s="306" t="s">
        <v>1454</v>
      </c>
    </row>
    <row r="47" spans="1:5" x14ac:dyDescent="0.25">
      <c r="A47" s="377"/>
      <c r="B47" s="380"/>
      <c r="C47" s="381"/>
      <c r="D47" s="383"/>
      <c r="E47" s="307" t="s">
        <v>1455</v>
      </c>
    </row>
    <row r="48" spans="1:5" x14ac:dyDescent="0.25">
      <c r="A48" s="384" t="s">
        <v>1469</v>
      </c>
      <c r="B48" s="386" t="s">
        <v>1453</v>
      </c>
      <c r="C48" s="387"/>
      <c r="D48" s="390" t="s">
        <v>56</v>
      </c>
      <c r="E48" s="304" t="s">
        <v>1454</v>
      </c>
    </row>
    <row r="49" spans="1:5" x14ac:dyDescent="0.25">
      <c r="A49" s="392"/>
      <c r="B49" s="393"/>
      <c r="C49" s="394"/>
      <c r="D49" s="395"/>
      <c r="E49" s="305" t="s">
        <v>1455</v>
      </c>
    </row>
    <row r="50" spans="1:5" x14ac:dyDescent="0.25">
      <c r="A50" s="376" t="s">
        <v>1470</v>
      </c>
      <c r="B50" s="378" t="s">
        <v>1453</v>
      </c>
      <c r="C50" s="379"/>
      <c r="D50" s="382" t="s">
        <v>56</v>
      </c>
      <c r="E50" s="306" t="s">
        <v>1454</v>
      </c>
    </row>
    <row r="51" spans="1:5" x14ac:dyDescent="0.25">
      <c r="A51" s="377"/>
      <c r="B51" s="380"/>
      <c r="C51" s="381"/>
      <c r="D51" s="383"/>
      <c r="E51" s="307" t="s">
        <v>1455</v>
      </c>
    </row>
    <row r="52" spans="1:5" x14ac:dyDescent="0.25">
      <c r="A52" s="384" t="s">
        <v>1471</v>
      </c>
      <c r="B52" s="386" t="s">
        <v>1453</v>
      </c>
      <c r="C52" s="387"/>
      <c r="D52" s="390" t="s">
        <v>56</v>
      </c>
      <c r="E52" s="304" t="s">
        <v>1454</v>
      </c>
    </row>
    <row r="53" spans="1:5" x14ac:dyDescent="0.25">
      <c r="A53" s="392"/>
      <c r="B53" s="393"/>
      <c r="C53" s="394"/>
      <c r="D53" s="395"/>
      <c r="E53" s="305" t="s">
        <v>1455</v>
      </c>
    </row>
    <row r="54" spans="1:5" x14ac:dyDescent="0.25">
      <c r="A54" s="376" t="s">
        <v>1472</v>
      </c>
      <c r="B54" s="378" t="s">
        <v>1453</v>
      </c>
      <c r="C54" s="379"/>
      <c r="D54" s="382" t="s">
        <v>56</v>
      </c>
      <c r="E54" s="306" t="s">
        <v>1454</v>
      </c>
    </row>
    <row r="55" spans="1:5" x14ac:dyDescent="0.25">
      <c r="A55" s="377"/>
      <c r="B55" s="380"/>
      <c r="C55" s="381"/>
      <c r="D55" s="383"/>
      <c r="E55" s="307" t="s">
        <v>1455</v>
      </c>
    </row>
    <row r="56" spans="1:5" x14ac:dyDescent="0.25">
      <c r="A56" s="384" t="s">
        <v>1473</v>
      </c>
      <c r="B56" s="386" t="s">
        <v>1453</v>
      </c>
      <c r="C56" s="387"/>
      <c r="D56" s="390" t="s">
        <v>56</v>
      </c>
      <c r="E56" s="304" t="s">
        <v>1454</v>
      </c>
    </row>
    <row r="57" spans="1:5" x14ac:dyDescent="0.25">
      <c r="A57" s="392"/>
      <c r="B57" s="393"/>
      <c r="C57" s="394"/>
      <c r="D57" s="395"/>
      <c r="E57" s="305" t="s">
        <v>1455</v>
      </c>
    </row>
    <row r="58" spans="1:5" x14ac:dyDescent="0.25">
      <c r="A58" s="376" t="s">
        <v>1474</v>
      </c>
      <c r="B58" s="378" t="s">
        <v>1453</v>
      </c>
      <c r="C58" s="379"/>
      <c r="D58" s="382" t="s">
        <v>56</v>
      </c>
      <c r="E58" s="306" t="s">
        <v>1454</v>
      </c>
    </row>
    <row r="59" spans="1:5" x14ac:dyDescent="0.25">
      <c r="A59" s="377"/>
      <c r="B59" s="380"/>
      <c r="C59" s="381"/>
      <c r="D59" s="383"/>
      <c r="E59" s="307" t="s">
        <v>1455</v>
      </c>
    </row>
    <row r="60" spans="1:5" x14ac:dyDescent="0.25">
      <c r="A60" s="384" t="s">
        <v>1475</v>
      </c>
      <c r="B60" s="386" t="s">
        <v>1453</v>
      </c>
      <c r="C60" s="387"/>
      <c r="D60" s="390" t="s">
        <v>56</v>
      </c>
      <c r="E60" s="304" t="s">
        <v>1454</v>
      </c>
    </row>
    <row r="61" spans="1:5" x14ac:dyDescent="0.25">
      <c r="A61" s="392"/>
      <c r="B61" s="393"/>
      <c r="C61" s="394"/>
      <c r="D61" s="395"/>
      <c r="E61" s="305" t="s">
        <v>1455</v>
      </c>
    </row>
    <row r="62" spans="1:5" x14ac:dyDescent="0.25">
      <c r="A62" s="376" t="s">
        <v>1476</v>
      </c>
      <c r="B62" s="378" t="s">
        <v>1453</v>
      </c>
      <c r="C62" s="379"/>
      <c r="D62" s="382" t="s">
        <v>56</v>
      </c>
      <c r="E62" s="306" t="s">
        <v>1454</v>
      </c>
    </row>
    <row r="63" spans="1:5" x14ac:dyDescent="0.25">
      <c r="A63" s="377"/>
      <c r="B63" s="380"/>
      <c r="C63" s="381"/>
      <c r="D63" s="383"/>
      <c r="E63" s="307" t="s">
        <v>1455</v>
      </c>
    </row>
    <row r="64" spans="1:5" x14ac:dyDescent="0.25">
      <c r="A64" s="384" t="s">
        <v>1477</v>
      </c>
      <c r="B64" s="386" t="s">
        <v>1453</v>
      </c>
      <c r="C64" s="387"/>
      <c r="D64" s="390" t="s">
        <v>56</v>
      </c>
      <c r="E64" s="304" t="s">
        <v>1454</v>
      </c>
    </row>
    <row r="65" spans="1:5" x14ac:dyDescent="0.25">
      <c r="A65" s="392"/>
      <c r="B65" s="393"/>
      <c r="C65" s="394"/>
      <c r="D65" s="395"/>
      <c r="E65" s="305" t="s">
        <v>1455</v>
      </c>
    </row>
    <row r="66" spans="1:5" x14ac:dyDescent="0.25">
      <c r="A66" s="376" t="s">
        <v>1478</v>
      </c>
      <c r="B66" s="378" t="s">
        <v>1479</v>
      </c>
      <c r="C66" s="379"/>
      <c r="D66" s="382" t="s">
        <v>56</v>
      </c>
      <c r="E66" s="306" t="s">
        <v>1454</v>
      </c>
    </row>
    <row r="67" spans="1:5" x14ac:dyDescent="0.25">
      <c r="A67" s="377"/>
      <c r="B67" s="380"/>
      <c r="C67" s="381"/>
      <c r="D67" s="383"/>
      <c r="E67" s="307" t="s">
        <v>1455</v>
      </c>
    </row>
    <row r="68" spans="1:5" x14ac:dyDescent="0.25">
      <c r="A68" s="384" t="s">
        <v>1480</v>
      </c>
      <c r="B68" s="386" t="s">
        <v>1479</v>
      </c>
      <c r="C68" s="387"/>
      <c r="D68" s="390" t="s">
        <v>56</v>
      </c>
      <c r="E68" s="304" t="s">
        <v>1454</v>
      </c>
    </row>
    <row r="69" spans="1:5" x14ac:dyDescent="0.25">
      <c r="A69" s="392"/>
      <c r="B69" s="393"/>
      <c r="C69" s="394"/>
      <c r="D69" s="395"/>
      <c r="E69" s="305" t="s">
        <v>1455</v>
      </c>
    </row>
    <row r="70" spans="1:5" x14ac:dyDescent="0.25">
      <c r="A70" s="376" t="s">
        <v>1481</v>
      </c>
      <c r="B70" s="378" t="s">
        <v>1479</v>
      </c>
      <c r="C70" s="379"/>
      <c r="D70" s="382" t="s">
        <v>56</v>
      </c>
      <c r="E70" s="306" t="s">
        <v>1454</v>
      </c>
    </row>
    <row r="71" spans="1:5" x14ac:dyDescent="0.25">
      <c r="A71" s="377"/>
      <c r="B71" s="380"/>
      <c r="C71" s="381"/>
      <c r="D71" s="383"/>
      <c r="E71" s="307" t="s">
        <v>1455</v>
      </c>
    </row>
    <row r="72" spans="1:5" x14ac:dyDescent="0.25">
      <c r="A72" s="384" t="s">
        <v>1482</v>
      </c>
      <c r="B72" s="386" t="s">
        <v>1479</v>
      </c>
      <c r="C72" s="387"/>
      <c r="D72" s="390" t="s">
        <v>56</v>
      </c>
      <c r="E72" s="304" t="s">
        <v>1454</v>
      </c>
    </row>
    <row r="73" spans="1:5" x14ac:dyDescent="0.25">
      <c r="A73" s="392"/>
      <c r="B73" s="393"/>
      <c r="C73" s="394"/>
      <c r="D73" s="395"/>
      <c r="E73" s="305" t="s">
        <v>1455</v>
      </c>
    </row>
    <row r="74" spans="1:5" x14ac:dyDescent="0.25">
      <c r="A74" s="376" t="s">
        <v>1483</v>
      </c>
      <c r="B74" s="378" t="s">
        <v>1479</v>
      </c>
      <c r="C74" s="379"/>
      <c r="D74" s="382" t="s">
        <v>56</v>
      </c>
      <c r="E74" s="306" t="s">
        <v>1454</v>
      </c>
    </row>
    <row r="75" spans="1:5" x14ac:dyDescent="0.25">
      <c r="A75" s="377"/>
      <c r="B75" s="380"/>
      <c r="C75" s="381"/>
      <c r="D75" s="383"/>
      <c r="E75" s="307" t="s">
        <v>1455</v>
      </c>
    </row>
    <row r="76" spans="1:5" x14ac:dyDescent="0.25">
      <c r="A76" s="384" t="s">
        <v>1484</v>
      </c>
      <c r="B76" s="386" t="s">
        <v>1479</v>
      </c>
      <c r="C76" s="387"/>
      <c r="D76" s="390" t="s">
        <v>56</v>
      </c>
      <c r="E76" s="304" t="s">
        <v>1454</v>
      </c>
    </row>
    <row r="77" spans="1:5" x14ac:dyDescent="0.25">
      <c r="A77" s="392"/>
      <c r="B77" s="393"/>
      <c r="C77" s="394"/>
      <c r="D77" s="395"/>
      <c r="E77" s="305" t="s">
        <v>1455</v>
      </c>
    </row>
    <row r="78" spans="1:5" x14ac:dyDescent="0.25">
      <c r="A78" s="376" t="s">
        <v>1485</v>
      </c>
      <c r="B78" s="378" t="s">
        <v>1479</v>
      </c>
      <c r="C78" s="379"/>
      <c r="D78" s="382" t="s">
        <v>56</v>
      </c>
      <c r="E78" s="306" t="s">
        <v>1454</v>
      </c>
    </row>
    <row r="79" spans="1:5" x14ac:dyDescent="0.25">
      <c r="A79" s="377"/>
      <c r="B79" s="380"/>
      <c r="C79" s="381"/>
      <c r="D79" s="383"/>
      <c r="E79" s="307" t="s">
        <v>1455</v>
      </c>
    </row>
    <row r="80" spans="1:5" x14ac:dyDescent="0.25">
      <c r="A80" s="384" t="s">
        <v>1486</v>
      </c>
      <c r="B80" s="386" t="s">
        <v>1479</v>
      </c>
      <c r="C80" s="387"/>
      <c r="D80" s="390" t="s">
        <v>56</v>
      </c>
      <c r="E80" s="304" t="s">
        <v>1454</v>
      </c>
    </row>
    <row r="81" spans="1:5" x14ac:dyDescent="0.25">
      <c r="A81" s="392"/>
      <c r="B81" s="393"/>
      <c r="C81" s="394"/>
      <c r="D81" s="395"/>
      <c r="E81" s="305" t="s">
        <v>1455</v>
      </c>
    </row>
    <row r="82" spans="1:5" x14ac:dyDescent="0.25">
      <c r="A82" s="376" t="s">
        <v>1487</v>
      </c>
      <c r="B82" s="378" t="s">
        <v>1479</v>
      </c>
      <c r="C82" s="379"/>
      <c r="D82" s="382" t="s">
        <v>56</v>
      </c>
      <c r="E82" s="306" t="s">
        <v>1454</v>
      </c>
    </row>
    <row r="83" spans="1:5" x14ac:dyDescent="0.25">
      <c r="A83" s="377"/>
      <c r="B83" s="380"/>
      <c r="C83" s="381"/>
      <c r="D83" s="383"/>
      <c r="E83" s="307" t="s">
        <v>1455</v>
      </c>
    </row>
    <row r="84" spans="1:5" x14ac:dyDescent="0.25">
      <c r="A84" s="384" t="s">
        <v>1488</v>
      </c>
      <c r="B84" s="386" t="s">
        <v>1489</v>
      </c>
      <c r="C84" s="387"/>
      <c r="D84" s="390" t="s">
        <v>56</v>
      </c>
      <c r="E84" s="304" t="s">
        <v>1454</v>
      </c>
    </row>
    <row r="85" spans="1:5" x14ac:dyDescent="0.25">
      <c r="A85" s="392"/>
      <c r="B85" s="393"/>
      <c r="C85" s="394"/>
      <c r="D85" s="395"/>
      <c r="E85" s="305" t="s">
        <v>1455</v>
      </c>
    </row>
    <row r="86" spans="1:5" x14ac:dyDescent="0.25">
      <c r="A86" s="376" t="s">
        <v>1490</v>
      </c>
      <c r="B86" s="378" t="s">
        <v>1489</v>
      </c>
      <c r="C86" s="379"/>
      <c r="D86" s="382" t="s">
        <v>56</v>
      </c>
      <c r="E86" s="306" t="s">
        <v>1454</v>
      </c>
    </row>
    <row r="87" spans="1:5" x14ac:dyDescent="0.25">
      <c r="A87" s="377"/>
      <c r="B87" s="380"/>
      <c r="C87" s="381"/>
      <c r="D87" s="383"/>
      <c r="E87" s="307" t="s">
        <v>1455</v>
      </c>
    </row>
    <row r="88" spans="1:5" x14ac:dyDescent="0.25">
      <c r="A88" s="384" t="s">
        <v>1491</v>
      </c>
      <c r="B88" s="386" t="s">
        <v>1489</v>
      </c>
      <c r="C88" s="387"/>
      <c r="D88" s="390" t="s">
        <v>56</v>
      </c>
      <c r="E88" s="304" t="s">
        <v>1454</v>
      </c>
    </row>
    <row r="89" spans="1:5" x14ac:dyDescent="0.25">
      <c r="A89" s="392"/>
      <c r="B89" s="393"/>
      <c r="C89" s="394"/>
      <c r="D89" s="395"/>
      <c r="E89" s="305" t="s">
        <v>1455</v>
      </c>
    </row>
    <row r="90" spans="1:5" x14ac:dyDescent="0.25">
      <c r="A90" s="376" t="s">
        <v>1492</v>
      </c>
      <c r="B90" s="378" t="s">
        <v>1489</v>
      </c>
      <c r="C90" s="379"/>
      <c r="D90" s="382" t="s">
        <v>56</v>
      </c>
      <c r="E90" s="306" t="s">
        <v>1454</v>
      </c>
    </row>
    <row r="91" spans="1:5" x14ac:dyDescent="0.25">
      <c r="A91" s="377"/>
      <c r="B91" s="380"/>
      <c r="C91" s="381"/>
      <c r="D91" s="383"/>
      <c r="E91" s="307" t="s">
        <v>1455</v>
      </c>
    </row>
    <row r="92" spans="1:5" x14ac:dyDescent="0.25">
      <c r="A92" s="384" t="s">
        <v>1493</v>
      </c>
      <c r="B92" s="386" t="s">
        <v>1489</v>
      </c>
      <c r="C92" s="387"/>
      <c r="D92" s="390" t="s">
        <v>56</v>
      </c>
      <c r="E92" s="304" t="s">
        <v>1454</v>
      </c>
    </row>
    <row r="93" spans="1:5" x14ac:dyDescent="0.25">
      <c r="A93" s="392"/>
      <c r="B93" s="393"/>
      <c r="C93" s="394"/>
      <c r="D93" s="395"/>
      <c r="E93" s="305" t="s">
        <v>1455</v>
      </c>
    </row>
    <row r="94" spans="1:5" x14ac:dyDescent="0.25">
      <c r="A94" s="376" t="s">
        <v>1494</v>
      </c>
      <c r="B94" s="378" t="s">
        <v>1489</v>
      </c>
      <c r="C94" s="379"/>
      <c r="D94" s="382" t="s">
        <v>56</v>
      </c>
      <c r="E94" s="306" t="s">
        <v>1454</v>
      </c>
    </row>
    <row r="95" spans="1:5" x14ac:dyDescent="0.25">
      <c r="A95" s="377"/>
      <c r="B95" s="380"/>
      <c r="C95" s="381"/>
      <c r="D95" s="383"/>
      <c r="E95" s="307" t="s">
        <v>1455</v>
      </c>
    </row>
    <row r="96" spans="1:5" x14ac:dyDescent="0.25">
      <c r="A96" s="384" t="s">
        <v>1495</v>
      </c>
      <c r="B96" s="386" t="s">
        <v>1489</v>
      </c>
      <c r="C96" s="387"/>
      <c r="D96" s="390" t="s">
        <v>56</v>
      </c>
      <c r="E96" s="304" t="s">
        <v>1454</v>
      </c>
    </row>
    <row r="97" spans="1:5" x14ac:dyDescent="0.25">
      <c r="A97" s="392"/>
      <c r="B97" s="393"/>
      <c r="C97" s="394"/>
      <c r="D97" s="395"/>
      <c r="E97" s="305" t="s">
        <v>1455</v>
      </c>
    </row>
    <row r="98" spans="1:5" x14ac:dyDescent="0.25">
      <c r="A98" s="376" t="s">
        <v>1496</v>
      </c>
      <c r="B98" s="378" t="s">
        <v>1489</v>
      </c>
      <c r="C98" s="379"/>
      <c r="D98" s="382" t="s">
        <v>56</v>
      </c>
      <c r="E98" s="306" t="s">
        <v>1454</v>
      </c>
    </row>
    <row r="99" spans="1:5" x14ac:dyDescent="0.25">
      <c r="A99" s="377"/>
      <c r="B99" s="380"/>
      <c r="C99" s="381"/>
      <c r="D99" s="383"/>
      <c r="E99" s="307" t="s">
        <v>1455</v>
      </c>
    </row>
    <row r="100" spans="1:5" x14ac:dyDescent="0.25">
      <c r="A100" s="384" t="s">
        <v>1497</v>
      </c>
      <c r="B100" s="386" t="s">
        <v>1489</v>
      </c>
      <c r="C100" s="387"/>
      <c r="D100" s="390" t="s">
        <v>56</v>
      </c>
      <c r="E100" s="304" t="s">
        <v>1454</v>
      </c>
    </row>
    <row r="101" spans="1:5" x14ac:dyDescent="0.25">
      <c r="A101" s="392"/>
      <c r="B101" s="393"/>
      <c r="C101" s="394"/>
      <c r="D101" s="395"/>
      <c r="E101" s="305" t="s">
        <v>1455</v>
      </c>
    </row>
    <row r="102" spans="1:5" x14ac:dyDescent="0.25">
      <c r="A102" s="376" t="s">
        <v>1498</v>
      </c>
      <c r="B102" s="378" t="s">
        <v>1489</v>
      </c>
      <c r="C102" s="379"/>
      <c r="D102" s="382" t="s">
        <v>56</v>
      </c>
      <c r="E102" s="306" t="s">
        <v>1454</v>
      </c>
    </row>
    <row r="103" spans="1:5" x14ac:dyDescent="0.25">
      <c r="A103" s="377"/>
      <c r="B103" s="380"/>
      <c r="C103" s="381"/>
      <c r="D103" s="383"/>
      <c r="E103" s="307" t="s">
        <v>1455</v>
      </c>
    </row>
    <row r="104" spans="1:5" x14ac:dyDescent="0.25">
      <c r="A104" s="384" t="s">
        <v>1499</v>
      </c>
      <c r="B104" s="386" t="s">
        <v>1489</v>
      </c>
      <c r="C104" s="387"/>
      <c r="D104" s="390" t="s">
        <v>56</v>
      </c>
      <c r="E104" s="304" t="s">
        <v>1454</v>
      </c>
    </row>
    <row r="105" spans="1:5" x14ac:dyDescent="0.25">
      <c r="A105" s="392"/>
      <c r="B105" s="393"/>
      <c r="C105" s="394"/>
      <c r="D105" s="395"/>
      <c r="E105" s="305" t="s">
        <v>1455</v>
      </c>
    </row>
    <row r="106" spans="1:5" x14ac:dyDescent="0.25">
      <c r="A106" s="376" t="s">
        <v>1500</v>
      </c>
      <c r="B106" s="378" t="s">
        <v>1489</v>
      </c>
      <c r="C106" s="379"/>
      <c r="D106" s="382" t="s">
        <v>56</v>
      </c>
      <c r="E106" s="306" t="s">
        <v>1454</v>
      </c>
    </row>
    <row r="107" spans="1:5" x14ac:dyDescent="0.25">
      <c r="A107" s="377"/>
      <c r="B107" s="380"/>
      <c r="C107" s="381"/>
      <c r="D107" s="383"/>
      <c r="E107" s="307" t="s">
        <v>1455</v>
      </c>
    </row>
    <row r="108" spans="1:5" x14ac:dyDescent="0.25">
      <c r="A108" s="384" t="s">
        <v>1501</v>
      </c>
      <c r="B108" s="386" t="s">
        <v>1489</v>
      </c>
      <c r="C108" s="387"/>
      <c r="D108" s="390" t="s">
        <v>56</v>
      </c>
      <c r="E108" s="304" t="s">
        <v>1454</v>
      </c>
    </row>
    <row r="109" spans="1:5" x14ac:dyDescent="0.25">
      <c r="A109" s="392"/>
      <c r="B109" s="393"/>
      <c r="C109" s="394"/>
      <c r="D109" s="395"/>
      <c r="E109" s="305" t="s">
        <v>1455</v>
      </c>
    </row>
    <row r="110" spans="1:5" x14ac:dyDescent="0.25">
      <c r="A110" s="376" t="s">
        <v>1502</v>
      </c>
      <c r="B110" s="378" t="s">
        <v>1489</v>
      </c>
      <c r="C110" s="379"/>
      <c r="D110" s="382" t="s">
        <v>56</v>
      </c>
      <c r="E110" s="306" t="s">
        <v>1454</v>
      </c>
    </row>
    <row r="111" spans="1:5" x14ac:dyDescent="0.25">
      <c r="A111" s="377"/>
      <c r="B111" s="380"/>
      <c r="C111" s="381"/>
      <c r="D111" s="383"/>
      <c r="E111" s="307" t="s">
        <v>1455</v>
      </c>
    </row>
    <row r="112" spans="1:5" x14ac:dyDescent="0.25">
      <c r="A112" s="384" t="s">
        <v>1503</v>
      </c>
      <c r="B112" s="386" t="s">
        <v>1489</v>
      </c>
      <c r="C112" s="387"/>
      <c r="D112" s="390" t="s">
        <v>56</v>
      </c>
      <c r="E112" s="304" t="s">
        <v>1454</v>
      </c>
    </row>
    <row r="113" spans="1:5" x14ac:dyDescent="0.25">
      <c r="A113" s="392"/>
      <c r="B113" s="393"/>
      <c r="C113" s="394"/>
      <c r="D113" s="395"/>
      <c r="E113" s="305" t="s">
        <v>1455</v>
      </c>
    </row>
    <row r="114" spans="1:5" x14ac:dyDescent="0.25">
      <c r="A114" s="376" t="s">
        <v>1504</v>
      </c>
      <c r="B114" s="378" t="s">
        <v>1489</v>
      </c>
      <c r="C114" s="379"/>
      <c r="D114" s="382" t="s">
        <v>56</v>
      </c>
      <c r="E114" s="306" t="s">
        <v>1454</v>
      </c>
    </row>
    <row r="115" spans="1:5" x14ac:dyDescent="0.25">
      <c r="A115" s="377"/>
      <c r="B115" s="380"/>
      <c r="C115" s="381"/>
      <c r="D115" s="383"/>
      <c r="E115" s="307" t="s">
        <v>1455</v>
      </c>
    </row>
    <row r="116" spans="1:5" x14ac:dyDescent="0.25">
      <c r="A116" s="384" t="s">
        <v>1505</v>
      </c>
      <c r="B116" s="386" t="s">
        <v>1489</v>
      </c>
      <c r="C116" s="387"/>
      <c r="D116" s="390" t="s">
        <v>56</v>
      </c>
      <c r="E116" s="304" t="s">
        <v>1454</v>
      </c>
    </row>
    <row r="117" spans="1:5" x14ac:dyDescent="0.25">
      <c r="A117" s="392"/>
      <c r="B117" s="393"/>
      <c r="C117" s="394"/>
      <c r="D117" s="395"/>
      <c r="E117" s="305" t="s">
        <v>1455</v>
      </c>
    </row>
    <row r="118" spans="1:5" x14ac:dyDescent="0.25">
      <c r="A118" s="376" t="s">
        <v>1506</v>
      </c>
      <c r="B118" s="378" t="s">
        <v>1507</v>
      </c>
      <c r="C118" s="379"/>
      <c r="D118" s="382" t="s">
        <v>56</v>
      </c>
      <c r="E118" s="306" t="s">
        <v>1454</v>
      </c>
    </row>
    <row r="119" spans="1:5" x14ac:dyDescent="0.25">
      <c r="A119" s="377"/>
      <c r="B119" s="380"/>
      <c r="C119" s="381"/>
      <c r="D119" s="383"/>
      <c r="E119" s="307" t="s">
        <v>1455</v>
      </c>
    </row>
    <row r="120" spans="1:5" x14ac:dyDescent="0.25">
      <c r="A120" s="384" t="s">
        <v>1508</v>
      </c>
      <c r="B120" s="386" t="s">
        <v>1507</v>
      </c>
      <c r="C120" s="387"/>
      <c r="D120" s="390" t="s">
        <v>56</v>
      </c>
      <c r="E120" s="304" t="s">
        <v>1454</v>
      </c>
    </row>
    <row r="121" spans="1:5" x14ac:dyDescent="0.25">
      <c r="A121" s="392"/>
      <c r="B121" s="393"/>
      <c r="C121" s="394"/>
      <c r="D121" s="395"/>
      <c r="E121" s="305" t="s">
        <v>1455</v>
      </c>
    </row>
    <row r="122" spans="1:5" x14ac:dyDescent="0.25">
      <c r="A122" s="376" t="s">
        <v>1509</v>
      </c>
      <c r="B122" s="378" t="s">
        <v>1507</v>
      </c>
      <c r="C122" s="379"/>
      <c r="D122" s="382" t="s">
        <v>56</v>
      </c>
      <c r="E122" s="306" t="s">
        <v>1454</v>
      </c>
    </row>
    <row r="123" spans="1:5" x14ac:dyDescent="0.25">
      <c r="A123" s="377"/>
      <c r="B123" s="380"/>
      <c r="C123" s="381"/>
      <c r="D123" s="383"/>
      <c r="E123" s="307" t="s">
        <v>1455</v>
      </c>
    </row>
    <row r="124" spans="1:5" x14ac:dyDescent="0.25">
      <c r="A124" s="384" t="s">
        <v>1510</v>
      </c>
      <c r="B124" s="386" t="s">
        <v>1507</v>
      </c>
      <c r="C124" s="387"/>
      <c r="D124" s="390" t="s">
        <v>56</v>
      </c>
      <c r="E124" s="304" t="s">
        <v>1454</v>
      </c>
    </row>
    <row r="125" spans="1:5" x14ac:dyDescent="0.25">
      <c r="A125" s="392"/>
      <c r="B125" s="393"/>
      <c r="C125" s="394"/>
      <c r="D125" s="395"/>
      <c r="E125" s="305" t="s">
        <v>1455</v>
      </c>
    </row>
    <row r="126" spans="1:5" x14ac:dyDescent="0.25">
      <c r="A126" s="376" t="s">
        <v>1511</v>
      </c>
      <c r="B126" s="378" t="s">
        <v>1507</v>
      </c>
      <c r="C126" s="379"/>
      <c r="D126" s="382" t="s">
        <v>56</v>
      </c>
      <c r="E126" s="306" t="s">
        <v>1454</v>
      </c>
    </row>
    <row r="127" spans="1:5" x14ac:dyDescent="0.25">
      <c r="A127" s="377"/>
      <c r="B127" s="380"/>
      <c r="C127" s="381"/>
      <c r="D127" s="383"/>
      <c r="E127" s="307" t="s">
        <v>1455</v>
      </c>
    </row>
    <row r="128" spans="1:5" x14ac:dyDescent="0.25">
      <c r="A128" s="384" t="s">
        <v>1512</v>
      </c>
      <c r="B128" s="386" t="s">
        <v>1507</v>
      </c>
      <c r="C128" s="387"/>
      <c r="D128" s="390" t="s">
        <v>56</v>
      </c>
      <c r="E128" s="304" t="s">
        <v>1454</v>
      </c>
    </row>
    <row r="129" spans="1:5" x14ac:dyDescent="0.25">
      <c r="A129" s="392"/>
      <c r="B129" s="393"/>
      <c r="C129" s="394"/>
      <c r="D129" s="395"/>
      <c r="E129" s="305" t="s">
        <v>1455</v>
      </c>
    </row>
    <row r="130" spans="1:5" x14ac:dyDescent="0.25">
      <c r="A130" s="376" t="s">
        <v>1513</v>
      </c>
      <c r="B130" s="378" t="s">
        <v>1507</v>
      </c>
      <c r="C130" s="379"/>
      <c r="D130" s="382" t="s">
        <v>56</v>
      </c>
      <c r="E130" s="306" t="s">
        <v>1454</v>
      </c>
    </row>
    <row r="131" spans="1:5" x14ac:dyDescent="0.25">
      <c r="A131" s="377"/>
      <c r="B131" s="380"/>
      <c r="C131" s="381"/>
      <c r="D131" s="383"/>
      <c r="E131" s="307" t="s">
        <v>1455</v>
      </c>
    </row>
    <row r="132" spans="1:5" x14ac:dyDescent="0.25">
      <c r="A132" s="384" t="s">
        <v>1514</v>
      </c>
      <c r="B132" s="386" t="s">
        <v>1515</v>
      </c>
      <c r="C132" s="387"/>
      <c r="D132" s="390" t="s">
        <v>56</v>
      </c>
      <c r="E132" s="304" t="s">
        <v>1454</v>
      </c>
    </row>
    <row r="133" spans="1:5" x14ac:dyDescent="0.25">
      <c r="A133" s="392"/>
      <c r="B133" s="393"/>
      <c r="C133" s="394"/>
      <c r="D133" s="395"/>
      <c r="E133" s="305" t="s">
        <v>1455</v>
      </c>
    </row>
    <row r="134" spans="1:5" x14ac:dyDescent="0.25">
      <c r="A134" s="376" t="s">
        <v>1516</v>
      </c>
      <c r="B134" s="378" t="s">
        <v>1515</v>
      </c>
      <c r="C134" s="379"/>
      <c r="D134" s="382" t="s">
        <v>56</v>
      </c>
      <c r="E134" s="306" t="s">
        <v>1454</v>
      </c>
    </row>
    <row r="135" spans="1:5" x14ac:dyDescent="0.25">
      <c r="A135" s="377"/>
      <c r="B135" s="380"/>
      <c r="C135" s="381"/>
      <c r="D135" s="383"/>
      <c r="E135" s="307" t="s">
        <v>1455</v>
      </c>
    </row>
    <row r="136" spans="1:5" x14ac:dyDescent="0.25">
      <c r="A136" s="384" t="s">
        <v>1517</v>
      </c>
      <c r="B136" s="386" t="s">
        <v>1515</v>
      </c>
      <c r="C136" s="387"/>
      <c r="D136" s="390" t="s">
        <v>56</v>
      </c>
      <c r="E136" s="304" t="s">
        <v>1454</v>
      </c>
    </row>
    <row r="137" spans="1:5" x14ac:dyDescent="0.25">
      <c r="A137" s="392"/>
      <c r="B137" s="393"/>
      <c r="C137" s="394"/>
      <c r="D137" s="395"/>
      <c r="E137" s="305" t="s">
        <v>1455</v>
      </c>
    </row>
    <row r="138" spans="1:5" x14ac:dyDescent="0.25">
      <c r="A138" s="376" t="s">
        <v>1518</v>
      </c>
      <c r="B138" s="378" t="s">
        <v>1515</v>
      </c>
      <c r="C138" s="379"/>
      <c r="D138" s="382" t="s">
        <v>56</v>
      </c>
      <c r="E138" s="306" t="s">
        <v>1454</v>
      </c>
    </row>
    <row r="139" spans="1:5" x14ac:dyDescent="0.25">
      <c r="A139" s="377"/>
      <c r="B139" s="380"/>
      <c r="C139" s="381"/>
      <c r="D139" s="383"/>
      <c r="E139" s="307" t="s">
        <v>1455</v>
      </c>
    </row>
    <row r="140" spans="1:5" x14ac:dyDescent="0.25">
      <c r="A140" s="384" t="s">
        <v>1519</v>
      </c>
      <c r="B140" s="386" t="s">
        <v>1515</v>
      </c>
      <c r="C140" s="387"/>
      <c r="D140" s="390" t="s">
        <v>56</v>
      </c>
      <c r="E140" s="304" t="s">
        <v>1454</v>
      </c>
    </row>
    <row r="141" spans="1:5" x14ac:dyDescent="0.25">
      <c r="A141" s="392"/>
      <c r="B141" s="393"/>
      <c r="C141" s="394"/>
      <c r="D141" s="395"/>
      <c r="E141" s="305" t="s">
        <v>1455</v>
      </c>
    </row>
    <row r="142" spans="1:5" x14ac:dyDescent="0.25">
      <c r="A142" s="376" t="s">
        <v>1520</v>
      </c>
      <c r="B142" s="378" t="s">
        <v>1515</v>
      </c>
      <c r="C142" s="379"/>
      <c r="D142" s="382" t="s">
        <v>56</v>
      </c>
      <c r="E142" s="306" t="s">
        <v>1454</v>
      </c>
    </row>
    <row r="143" spans="1:5" x14ac:dyDescent="0.25">
      <c r="A143" s="377"/>
      <c r="B143" s="380"/>
      <c r="C143" s="381"/>
      <c r="D143" s="383"/>
      <c r="E143" s="307" t="s">
        <v>1455</v>
      </c>
    </row>
    <row r="144" spans="1:5" x14ac:dyDescent="0.25">
      <c r="A144" s="384" t="s">
        <v>1521</v>
      </c>
      <c r="B144" s="386" t="s">
        <v>1515</v>
      </c>
      <c r="C144" s="387"/>
      <c r="D144" s="390" t="s">
        <v>56</v>
      </c>
      <c r="E144" s="304" t="s">
        <v>1454</v>
      </c>
    </row>
    <row r="145" spans="1:5" x14ac:dyDescent="0.25">
      <c r="A145" s="392"/>
      <c r="B145" s="393"/>
      <c r="C145" s="394"/>
      <c r="D145" s="395"/>
      <c r="E145" s="305" t="s">
        <v>1455</v>
      </c>
    </row>
    <row r="146" spans="1:5" x14ac:dyDescent="0.25">
      <c r="A146" s="376" t="s">
        <v>1522</v>
      </c>
      <c r="B146" s="378" t="s">
        <v>1515</v>
      </c>
      <c r="C146" s="379"/>
      <c r="D146" s="382" t="s">
        <v>56</v>
      </c>
      <c r="E146" s="306" t="s">
        <v>1454</v>
      </c>
    </row>
    <row r="147" spans="1:5" x14ac:dyDescent="0.25">
      <c r="A147" s="377"/>
      <c r="B147" s="380"/>
      <c r="C147" s="381"/>
      <c r="D147" s="383"/>
      <c r="E147" s="307" t="s">
        <v>1455</v>
      </c>
    </row>
    <row r="148" spans="1:5" x14ac:dyDescent="0.25">
      <c r="A148" s="384" t="s">
        <v>1523</v>
      </c>
      <c r="B148" s="386" t="s">
        <v>1515</v>
      </c>
      <c r="C148" s="387"/>
      <c r="D148" s="390" t="s">
        <v>56</v>
      </c>
      <c r="E148" s="304" t="s">
        <v>1454</v>
      </c>
    </row>
    <row r="149" spans="1:5" x14ac:dyDescent="0.25">
      <c r="A149" s="392"/>
      <c r="B149" s="393"/>
      <c r="C149" s="394"/>
      <c r="D149" s="395"/>
      <c r="E149" s="305" t="s">
        <v>1455</v>
      </c>
    </row>
    <row r="150" spans="1:5" x14ac:dyDescent="0.25">
      <c r="A150" s="376" t="s">
        <v>1524</v>
      </c>
      <c r="B150" s="378" t="s">
        <v>1515</v>
      </c>
      <c r="C150" s="379"/>
      <c r="D150" s="382" t="s">
        <v>56</v>
      </c>
      <c r="E150" s="306" t="s">
        <v>1454</v>
      </c>
    </row>
    <row r="151" spans="1:5" x14ac:dyDescent="0.25">
      <c r="A151" s="377"/>
      <c r="B151" s="380"/>
      <c r="C151" s="381"/>
      <c r="D151" s="383"/>
      <c r="E151" s="307" t="s">
        <v>1455</v>
      </c>
    </row>
    <row r="152" spans="1:5" x14ac:dyDescent="0.25">
      <c r="A152" s="384" t="s">
        <v>1525</v>
      </c>
      <c r="B152" s="386" t="s">
        <v>1515</v>
      </c>
      <c r="C152" s="387"/>
      <c r="D152" s="390" t="s">
        <v>56</v>
      </c>
      <c r="E152" s="304" t="s">
        <v>1454</v>
      </c>
    </row>
    <row r="153" spans="1:5" x14ac:dyDescent="0.25">
      <c r="A153" s="392"/>
      <c r="B153" s="393"/>
      <c r="C153" s="394"/>
      <c r="D153" s="395"/>
      <c r="E153" s="305" t="s">
        <v>1455</v>
      </c>
    </row>
    <row r="154" spans="1:5" x14ac:dyDescent="0.25">
      <c r="A154" s="376" t="s">
        <v>1526</v>
      </c>
      <c r="B154" s="378" t="s">
        <v>1515</v>
      </c>
      <c r="C154" s="379"/>
      <c r="D154" s="382" t="s">
        <v>56</v>
      </c>
      <c r="E154" s="306" t="s">
        <v>1454</v>
      </c>
    </row>
    <row r="155" spans="1:5" x14ac:dyDescent="0.25">
      <c r="A155" s="377"/>
      <c r="B155" s="380"/>
      <c r="C155" s="381"/>
      <c r="D155" s="383"/>
      <c r="E155" s="307" t="s">
        <v>1455</v>
      </c>
    </row>
    <row r="156" spans="1:5" x14ac:dyDescent="0.25">
      <c r="A156" s="384" t="s">
        <v>1527</v>
      </c>
      <c r="B156" s="386" t="s">
        <v>1515</v>
      </c>
      <c r="C156" s="387"/>
      <c r="D156" s="390" t="s">
        <v>56</v>
      </c>
      <c r="E156" s="304" t="s">
        <v>1454</v>
      </c>
    </row>
    <row r="157" spans="1:5" x14ac:dyDescent="0.25">
      <c r="A157" s="392"/>
      <c r="B157" s="393"/>
      <c r="C157" s="394"/>
      <c r="D157" s="395"/>
      <c r="E157" s="305" t="s">
        <v>1455</v>
      </c>
    </row>
    <row r="158" spans="1:5" x14ac:dyDescent="0.25">
      <c r="A158" s="376" t="s">
        <v>1528</v>
      </c>
      <c r="B158" s="378" t="s">
        <v>1515</v>
      </c>
      <c r="C158" s="379"/>
      <c r="D158" s="382" t="s">
        <v>56</v>
      </c>
      <c r="E158" s="306" t="s">
        <v>1454</v>
      </c>
    </row>
    <row r="159" spans="1:5" x14ac:dyDescent="0.25">
      <c r="A159" s="377"/>
      <c r="B159" s="380"/>
      <c r="C159" s="381"/>
      <c r="D159" s="383"/>
      <c r="E159" s="307" t="s">
        <v>1455</v>
      </c>
    </row>
    <row r="160" spans="1:5" x14ac:dyDescent="0.25">
      <c r="A160" s="384" t="s">
        <v>1529</v>
      </c>
      <c r="B160" s="386" t="s">
        <v>1530</v>
      </c>
      <c r="C160" s="387"/>
      <c r="D160" s="390" t="s">
        <v>56</v>
      </c>
      <c r="E160" s="304" t="s">
        <v>1454</v>
      </c>
    </row>
    <row r="161" spans="1:5" x14ac:dyDescent="0.25">
      <c r="A161" s="392"/>
      <c r="B161" s="393"/>
      <c r="C161" s="394"/>
      <c r="D161" s="395"/>
      <c r="E161" s="305" t="s">
        <v>1455</v>
      </c>
    </row>
    <row r="162" spans="1:5" x14ac:dyDescent="0.25">
      <c r="A162" s="376" t="s">
        <v>1531</v>
      </c>
      <c r="B162" s="378" t="s">
        <v>1530</v>
      </c>
      <c r="C162" s="379"/>
      <c r="D162" s="382" t="s">
        <v>56</v>
      </c>
      <c r="E162" s="306" t="s">
        <v>1454</v>
      </c>
    </row>
    <row r="163" spans="1:5" x14ac:dyDescent="0.25">
      <c r="A163" s="377"/>
      <c r="B163" s="380"/>
      <c r="C163" s="381"/>
      <c r="D163" s="383"/>
      <c r="E163" s="307" t="s">
        <v>1455</v>
      </c>
    </row>
    <row r="164" spans="1:5" x14ac:dyDescent="0.25">
      <c r="A164" s="384" t="s">
        <v>1532</v>
      </c>
      <c r="B164" s="386" t="s">
        <v>1530</v>
      </c>
      <c r="C164" s="387"/>
      <c r="D164" s="390" t="s">
        <v>56</v>
      </c>
      <c r="E164" s="304" t="s">
        <v>1454</v>
      </c>
    </row>
    <row r="165" spans="1:5" x14ac:dyDescent="0.25">
      <c r="A165" s="392"/>
      <c r="B165" s="393"/>
      <c r="C165" s="394"/>
      <c r="D165" s="395"/>
      <c r="E165" s="305" t="s">
        <v>1455</v>
      </c>
    </row>
    <row r="166" spans="1:5" x14ac:dyDescent="0.25">
      <c r="A166" s="376" t="s">
        <v>1533</v>
      </c>
      <c r="B166" s="378" t="s">
        <v>1530</v>
      </c>
      <c r="C166" s="379"/>
      <c r="D166" s="382" t="s">
        <v>56</v>
      </c>
      <c r="E166" s="306" t="s">
        <v>1454</v>
      </c>
    </row>
    <row r="167" spans="1:5" x14ac:dyDescent="0.25">
      <c r="A167" s="377"/>
      <c r="B167" s="380"/>
      <c r="C167" s="381"/>
      <c r="D167" s="383"/>
      <c r="E167" s="307" t="s">
        <v>1455</v>
      </c>
    </row>
    <row r="168" spans="1:5" x14ac:dyDescent="0.25">
      <c r="A168" s="384" t="s">
        <v>1534</v>
      </c>
      <c r="B168" s="386" t="s">
        <v>1530</v>
      </c>
      <c r="C168" s="387"/>
      <c r="D168" s="390" t="s">
        <v>56</v>
      </c>
      <c r="E168" s="304" t="s">
        <v>1454</v>
      </c>
    </row>
    <row r="169" spans="1:5" x14ac:dyDescent="0.25">
      <c r="A169" s="392"/>
      <c r="B169" s="393"/>
      <c r="C169" s="394"/>
      <c r="D169" s="395"/>
      <c r="E169" s="305" t="s">
        <v>1455</v>
      </c>
    </row>
    <row r="170" spans="1:5" x14ac:dyDescent="0.25">
      <c r="A170" s="376" t="s">
        <v>1535</v>
      </c>
      <c r="B170" s="378" t="s">
        <v>1530</v>
      </c>
      <c r="C170" s="379"/>
      <c r="D170" s="382" t="s">
        <v>56</v>
      </c>
      <c r="E170" s="306" t="s">
        <v>1454</v>
      </c>
    </row>
    <row r="171" spans="1:5" x14ac:dyDescent="0.25">
      <c r="A171" s="377"/>
      <c r="B171" s="380"/>
      <c r="C171" s="381"/>
      <c r="D171" s="383"/>
      <c r="E171" s="307" t="s">
        <v>1455</v>
      </c>
    </row>
    <row r="172" spans="1:5" x14ac:dyDescent="0.25">
      <c r="A172" s="384" t="s">
        <v>1536</v>
      </c>
      <c r="B172" s="386" t="s">
        <v>1530</v>
      </c>
      <c r="C172" s="387"/>
      <c r="D172" s="390" t="s">
        <v>56</v>
      </c>
      <c r="E172" s="304" t="s">
        <v>1454</v>
      </c>
    </row>
    <row r="173" spans="1:5" x14ac:dyDescent="0.25">
      <c r="A173" s="392"/>
      <c r="B173" s="393"/>
      <c r="C173" s="394"/>
      <c r="D173" s="395"/>
      <c r="E173" s="305" t="s">
        <v>1455</v>
      </c>
    </row>
    <row r="174" spans="1:5" x14ac:dyDescent="0.25">
      <c r="A174" s="376" t="s">
        <v>1537</v>
      </c>
      <c r="B174" s="378" t="s">
        <v>1530</v>
      </c>
      <c r="C174" s="379"/>
      <c r="D174" s="382" t="s">
        <v>56</v>
      </c>
      <c r="E174" s="306" t="s">
        <v>1454</v>
      </c>
    </row>
    <row r="175" spans="1:5" x14ac:dyDescent="0.25">
      <c r="A175" s="377"/>
      <c r="B175" s="380"/>
      <c r="C175" s="381"/>
      <c r="D175" s="383"/>
      <c r="E175" s="307" t="s">
        <v>1455</v>
      </c>
    </row>
    <row r="176" spans="1:5" x14ac:dyDescent="0.25">
      <c r="A176" s="384" t="s">
        <v>1538</v>
      </c>
      <c r="B176" s="386" t="s">
        <v>1530</v>
      </c>
      <c r="C176" s="387"/>
      <c r="D176" s="390" t="s">
        <v>56</v>
      </c>
      <c r="E176" s="304" t="s">
        <v>1454</v>
      </c>
    </row>
    <row r="177" spans="1:5" x14ac:dyDescent="0.25">
      <c r="A177" s="392"/>
      <c r="B177" s="393"/>
      <c r="C177" s="394"/>
      <c r="D177" s="395"/>
      <c r="E177" s="305" t="s">
        <v>1455</v>
      </c>
    </row>
    <row r="178" spans="1:5" x14ac:dyDescent="0.25">
      <c r="A178" s="376" t="s">
        <v>1539</v>
      </c>
      <c r="B178" s="378" t="s">
        <v>1540</v>
      </c>
      <c r="C178" s="379"/>
      <c r="D178" s="382" t="s">
        <v>56</v>
      </c>
      <c r="E178" s="306" t="s">
        <v>1454</v>
      </c>
    </row>
    <row r="179" spans="1:5" x14ac:dyDescent="0.25">
      <c r="A179" s="377"/>
      <c r="B179" s="380"/>
      <c r="C179" s="381"/>
      <c r="D179" s="383"/>
      <c r="E179" s="307" t="s">
        <v>1455</v>
      </c>
    </row>
    <row r="180" spans="1:5" x14ac:dyDescent="0.25">
      <c r="A180" s="384" t="s">
        <v>1541</v>
      </c>
      <c r="B180" s="386" t="s">
        <v>1540</v>
      </c>
      <c r="C180" s="387"/>
      <c r="D180" s="390" t="s">
        <v>56</v>
      </c>
      <c r="E180" s="304" t="s">
        <v>1454</v>
      </c>
    </row>
    <row r="181" spans="1:5" x14ac:dyDescent="0.25">
      <c r="A181" s="392"/>
      <c r="B181" s="393"/>
      <c r="C181" s="394"/>
      <c r="D181" s="395"/>
      <c r="E181" s="305" t="s">
        <v>1455</v>
      </c>
    </row>
    <row r="182" spans="1:5" x14ac:dyDescent="0.25">
      <c r="A182" s="376" t="s">
        <v>1542</v>
      </c>
      <c r="B182" s="378" t="s">
        <v>1540</v>
      </c>
      <c r="C182" s="379"/>
      <c r="D182" s="382" t="s">
        <v>56</v>
      </c>
      <c r="E182" s="306" t="s">
        <v>1454</v>
      </c>
    </row>
    <row r="183" spans="1:5" x14ac:dyDescent="0.25">
      <c r="A183" s="377"/>
      <c r="B183" s="380"/>
      <c r="C183" s="381"/>
      <c r="D183" s="383"/>
      <c r="E183" s="307" t="s">
        <v>1455</v>
      </c>
    </row>
    <row r="184" spans="1:5" x14ac:dyDescent="0.25">
      <c r="A184" s="384" t="s">
        <v>1543</v>
      </c>
      <c r="B184" s="386" t="s">
        <v>1540</v>
      </c>
      <c r="C184" s="387"/>
      <c r="D184" s="390" t="s">
        <v>56</v>
      </c>
      <c r="E184" s="304" t="s">
        <v>1454</v>
      </c>
    </row>
    <row r="185" spans="1:5" x14ac:dyDescent="0.25">
      <c r="A185" s="392"/>
      <c r="B185" s="393"/>
      <c r="C185" s="394"/>
      <c r="D185" s="395"/>
      <c r="E185" s="305" t="s">
        <v>1455</v>
      </c>
    </row>
    <row r="186" spans="1:5" x14ac:dyDescent="0.25">
      <c r="A186" s="376" t="s">
        <v>1544</v>
      </c>
      <c r="B186" s="378" t="s">
        <v>1540</v>
      </c>
      <c r="C186" s="379"/>
      <c r="D186" s="382" t="s">
        <v>56</v>
      </c>
      <c r="E186" s="306" t="s">
        <v>1454</v>
      </c>
    </row>
    <row r="187" spans="1:5" x14ac:dyDescent="0.25">
      <c r="A187" s="377"/>
      <c r="B187" s="380"/>
      <c r="C187" s="381"/>
      <c r="D187" s="383"/>
      <c r="E187" s="307" t="s">
        <v>1455</v>
      </c>
    </row>
    <row r="188" spans="1:5" x14ac:dyDescent="0.25">
      <c r="A188" s="384" t="s">
        <v>1545</v>
      </c>
      <c r="B188" s="386" t="s">
        <v>1540</v>
      </c>
      <c r="C188" s="387"/>
      <c r="D188" s="390" t="s">
        <v>56</v>
      </c>
      <c r="E188" s="304" t="s">
        <v>1454</v>
      </c>
    </row>
    <row r="189" spans="1:5" x14ac:dyDescent="0.25">
      <c r="A189" s="392"/>
      <c r="B189" s="393"/>
      <c r="C189" s="394"/>
      <c r="D189" s="395"/>
      <c r="E189" s="305" t="s">
        <v>1455</v>
      </c>
    </row>
    <row r="190" spans="1:5" x14ac:dyDescent="0.25">
      <c r="A190" s="376" t="s">
        <v>1546</v>
      </c>
      <c r="B190" s="378" t="s">
        <v>1540</v>
      </c>
      <c r="C190" s="379"/>
      <c r="D190" s="382" t="s">
        <v>56</v>
      </c>
      <c r="E190" s="306" t="s">
        <v>1454</v>
      </c>
    </row>
    <row r="191" spans="1:5" x14ac:dyDescent="0.25">
      <c r="A191" s="377"/>
      <c r="B191" s="380"/>
      <c r="C191" s="381"/>
      <c r="D191" s="383"/>
      <c r="E191" s="307" t="s">
        <v>1455</v>
      </c>
    </row>
    <row r="192" spans="1:5" x14ac:dyDescent="0.25">
      <c r="A192" s="384" t="s">
        <v>1547</v>
      </c>
      <c r="B192" s="386" t="s">
        <v>1540</v>
      </c>
      <c r="C192" s="387"/>
      <c r="D192" s="390" t="s">
        <v>56</v>
      </c>
      <c r="E192" s="304" t="s">
        <v>1454</v>
      </c>
    </row>
    <row r="193" spans="1:5" x14ac:dyDescent="0.25">
      <c r="A193" s="392"/>
      <c r="B193" s="393"/>
      <c r="C193" s="394"/>
      <c r="D193" s="395"/>
      <c r="E193" s="305" t="s">
        <v>1455</v>
      </c>
    </row>
    <row r="194" spans="1:5" x14ac:dyDescent="0.25">
      <c r="A194" s="376" t="s">
        <v>1548</v>
      </c>
      <c r="B194" s="378" t="s">
        <v>1540</v>
      </c>
      <c r="C194" s="379"/>
      <c r="D194" s="382" t="s">
        <v>56</v>
      </c>
      <c r="E194" s="306" t="s">
        <v>1454</v>
      </c>
    </row>
    <row r="195" spans="1:5" x14ac:dyDescent="0.25">
      <c r="A195" s="377"/>
      <c r="B195" s="380"/>
      <c r="C195" s="381"/>
      <c r="D195" s="383"/>
      <c r="E195" s="307" t="s">
        <v>1455</v>
      </c>
    </row>
    <row r="196" spans="1:5" x14ac:dyDescent="0.25">
      <c r="A196" s="384" t="s">
        <v>1549</v>
      </c>
      <c r="B196" s="386" t="s">
        <v>1540</v>
      </c>
      <c r="C196" s="387"/>
      <c r="D196" s="390" t="s">
        <v>56</v>
      </c>
      <c r="E196" s="304" t="s">
        <v>1454</v>
      </c>
    </row>
    <row r="197" spans="1:5" x14ac:dyDescent="0.25">
      <c r="A197" s="392"/>
      <c r="B197" s="393"/>
      <c r="C197" s="394"/>
      <c r="D197" s="395"/>
      <c r="E197" s="305" t="s">
        <v>1455</v>
      </c>
    </row>
    <row r="198" spans="1:5" x14ac:dyDescent="0.25">
      <c r="A198" s="376" t="s">
        <v>1550</v>
      </c>
      <c r="B198" s="378" t="s">
        <v>1540</v>
      </c>
      <c r="C198" s="379"/>
      <c r="D198" s="382" t="s">
        <v>56</v>
      </c>
      <c r="E198" s="306" t="s">
        <v>1454</v>
      </c>
    </row>
    <row r="199" spans="1:5" x14ac:dyDescent="0.25">
      <c r="A199" s="377"/>
      <c r="B199" s="380"/>
      <c r="C199" s="381"/>
      <c r="D199" s="383"/>
      <c r="E199" s="307" t="s">
        <v>1455</v>
      </c>
    </row>
    <row r="200" spans="1:5" x14ac:dyDescent="0.25">
      <c r="A200" s="384" t="s">
        <v>1551</v>
      </c>
      <c r="B200" s="386" t="s">
        <v>1540</v>
      </c>
      <c r="C200" s="387"/>
      <c r="D200" s="390" t="s">
        <v>56</v>
      </c>
      <c r="E200" s="304" t="s">
        <v>1454</v>
      </c>
    </row>
    <row r="201" spans="1:5" x14ac:dyDescent="0.25">
      <c r="A201" s="392"/>
      <c r="B201" s="393"/>
      <c r="C201" s="394"/>
      <c r="D201" s="395"/>
      <c r="E201" s="305" t="s">
        <v>1455</v>
      </c>
    </row>
    <row r="202" spans="1:5" x14ac:dyDescent="0.25">
      <c r="A202" s="376" t="s">
        <v>1552</v>
      </c>
      <c r="B202" s="378" t="s">
        <v>1540</v>
      </c>
      <c r="C202" s="379"/>
      <c r="D202" s="382" t="s">
        <v>56</v>
      </c>
      <c r="E202" s="306" t="s">
        <v>1454</v>
      </c>
    </row>
    <row r="203" spans="1:5" x14ac:dyDescent="0.25">
      <c r="A203" s="377"/>
      <c r="B203" s="380"/>
      <c r="C203" s="381"/>
      <c r="D203" s="383"/>
      <c r="E203" s="307" t="s">
        <v>1455</v>
      </c>
    </row>
    <row r="204" spans="1:5" x14ac:dyDescent="0.25">
      <c r="A204" s="384" t="s">
        <v>1553</v>
      </c>
      <c r="B204" s="386" t="s">
        <v>1540</v>
      </c>
      <c r="C204" s="387"/>
      <c r="D204" s="390" t="s">
        <v>56</v>
      </c>
      <c r="E204" s="304" t="s">
        <v>1454</v>
      </c>
    </row>
    <row r="205" spans="1:5" x14ac:dyDescent="0.25">
      <c r="A205" s="392"/>
      <c r="B205" s="393"/>
      <c r="C205" s="394"/>
      <c r="D205" s="395"/>
      <c r="E205" s="305" t="s">
        <v>1455</v>
      </c>
    </row>
    <row r="206" spans="1:5" x14ac:dyDescent="0.25">
      <c r="A206" s="376" t="s">
        <v>1554</v>
      </c>
      <c r="B206" s="378" t="s">
        <v>1555</v>
      </c>
      <c r="C206" s="379"/>
      <c r="D206" s="382" t="s">
        <v>56</v>
      </c>
      <c r="E206" s="306" t="s">
        <v>1454</v>
      </c>
    </row>
    <row r="207" spans="1:5" x14ac:dyDescent="0.25">
      <c r="A207" s="377"/>
      <c r="B207" s="380"/>
      <c r="C207" s="381"/>
      <c r="D207" s="383"/>
      <c r="E207" s="307" t="s">
        <v>1455</v>
      </c>
    </row>
    <row r="208" spans="1:5" x14ac:dyDescent="0.25">
      <c r="A208" s="384" t="s">
        <v>1556</v>
      </c>
      <c r="B208" s="386" t="s">
        <v>1555</v>
      </c>
      <c r="C208" s="387"/>
      <c r="D208" s="390" t="s">
        <v>56</v>
      </c>
      <c r="E208" s="304" t="s">
        <v>1454</v>
      </c>
    </row>
    <row r="209" spans="1:5" x14ac:dyDescent="0.25">
      <c r="A209" s="392"/>
      <c r="B209" s="393"/>
      <c r="C209" s="394"/>
      <c r="D209" s="395"/>
      <c r="E209" s="305" t="s">
        <v>1455</v>
      </c>
    </row>
    <row r="210" spans="1:5" x14ac:dyDescent="0.25">
      <c r="A210" s="376" t="s">
        <v>1557</v>
      </c>
      <c r="B210" s="378" t="s">
        <v>1540</v>
      </c>
      <c r="C210" s="379"/>
      <c r="D210" s="382" t="s">
        <v>56</v>
      </c>
      <c r="E210" s="306" t="s">
        <v>1454</v>
      </c>
    </row>
    <row r="211" spans="1:5" x14ac:dyDescent="0.25">
      <c r="A211" s="377"/>
      <c r="B211" s="380"/>
      <c r="C211" s="381"/>
      <c r="D211" s="383"/>
      <c r="E211" s="307" t="s">
        <v>1455</v>
      </c>
    </row>
    <row r="212" spans="1:5" x14ac:dyDescent="0.25">
      <c r="A212" s="384" t="s">
        <v>1558</v>
      </c>
      <c r="B212" s="386" t="s">
        <v>1540</v>
      </c>
      <c r="C212" s="387"/>
      <c r="D212" s="390" t="s">
        <v>56</v>
      </c>
      <c r="E212" s="304" t="s">
        <v>1454</v>
      </c>
    </row>
    <row r="213" spans="1:5" x14ac:dyDescent="0.25">
      <c r="A213" s="392"/>
      <c r="B213" s="393"/>
      <c r="C213" s="394"/>
      <c r="D213" s="395"/>
      <c r="E213" s="305" t="s">
        <v>1455</v>
      </c>
    </row>
    <row r="214" spans="1:5" x14ac:dyDescent="0.25">
      <c r="A214" s="376" t="s">
        <v>1559</v>
      </c>
      <c r="B214" s="378" t="s">
        <v>1555</v>
      </c>
      <c r="C214" s="379"/>
      <c r="D214" s="382" t="s">
        <v>56</v>
      </c>
      <c r="E214" s="306" t="s">
        <v>1454</v>
      </c>
    </row>
    <row r="215" spans="1:5" x14ac:dyDescent="0.25">
      <c r="A215" s="377"/>
      <c r="B215" s="380"/>
      <c r="C215" s="381"/>
      <c r="D215" s="383"/>
      <c r="E215" s="307" t="s">
        <v>1455</v>
      </c>
    </row>
    <row r="216" spans="1:5" x14ac:dyDescent="0.25">
      <c r="A216" s="384" t="s">
        <v>1560</v>
      </c>
      <c r="B216" s="386" t="s">
        <v>1561</v>
      </c>
      <c r="C216" s="387"/>
      <c r="D216" s="390" t="s">
        <v>56</v>
      </c>
      <c r="E216" s="304" t="s">
        <v>1454</v>
      </c>
    </row>
    <row r="217" spans="1:5" x14ac:dyDescent="0.25">
      <c r="A217" s="392"/>
      <c r="B217" s="393"/>
      <c r="C217" s="394"/>
      <c r="D217" s="395"/>
      <c r="E217" s="305" t="s">
        <v>1455</v>
      </c>
    </row>
    <row r="218" spans="1:5" x14ac:dyDescent="0.25">
      <c r="A218" s="376" t="s">
        <v>1562</v>
      </c>
      <c r="B218" s="378" t="s">
        <v>1561</v>
      </c>
      <c r="C218" s="379"/>
      <c r="D218" s="382" t="s">
        <v>56</v>
      </c>
      <c r="E218" s="306" t="s">
        <v>1454</v>
      </c>
    </row>
    <row r="219" spans="1:5" x14ac:dyDescent="0.25">
      <c r="A219" s="377"/>
      <c r="B219" s="380"/>
      <c r="C219" s="381"/>
      <c r="D219" s="383"/>
      <c r="E219" s="307" t="s">
        <v>1455</v>
      </c>
    </row>
    <row r="220" spans="1:5" x14ac:dyDescent="0.25">
      <c r="A220" s="384" t="s">
        <v>1563</v>
      </c>
      <c r="B220" s="386" t="s">
        <v>1561</v>
      </c>
      <c r="C220" s="387"/>
      <c r="D220" s="390" t="s">
        <v>56</v>
      </c>
      <c r="E220" s="304" t="s">
        <v>1454</v>
      </c>
    </row>
    <row r="221" spans="1:5" x14ac:dyDescent="0.25">
      <c r="A221" s="392"/>
      <c r="B221" s="393"/>
      <c r="C221" s="394"/>
      <c r="D221" s="395"/>
      <c r="E221" s="305" t="s">
        <v>1455</v>
      </c>
    </row>
    <row r="222" spans="1:5" x14ac:dyDescent="0.25">
      <c r="A222" s="376" t="s">
        <v>1564</v>
      </c>
      <c r="B222" s="378" t="s">
        <v>1561</v>
      </c>
      <c r="C222" s="379"/>
      <c r="D222" s="382" t="s">
        <v>56</v>
      </c>
      <c r="E222" s="306" t="s">
        <v>1454</v>
      </c>
    </row>
    <row r="223" spans="1:5" x14ac:dyDescent="0.25">
      <c r="A223" s="377"/>
      <c r="B223" s="380"/>
      <c r="C223" s="381"/>
      <c r="D223" s="383"/>
      <c r="E223" s="307" t="s">
        <v>1455</v>
      </c>
    </row>
    <row r="224" spans="1:5" x14ac:dyDescent="0.25">
      <c r="A224" s="384" t="s">
        <v>1565</v>
      </c>
      <c r="B224" s="386" t="s">
        <v>1561</v>
      </c>
      <c r="C224" s="387"/>
      <c r="D224" s="390" t="s">
        <v>56</v>
      </c>
      <c r="E224" s="304" t="s">
        <v>1454</v>
      </c>
    </row>
    <row r="225" spans="1:5" x14ac:dyDescent="0.25">
      <c r="A225" s="392"/>
      <c r="B225" s="393"/>
      <c r="C225" s="394"/>
      <c r="D225" s="395"/>
      <c r="E225" s="305" t="s">
        <v>1455</v>
      </c>
    </row>
    <row r="226" spans="1:5" x14ac:dyDescent="0.25">
      <c r="A226" s="376" t="s">
        <v>1566</v>
      </c>
      <c r="B226" s="378" t="s">
        <v>1561</v>
      </c>
      <c r="C226" s="379"/>
      <c r="D226" s="382" t="s">
        <v>56</v>
      </c>
      <c r="E226" s="306" t="s">
        <v>1454</v>
      </c>
    </row>
    <row r="227" spans="1:5" x14ac:dyDescent="0.25">
      <c r="A227" s="377"/>
      <c r="B227" s="380"/>
      <c r="C227" s="381"/>
      <c r="D227" s="383"/>
      <c r="E227" s="307" t="s">
        <v>1455</v>
      </c>
    </row>
    <row r="228" spans="1:5" x14ac:dyDescent="0.25">
      <c r="A228" s="384" t="s">
        <v>1567</v>
      </c>
      <c r="B228" s="386" t="s">
        <v>1561</v>
      </c>
      <c r="C228" s="387"/>
      <c r="D228" s="390" t="s">
        <v>56</v>
      </c>
      <c r="E228" s="304" t="s">
        <v>1454</v>
      </c>
    </row>
    <row r="229" spans="1:5" x14ac:dyDescent="0.25">
      <c r="A229" s="392"/>
      <c r="B229" s="393"/>
      <c r="C229" s="394"/>
      <c r="D229" s="395"/>
      <c r="E229" s="305" t="s">
        <v>1455</v>
      </c>
    </row>
    <row r="230" spans="1:5" x14ac:dyDescent="0.25">
      <c r="A230" s="376" t="s">
        <v>1568</v>
      </c>
      <c r="B230" s="378" t="s">
        <v>1561</v>
      </c>
      <c r="C230" s="379"/>
      <c r="D230" s="382" t="s">
        <v>56</v>
      </c>
      <c r="E230" s="306" t="s">
        <v>1454</v>
      </c>
    </row>
    <row r="231" spans="1:5" x14ac:dyDescent="0.25">
      <c r="A231" s="377"/>
      <c r="B231" s="380"/>
      <c r="C231" s="381"/>
      <c r="D231" s="383"/>
      <c r="E231" s="307" t="s">
        <v>1455</v>
      </c>
    </row>
    <row r="232" spans="1:5" x14ac:dyDescent="0.25">
      <c r="A232" s="384" t="s">
        <v>1569</v>
      </c>
      <c r="B232" s="386" t="s">
        <v>1561</v>
      </c>
      <c r="C232" s="387"/>
      <c r="D232" s="390" t="s">
        <v>56</v>
      </c>
      <c r="E232" s="304" t="s">
        <v>1454</v>
      </c>
    </row>
    <row r="233" spans="1:5" x14ac:dyDescent="0.25">
      <c r="A233" s="392"/>
      <c r="B233" s="393"/>
      <c r="C233" s="394"/>
      <c r="D233" s="395"/>
      <c r="E233" s="305" t="s">
        <v>1455</v>
      </c>
    </row>
    <row r="234" spans="1:5" x14ac:dyDescent="0.25">
      <c r="A234" s="376" t="s">
        <v>1570</v>
      </c>
      <c r="B234" s="378" t="s">
        <v>1561</v>
      </c>
      <c r="C234" s="379"/>
      <c r="D234" s="382" t="s">
        <v>56</v>
      </c>
      <c r="E234" s="306" t="s">
        <v>1454</v>
      </c>
    </row>
    <row r="235" spans="1:5" x14ac:dyDescent="0.25">
      <c r="A235" s="377"/>
      <c r="B235" s="380"/>
      <c r="C235" s="381"/>
      <c r="D235" s="383"/>
      <c r="E235" s="307" t="s">
        <v>1455</v>
      </c>
    </row>
    <row r="236" spans="1:5" x14ac:dyDescent="0.25">
      <c r="A236" s="384" t="s">
        <v>1571</v>
      </c>
      <c r="B236" s="386" t="s">
        <v>1561</v>
      </c>
      <c r="C236" s="387"/>
      <c r="D236" s="390" t="s">
        <v>56</v>
      </c>
      <c r="E236" s="304" t="s">
        <v>1454</v>
      </c>
    </row>
    <row r="237" spans="1:5" x14ac:dyDescent="0.25">
      <c r="A237" s="392"/>
      <c r="B237" s="393"/>
      <c r="C237" s="394"/>
      <c r="D237" s="395"/>
      <c r="E237" s="305" t="s">
        <v>1455</v>
      </c>
    </row>
    <row r="238" spans="1:5" x14ac:dyDescent="0.25">
      <c r="A238" s="376" t="s">
        <v>1572</v>
      </c>
      <c r="B238" s="378" t="s">
        <v>1561</v>
      </c>
      <c r="C238" s="379"/>
      <c r="D238" s="382" t="s">
        <v>56</v>
      </c>
      <c r="E238" s="306" t="s">
        <v>1454</v>
      </c>
    </row>
    <row r="239" spans="1:5" x14ac:dyDescent="0.25">
      <c r="A239" s="377"/>
      <c r="B239" s="380"/>
      <c r="C239" s="381"/>
      <c r="D239" s="383"/>
      <c r="E239" s="307" t="s">
        <v>1455</v>
      </c>
    </row>
    <row r="240" spans="1:5" x14ac:dyDescent="0.25">
      <c r="A240" s="384" t="s">
        <v>1573</v>
      </c>
      <c r="B240" s="386" t="s">
        <v>1561</v>
      </c>
      <c r="C240" s="387"/>
      <c r="D240" s="390" t="s">
        <v>56</v>
      </c>
      <c r="E240" s="304" t="s">
        <v>1454</v>
      </c>
    </row>
    <row r="241" spans="1:5" x14ac:dyDescent="0.25">
      <c r="A241" s="392"/>
      <c r="B241" s="393"/>
      <c r="C241" s="394"/>
      <c r="D241" s="395"/>
      <c r="E241" s="305" t="s">
        <v>1455</v>
      </c>
    </row>
    <row r="242" spans="1:5" x14ac:dyDescent="0.25">
      <c r="A242" s="376" t="s">
        <v>1574</v>
      </c>
      <c r="B242" s="378" t="s">
        <v>1561</v>
      </c>
      <c r="C242" s="379"/>
      <c r="D242" s="382" t="s">
        <v>56</v>
      </c>
      <c r="E242" s="306" t="s">
        <v>1454</v>
      </c>
    </row>
    <row r="243" spans="1:5" x14ac:dyDescent="0.25">
      <c r="A243" s="377"/>
      <c r="B243" s="380"/>
      <c r="C243" s="381"/>
      <c r="D243" s="383"/>
      <c r="E243" s="307" t="s">
        <v>1455</v>
      </c>
    </row>
    <row r="244" spans="1:5" x14ac:dyDescent="0.25">
      <c r="A244" s="384" t="s">
        <v>1575</v>
      </c>
      <c r="B244" s="386" t="s">
        <v>1561</v>
      </c>
      <c r="C244" s="387"/>
      <c r="D244" s="390" t="s">
        <v>56</v>
      </c>
      <c r="E244" s="304" t="s">
        <v>1454</v>
      </c>
    </row>
    <row r="245" spans="1:5" x14ac:dyDescent="0.25">
      <c r="A245" s="392"/>
      <c r="B245" s="393"/>
      <c r="C245" s="394"/>
      <c r="D245" s="395"/>
      <c r="E245" s="305" t="s">
        <v>1455</v>
      </c>
    </row>
    <row r="246" spans="1:5" x14ac:dyDescent="0.25">
      <c r="A246" s="376" t="s">
        <v>1576</v>
      </c>
      <c r="B246" s="378" t="s">
        <v>1561</v>
      </c>
      <c r="C246" s="379"/>
      <c r="D246" s="382" t="s">
        <v>56</v>
      </c>
      <c r="E246" s="306" t="s">
        <v>1454</v>
      </c>
    </row>
    <row r="247" spans="1:5" x14ac:dyDescent="0.25">
      <c r="A247" s="377"/>
      <c r="B247" s="380"/>
      <c r="C247" s="381"/>
      <c r="D247" s="383"/>
      <c r="E247" s="307" t="s">
        <v>1455</v>
      </c>
    </row>
    <row r="248" spans="1:5" x14ac:dyDescent="0.25">
      <c r="A248" s="384" t="s">
        <v>1577</v>
      </c>
      <c r="B248" s="386" t="s">
        <v>1561</v>
      </c>
      <c r="C248" s="387"/>
      <c r="D248" s="390" t="s">
        <v>56</v>
      </c>
      <c r="E248" s="304" t="s">
        <v>1454</v>
      </c>
    </row>
    <row r="249" spans="1:5" x14ac:dyDescent="0.25">
      <c r="A249" s="392"/>
      <c r="B249" s="393"/>
      <c r="C249" s="394"/>
      <c r="D249" s="395"/>
      <c r="E249" s="305" t="s">
        <v>1455</v>
      </c>
    </row>
    <row r="250" spans="1:5" x14ac:dyDescent="0.25">
      <c r="A250" s="376" t="s">
        <v>1578</v>
      </c>
      <c r="B250" s="378" t="s">
        <v>1561</v>
      </c>
      <c r="C250" s="379"/>
      <c r="D250" s="382" t="s">
        <v>56</v>
      </c>
      <c r="E250" s="306" t="s">
        <v>1454</v>
      </c>
    </row>
    <row r="251" spans="1:5" x14ac:dyDescent="0.25">
      <c r="A251" s="377"/>
      <c r="B251" s="380"/>
      <c r="C251" s="381"/>
      <c r="D251" s="383"/>
      <c r="E251" s="307" t="s">
        <v>1455</v>
      </c>
    </row>
    <row r="252" spans="1:5" x14ac:dyDescent="0.25">
      <c r="A252" s="384" t="s">
        <v>1579</v>
      </c>
      <c r="B252" s="386" t="s">
        <v>1580</v>
      </c>
      <c r="C252" s="387"/>
      <c r="D252" s="390" t="s">
        <v>56</v>
      </c>
      <c r="E252" s="304" t="s">
        <v>1454</v>
      </c>
    </row>
    <row r="253" spans="1:5" x14ac:dyDescent="0.25">
      <c r="A253" s="392"/>
      <c r="B253" s="393"/>
      <c r="C253" s="394"/>
      <c r="D253" s="395"/>
      <c r="E253" s="305" t="s">
        <v>1455</v>
      </c>
    </row>
    <row r="254" spans="1:5" x14ac:dyDescent="0.25">
      <c r="A254" s="376" t="s">
        <v>1581</v>
      </c>
      <c r="B254" s="378" t="s">
        <v>1580</v>
      </c>
      <c r="C254" s="379"/>
      <c r="D254" s="382" t="s">
        <v>56</v>
      </c>
      <c r="E254" s="306" t="s">
        <v>1454</v>
      </c>
    </row>
    <row r="255" spans="1:5" x14ac:dyDescent="0.25">
      <c r="A255" s="377"/>
      <c r="B255" s="380"/>
      <c r="C255" s="381"/>
      <c r="D255" s="383"/>
      <c r="E255" s="307" t="s">
        <v>1455</v>
      </c>
    </row>
    <row r="256" spans="1:5" x14ac:dyDescent="0.25">
      <c r="A256" s="384" t="s">
        <v>1582</v>
      </c>
      <c r="B256" s="386" t="s">
        <v>1580</v>
      </c>
      <c r="C256" s="387"/>
      <c r="D256" s="390" t="s">
        <v>56</v>
      </c>
      <c r="E256" s="304" t="s">
        <v>1454</v>
      </c>
    </row>
    <row r="257" spans="1:5" x14ac:dyDescent="0.25">
      <c r="A257" s="392"/>
      <c r="B257" s="393"/>
      <c r="C257" s="394"/>
      <c r="D257" s="395"/>
      <c r="E257" s="305" t="s">
        <v>1455</v>
      </c>
    </row>
    <row r="258" spans="1:5" x14ac:dyDescent="0.25">
      <c r="A258" s="376" t="s">
        <v>1583</v>
      </c>
      <c r="B258" s="378" t="s">
        <v>1580</v>
      </c>
      <c r="C258" s="379"/>
      <c r="D258" s="382" t="s">
        <v>56</v>
      </c>
      <c r="E258" s="306" t="s">
        <v>1454</v>
      </c>
    </row>
    <row r="259" spans="1:5" x14ac:dyDescent="0.25">
      <c r="A259" s="377"/>
      <c r="B259" s="380"/>
      <c r="C259" s="381"/>
      <c r="D259" s="383"/>
      <c r="E259" s="307" t="s">
        <v>1455</v>
      </c>
    </row>
    <row r="260" spans="1:5" x14ac:dyDescent="0.25">
      <c r="A260" s="384" t="s">
        <v>1584</v>
      </c>
      <c r="B260" s="386" t="s">
        <v>1580</v>
      </c>
      <c r="C260" s="387"/>
      <c r="D260" s="390" t="s">
        <v>56</v>
      </c>
      <c r="E260" s="304" t="s">
        <v>1454</v>
      </c>
    </row>
    <row r="261" spans="1:5" x14ac:dyDescent="0.25">
      <c r="A261" s="392"/>
      <c r="B261" s="393"/>
      <c r="C261" s="394"/>
      <c r="D261" s="395"/>
      <c r="E261" s="305" t="s">
        <v>1455</v>
      </c>
    </row>
    <row r="262" spans="1:5" x14ac:dyDescent="0.25">
      <c r="A262" s="376" t="s">
        <v>1585</v>
      </c>
      <c r="B262" s="378" t="s">
        <v>1580</v>
      </c>
      <c r="C262" s="379"/>
      <c r="D262" s="382" t="s">
        <v>56</v>
      </c>
      <c r="E262" s="306" t="s">
        <v>1454</v>
      </c>
    </row>
    <row r="263" spans="1:5" x14ac:dyDescent="0.25">
      <c r="A263" s="377"/>
      <c r="B263" s="380"/>
      <c r="C263" s="381"/>
      <c r="D263" s="383"/>
      <c r="E263" s="307" t="s">
        <v>1455</v>
      </c>
    </row>
    <row r="264" spans="1:5" x14ac:dyDescent="0.25">
      <c r="A264" s="384" t="s">
        <v>1586</v>
      </c>
      <c r="B264" s="386" t="s">
        <v>1580</v>
      </c>
      <c r="C264" s="387"/>
      <c r="D264" s="390" t="s">
        <v>56</v>
      </c>
      <c r="E264" s="304" t="s">
        <v>1454</v>
      </c>
    </row>
    <row r="265" spans="1:5" x14ac:dyDescent="0.25">
      <c r="A265" s="392"/>
      <c r="B265" s="393"/>
      <c r="C265" s="394"/>
      <c r="D265" s="395"/>
      <c r="E265" s="305" t="s">
        <v>1455</v>
      </c>
    </row>
    <row r="266" spans="1:5" x14ac:dyDescent="0.25">
      <c r="A266" s="376" t="s">
        <v>1587</v>
      </c>
      <c r="B266" s="378" t="s">
        <v>1580</v>
      </c>
      <c r="C266" s="379"/>
      <c r="D266" s="382" t="s">
        <v>56</v>
      </c>
      <c r="E266" s="306" t="s">
        <v>1454</v>
      </c>
    </row>
    <row r="267" spans="1:5" x14ac:dyDescent="0.25">
      <c r="A267" s="377"/>
      <c r="B267" s="380"/>
      <c r="C267" s="381"/>
      <c r="D267" s="383"/>
      <c r="E267" s="307" t="s">
        <v>1455</v>
      </c>
    </row>
    <row r="268" spans="1:5" x14ac:dyDescent="0.25">
      <c r="A268" s="384" t="s">
        <v>1588</v>
      </c>
      <c r="B268" s="386" t="s">
        <v>1580</v>
      </c>
      <c r="C268" s="387"/>
      <c r="D268" s="390" t="s">
        <v>56</v>
      </c>
      <c r="E268" s="304" t="s">
        <v>1454</v>
      </c>
    </row>
    <row r="269" spans="1:5" x14ac:dyDescent="0.25">
      <c r="A269" s="392"/>
      <c r="B269" s="393"/>
      <c r="C269" s="394"/>
      <c r="D269" s="395"/>
      <c r="E269" s="305" t="s">
        <v>1455</v>
      </c>
    </row>
    <row r="270" spans="1:5" x14ac:dyDescent="0.25">
      <c r="A270" s="376" t="s">
        <v>1589</v>
      </c>
      <c r="B270" s="378" t="s">
        <v>1590</v>
      </c>
      <c r="C270" s="379"/>
      <c r="D270" s="382" t="s">
        <v>56</v>
      </c>
      <c r="E270" s="306" t="s">
        <v>1454</v>
      </c>
    </row>
    <row r="271" spans="1:5" x14ac:dyDescent="0.25">
      <c r="A271" s="377"/>
      <c r="B271" s="380"/>
      <c r="C271" s="381"/>
      <c r="D271" s="383"/>
      <c r="E271" s="307" t="s">
        <v>1455</v>
      </c>
    </row>
    <row r="272" spans="1:5" x14ac:dyDescent="0.25">
      <c r="A272" s="384" t="s">
        <v>1591</v>
      </c>
      <c r="B272" s="386" t="s">
        <v>1590</v>
      </c>
      <c r="C272" s="387"/>
      <c r="D272" s="390" t="s">
        <v>56</v>
      </c>
      <c r="E272" s="304" t="s">
        <v>1454</v>
      </c>
    </row>
    <row r="273" spans="1:5" x14ac:dyDescent="0.25">
      <c r="A273" s="392"/>
      <c r="B273" s="393"/>
      <c r="C273" s="394"/>
      <c r="D273" s="395"/>
      <c r="E273" s="305" t="s">
        <v>1455</v>
      </c>
    </row>
    <row r="274" spans="1:5" x14ac:dyDescent="0.25">
      <c r="A274" s="376" t="s">
        <v>1549</v>
      </c>
      <c r="B274" s="378" t="s">
        <v>1590</v>
      </c>
      <c r="C274" s="379"/>
      <c r="D274" s="382" t="s">
        <v>56</v>
      </c>
      <c r="E274" s="306" t="s">
        <v>1454</v>
      </c>
    </row>
    <row r="275" spans="1:5" x14ac:dyDescent="0.25">
      <c r="A275" s="377"/>
      <c r="B275" s="380"/>
      <c r="C275" s="381"/>
      <c r="D275" s="383"/>
      <c r="E275" s="307" t="s">
        <v>1455</v>
      </c>
    </row>
    <row r="276" spans="1:5" x14ac:dyDescent="0.25">
      <c r="A276" s="384" t="s">
        <v>1592</v>
      </c>
      <c r="B276" s="386" t="s">
        <v>1590</v>
      </c>
      <c r="C276" s="387"/>
      <c r="D276" s="390" t="s">
        <v>56</v>
      </c>
      <c r="E276" s="304" t="s">
        <v>1454</v>
      </c>
    </row>
    <row r="277" spans="1:5" x14ac:dyDescent="0.25">
      <c r="A277" s="392"/>
      <c r="B277" s="393"/>
      <c r="C277" s="394"/>
      <c r="D277" s="395"/>
      <c r="E277" s="305" t="s">
        <v>1455</v>
      </c>
    </row>
    <row r="278" spans="1:5" x14ac:dyDescent="0.25">
      <c r="A278" s="376" t="s">
        <v>1593</v>
      </c>
      <c r="B278" s="378" t="s">
        <v>1590</v>
      </c>
      <c r="C278" s="379"/>
      <c r="D278" s="382" t="s">
        <v>56</v>
      </c>
      <c r="E278" s="306" t="s">
        <v>1454</v>
      </c>
    </row>
    <row r="279" spans="1:5" x14ac:dyDescent="0.25">
      <c r="A279" s="377"/>
      <c r="B279" s="380"/>
      <c r="C279" s="381"/>
      <c r="D279" s="383"/>
      <c r="E279" s="307" t="s">
        <v>1455</v>
      </c>
    </row>
    <row r="280" spans="1:5" x14ac:dyDescent="0.25">
      <c r="A280" s="384" t="s">
        <v>1594</v>
      </c>
      <c r="B280" s="386" t="s">
        <v>1590</v>
      </c>
      <c r="C280" s="387"/>
      <c r="D280" s="390" t="s">
        <v>56</v>
      </c>
      <c r="E280" s="304" t="s">
        <v>1454</v>
      </c>
    </row>
    <row r="281" spans="1:5" x14ac:dyDescent="0.25">
      <c r="A281" s="392"/>
      <c r="B281" s="393"/>
      <c r="C281" s="394"/>
      <c r="D281" s="395"/>
      <c r="E281" s="305" t="s">
        <v>1455</v>
      </c>
    </row>
    <row r="282" spans="1:5" x14ac:dyDescent="0.25">
      <c r="A282" s="376" t="s">
        <v>1595</v>
      </c>
      <c r="B282" s="378" t="s">
        <v>1590</v>
      </c>
      <c r="C282" s="379"/>
      <c r="D282" s="382" t="s">
        <v>56</v>
      </c>
      <c r="E282" s="306" t="s">
        <v>1454</v>
      </c>
    </row>
    <row r="283" spans="1:5" x14ac:dyDescent="0.25">
      <c r="A283" s="377"/>
      <c r="B283" s="380"/>
      <c r="C283" s="381"/>
      <c r="D283" s="383"/>
      <c r="E283" s="307" t="s">
        <v>1455</v>
      </c>
    </row>
    <row r="284" spans="1:5" x14ac:dyDescent="0.25">
      <c r="A284" s="384" t="s">
        <v>1596</v>
      </c>
      <c r="B284" s="386" t="s">
        <v>1590</v>
      </c>
      <c r="C284" s="387"/>
      <c r="D284" s="390" t="s">
        <v>56</v>
      </c>
      <c r="E284" s="304" t="s">
        <v>1454</v>
      </c>
    </row>
    <row r="285" spans="1:5" x14ac:dyDescent="0.25">
      <c r="A285" s="392"/>
      <c r="B285" s="393"/>
      <c r="C285" s="394"/>
      <c r="D285" s="395"/>
      <c r="E285" s="305" t="s">
        <v>1455</v>
      </c>
    </row>
    <row r="286" spans="1:5" x14ac:dyDescent="0.25">
      <c r="A286" s="376" t="s">
        <v>1597</v>
      </c>
      <c r="B286" s="378" t="s">
        <v>1590</v>
      </c>
      <c r="C286" s="379"/>
      <c r="D286" s="382" t="s">
        <v>56</v>
      </c>
      <c r="E286" s="306" t="s">
        <v>1454</v>
      </c>
    </row>
    <row r="287" spans="1:5" x14ac:dyDescent="0.25">
      <c r="A287" s="377"/>
      <c r="B287" s="380"/>
      <c r="C287" s="381"/>
      <c r="D287" s="383"/>
      <c r="E287" s="307" t="s">
        <v>1455</v>
      </c>
    </row>
    <row r="288" spans="1:5" x14ac:dyDescent="0.25">
      <c r="A288" s="384" t="s">
        <v>1598</v>
      </c>
      <c r="B288" s="386" t="s">
        <v>1590</v>
      </c>
      <c r="C288" s="387"/>
      <c r="D288" s="390" t="s">
        <v>56</v>
      </c>
      <c r="E288" s="304" t="s">
        <v>1454</v>
      </c>
    </row>
    <row r="289" spans="1:5" x14ac:dyDescent="0.25">
      <c r="A289" s="392"/>
      <c r="B289" s="393"/>
      <c r="C289" s="394"/>
      <c r="D289" s="395"/>
      <c r="E289" s="305" t="s">
        <v>1455</v>
      </c>
    </row>
    <row r="290" spans="1:5" x14ac:dyDescent="0.25">
      <c r="A290" s="376" t="s">
        <v>1599</v>
      </c>
      <c r="B290" s="378" t="s">
        <v>1600</v>
      </c>
      <c r="C290" s="379"/>
      <c r="D290" s="382" t="s">
        <v>56</v>
      </c>
      <c r="E290" s="306" t="s">
        <v>1454</v>
      </c>
    </row>
    <row r="291" spans="1:5" x14ac:dyDescent="0.25">
      <c r="A291" s="377"/>
      <c r="B291" s="380"/>
      <c r="C291" s="381"/>
      <c r="D291" s="383"/>
      <c r="E291" s="307" t="s">
        <v>1455</v>
      </c>
    </row>
    <row r="292" spans="1:5" x14ac:dyDescent="0.25">
      <c r="A292" s="384" t="s">
        <v>1601</v>
      </c>
      <c r="B292" s="386" t="s">
        <v>1600</v>
      </c>
      <c r="C292" s="387"/>
      <c r="D292" s="390" t="s">
        <v>56</v>
      </c>
      <c r="E292" s="304" t="s">
        <v>1454</v>
      </c>
    </row>
    <row r="293" spans="1:5" x14ac:dyDescent="0.25">
      <c r="A293" s="392"/>
      <c r="B293" s="393"/>
      <c r="C293" s="394"/>
      <c r="D293" s="395"/>
      <c r="E293" s="305" t="s">
        <v>1455</v>
      </c>
    </row>
    <row r="294" spans="1:5" x14ac:dyDescent="0.25">
      <c r="A294" s="376" t="s">
        <v>1602</v>
      </c>
      <c r="B294" s="378" t="s">
        <v>1600</v>
      </c>
      <c r="C294" s="379"/>
      <c r="D294" s="382" t="s">
        <v>56</v>
      </c>
      <c r="E294" s="306" t="s">
        <v>1454</v>
      </c>
    </row>
    <row r="295" spans="1:5" x14ac:dyDescent="0.25">
      <c r="A295" s="377"/>
      <c r="B295" s="380"/>
      <c r="C295" s="381"/>
      <c r="D295" s="383"/>
      <c r="E295" s="307" t="s">
        <v>1455</v>
      </c>
    </row>
    <row r="296" spans="1:5" x14ac:dyDescent="0.25">
      <c r="A296" s="384" t="s">
        <v>1603</v>
      </c>
      <c r="B296" s="386" t="s">
        <v>1600</v>
      </c>
      <c r="C296" s="387"/>
      <c r="D296" s="390" t="s">
        <v>56</v>
      </c>
      <c r="E296" s="304" t="s">
        <v>1454</v>
      </c>
    </row>
    <row r="297" spans="1:5" x14ac:dyDescent="0.25">
      <c r="A297" s="392"/>
      <c r="B297" s="393"/>
      <c r="C297" s="394"/>
      <c r="D297" s="395"/>
      <c r="E297" s="305" t="s">
        <v>1455</v>
      </c>
    </row>
    <row r="298" spans="1:5" x14ac:dyDescent="0.25">
      <c r="A298" s="376" t="s">
        <v>1604</v>
      </c>
      <c r="B298" s="378" t="s">
        <v>1600</v>
      </c>
      <c r="C298" s="379"/>
      <c r="D298" s="382" t="s">
        <v>56</v>
      </c>
      <c r="E298" s="306" t="s">
        <v>1454</v>
      </c>
    </row>
    <row r="299" spans="1:5" x14ac:dyDescent="0.25">
      <c r="A299" s="377"/>
      <c r="B299" s="380"/>
      <c r="C299" s="381"/>
      <c r="D299" s="383"/>
      <c r="E299" s="307" t="s">
        <v>1455</v>
      </c>
    </row>
    <row r="300" spans="1:5" x14ac:dyDescent="0.25">
      <c r="A300" s="384" t="s">
        <v>1605</v>
      </c>
      <c r="B300" s="386" t="s">
        <v>1507</v>
      </c>
      <c r="C300" s="387"/>
      <c r="D300" s="390" t="s">
        <v>56</v>
      </c>
      <c r="E300" s="304" t="s">
        <v>1454</v>
      </c>
    </row>
    <row r="301" spans="1:5" x14ac:dyDescent="0.25">
      <c r="A301" s="392"/>
      <c r="B301" s="393"/>
      <c r="C301" s="394"/>
      <c r="D301" s="395"/>
      <c r="E301" s="305" t="s">
        <v>1455</v>
      </c>
    </row>
    <row r="302" spans="1:5" x14ac:dyDescent="0.25">
      <c r="A302" s="376" t="s">
        <v>1453</v>
      </c>
      <c r="B302" s="378"/>
      <c r="C302" s="379"/>
      <c r="D302" s="382" t="s">
        <v>56</v>
      </c>
      <c r="E302" s="306" t="s">
        <v>1454</v>
      </c>
    </row>
    <row r="303" spans="1:5" x14ac:dyDescent="0.25">
      <c r="A303" s="377"/>
      <c r="B303" s="380"/>
      <c r="C303" s="381"/>
      <c r="D303" s="383"/>
      <c r="E303" s="307" t="s">
        <v>1455</v>
      </c>
    </row>
    <row r="304" spans="1:5" x14ac:dyDescent="0.25">
      <c r="A304" s="384" t="s">
        <v>1479</v>
      </c>
      <c r="B304" s="386"/>
      <c r="C304" s="387"/>
      <c r="D304" s="390" t="s">
        <v>56</v>
      </c>
      <c r="E304" s="304" t="s">
        <v>1454</v>
      </c>
    </row>
    <row r="305" spans="1:5" x14ac:dyDescent="0.25">
      <c r="A305" s="392"/>
      <c r="B305" s="393"/>
      <c r="C305" s="394"/>
      <c r="D305" s="395"/>
      <c r="E305" s="305" t="s">
        <v>1455</v>
      </c>
    </row>
    <row r="306" spans="1:5" x14ac:dyDescent="0.25">
      <c r="A306" s="376" t="s">
        <v>1489</v>
      </c>
      <c r="B306" s="378"/>
      <c r="C306" s="379"/>
      <c r="D306" s="382" t="s">
        <v>56</v>
      </c>
      <c r="E306" s="306" t="s">
        <v>1454</v>
      </c>
    </row>
    <row r="307" spans="1:5" x14ac:dyDescent="0.25">
      <c r="A307" s="377"/>
      <c r="B307" s="380"/>
      <c r="C307" s="381"/>
      <c r="D307" s="383"/>
      <c r="E307" s="307" t="s">
        <v>1455</v>
      </c>
    </row>
    <row r="308" spans="1:5" x14ac:dyDescent="0.25">
      <c r="A308" s="384" t="s">
        <v>1507</v>
      </c>
      <c r="B308" s="386"/>
      <c r="C308" s="387"/>
      <c r="D308" s="390" t="s">
        <v>56</v>
      </c>
      <c r="E308" s="304" t="s">
        <v>1454</v>
      </c>
    </row>
    <row r="309" spans="1:5" x14ac:dyDescent="0.25">
      <c r="A309" s="392"/>
      <c r="B309" s="393"/>
      <c r="C309" s="394"/>
      <c r="D309" s="395"/>
      <c r="E309" s="305" t="s">
        <v>1455</v>
      </c>
    </row>
    <row r="310" spans="1:5" x14ac:dyDescent="0.25">
      <c r="A310" s="376" t="s">
        <v>1600</v>
      </c>
      <c r="B310" s="378"/>
      <c r="C310" s="379"/>
      <c r="D310" s="382" t="s">
        <v>56</v>
      </c>
      <c r="E310" s="306" t="s">
        <v>1454</v>
      </c>
    </row>
    <row r="311" spans="1:5" x14ac:dyDescent="0.25">
      <c r="A311" s="377"/>
      <c r="B311" s="380"/>
      <c r="C311" s="381"/>
      <c r="D311" s="383"/>
      <c r="E311" s="307" t="s">
        <v>1455</v>
      </c>
    </row>
    <row r="312" spans="1:5" x14ac:dyDescent="0.25">
      <c r="A312" s="384" t="s">
        <v>1530</v>
      </c>
      <c r="B312" s="386"/>
      <c r="C312" s="387"/>
      <c r="D312" s="390" t="s">
        <v>56</v>
      </c>
      <c r="E312" s="304" t="s">
        <v>1454</v>
      </c>
    </row>
    <row r="313" spans="1:5" x14ac:dyDescent="0.25">
      <c r="A313" s="392"/>
      <c r="B313" s="393"/>
      <c r="C313" s="394"/>
      <c r="D313" s="395"/>
      <c r="E313" s="305" t="s">
        <v>1455</v>
      </c>
    </row>
    <row r="314" spans="1:5" x14ac:dyDescent="0.25">
      <c r="A314" s="376" t="s">
        <v>1540</v>
      </c>
      <c r="B314" s="378"/>
      <c r="C314" s="379"/>
      <c r="D314" s="382" t="s">
        <v>56</v>
      </c>
      <c r="E314" s="306" t="s">
        <v>1454</v>
      </c>
    </row>
    <row r="315" spans="1:5" x14ac:dyDescent="0.25">
      <c r="A315" s="377"/>
      <c r="B315" s="380"/>
      <c r="C315" s="381"/>
      <c r="D315" s="383"/>
      <c r="E315" s="307" t="s">
        <v>1455</v>
      </c>
    </row>
    <row r="316" spans="1:5" x14ac:dyDescent="0.25">
      <c r="A316" s="384" t="s">
        <v>1561</v>
      </c>
      <c r="B316" s="386"/>
      <c r="C316" s="387"/>
      <c r="D316" s="390" t="s">
        <v>56</v>
      </c>
      <c r="E316" s="304" t="s">
        <v>1454</v>
      </c>
    </row>
    <row r="317" spans="1:5" x14ac:dyDescent="0.25">
      <c r="A317" s="392"/>
      <c r="B317" s="393"/>
      <c r="C317" s="394"/>
      <c r="D317" s="395"/>
      <c r="E317" s="305" t="s">
        <v>1455</v>
      </c>
    </row>
    <row r="318" spans="1:5" x14ac:dyDescent="0.25">
      <c r="A318" s="376" t="s">
        <v>1580</v>
      </c>
      <c r="B318" s="378"/>
      <c r="C318" s="379"/>
      <c r="D318" s="382" t="s">
        <v>56</v>
      </c>
      <c r="E318" s="306" t="s">
        <v>1454</v>
      </c>
    </row>
    <row r="319" spans="1:5" x14ac:dyDescent="0.25">
      <c r="A319" s="377"/>
      <c r="B319" s="380"/>
      <c r="C319" s="381"/>
      <c r="D319" s="383"/>
      <c r="E319" s="307" t="s">
        <v>1455</v>
      </c>
    </row>
    <row r="320" spans="1:5" x14ac:dyDescent="0.25">
      <c r="A320" s="384" t="s">
        <v>1590</v>
      </c>
      <c r="B320" s="386"/>
      <c r="C320" s="387"/>
      <c r="D320" s="390" t="s">
        <v>56</v>
      </c>
      <c r="E320" s="304" t="s">
        <v>1454</v>
      </c>
    </row>
    <row r="321" spans="1:5" x14ac:dyDescent="0.25">
      <c r="A321" s="392"/>
      <c r="B321" s="393"/>
      <c r="C321" s="394"/>
      <c r="D321" s="395"/>
      <c r="E321" s="305" t="s">
        <v>1455</v>
      </c>
    </row>
    <row r="322" spans="1:5" x14ac:dyDescent="0.25">
      <c r="A322" s="376" t="s">
        <v>1515</v>
      </c>
      <c r="B322" s="378"/>
      <c r="C322" s="379"/>
      <c r="D322" s="382" t="s">
        <v>56</v>
      </c>
      <c r="E322" s="306" t="s">
        <v>1454</v>
      </c>
    </row>
    <row r="323" spans="1:5" x14ac:dyDescent="0.25">
      <c r="A323" s="377"/>
      <c r="B323" s="380"/>
      <c r="C323" s="381"/>
      <c r="D323" s="383"/>
      <c r="E323" s="307" t="s">
        <v>1455</v>
      </c>
    </row>
    <row r="324" spans="1:5" x14ac:dyDescent="0.25">
      <c r="A324" s="384" t="s">
        <v>1606</v>
      </c>
      <c r="B324" s="386" t="s">
        <v>1515</v>
      </c>
      <c r="C324" s="387"/>
      <c r="D324" s="390" t="s">
        <v>56</v>
      </c>
      <c r="E324" s="304" t="s">
        <v>1454</v>
      </c>
    </row>
    <row r="325" spans="1:5" x14ac:dyDescent="0.25">
      <c r="A325" s="392"/>
      <c r="B325" s="393"/>
      <c r="C325" s="394"/>
      <c r="D325" s="395"/>
      <c r="E325" s="305" t="s">
        <v>1455</v>
      </c>
    </row>
    <row r="326" spans="1:5" x14ac:dyDescent="0.25">
      <c r="A326" s="376" t="s">
        <v>1607</v>
      </c>
      <c r="B326" s="378" t="s">
        <v>1453</v>
      </c>
      <c r="C326" s="379"/>
      <c r="D326" s="382" t="s">
        <v>56</v>
      </c>
      <c r="E326" s="306" t="s">
        <v>1454</v>
      </c>
    </row>
    <row r="327" spans="1:5" x14ac:dyDescent="0.25">
      <c r="A327" s="377"/>
      <c r="B327" s="380"/>
      <c r="C327" s="381"/>
      <c r="D327" s="383"/>
      <c r="E327" s="307" t="s">
        <v>1455</v>
      </c>
    </row>
    <row r="328" spans="1:5" x14ac:dyDescent="0.25">
      <c r="A328" s="384" t="s">
        <v>1608</v>
      </c>
      <c r="B328" s="386" t="s">
        <v>1507</v>
      </c>
      <c r="C328" s="387"/>
      <c r="D328" s="390" t="s">
        <v>56</v>
      </c>
      <c r="E328" s="304" t="s">
        <v>1454</v>
      </c>
    </row>
    <row r="329" spans="1:5" x14ac:dyDescent="0.25">
      <c r="A329" s="392"/>
      <c r="B329" s="393"/>
      <c r="C329" s="394"/>
      <c r="D329" s="395"/>
      <c r="E329" s="305" t="s">
        <v>1455</v>
      </c>
    </row>
    <row r="330" spans="1:5" x14ac:dyDescent="0.25">
      <c r="A330" s="376" t="s">
        <v>1609</v>
      </c>
      <c r="B330" s="378" t="s">
        <v>1540</v>
      </c>
      <c r="C330" s="379"/>
      <c r="D330" s="382" t="s">
        <v>56</v>
      </c>
      <c r="E330" s="306" t="s">
        <v>1454</v>
      </c>
    </row>
    <row r="331" spans="1:5" x14ac:dyDescent="0.25">
      <c r="A331" s="377"/>
      <c r="B331" s="380"/>
      <c r="C331" s="381"/>
      <c r="D331" s="383"/>
      <c r="E331" s="307" t="s">
        <v>1455</v>
      </c>
    </row>
    <row r="332" spans="1:5" x14ac:dyDescent="0.25">
      <c r="A332" s="384" t="s">
        <v>1610</v>
      </c>
      <c r="B332" s="386" t="s">
        <v>1540</v>
      </c>
      <c r="C332" s="387"/>
      <c r="D332" s="390" t="s">
        <v>56</v>
      </c>
      <c r="E332" s="304" t="s">
        <v>1454</v>
      </c>
    </row>
    <row r="333" spans="1:5" x14ac:dyDescent="0.25">
      <c r="A333" s="392"/>
      <c r="B333" s="393"/>
      <c r="C333" s="394"/>
      <c r="D333" s="395"/>
      <c r="E333" s="305" t="s">
        <v>1455</v>
      </c>
    </row>
    <row r="334" spans="1:5" x14ac:dyDescent="0.25">
      <c r="A334" s="376" t="s">
        <v>1611</v>
      </c>
      <c r="B334" s="378" t="s">
        <v>1555</v>
      </c>
      <c r="C334" s="379"/>
      <c r="D334" s="382" t="s">
        <v>56</v>
      </c>
      <c r="E334" s="306" t="s">
        <v>1454</v>
      </c>
    </row>
    <row r="335" spans="1:5" x14ac:dyDescent="0.25">
      <c r="A335" s="377"/>
      <c r="B335" s="380"/>
      <c r="C335" s="381"/>
      <c r="D335" s="383"/>
      <c r="E335" s="307" t="s">
        <v>1455</v>
      </c>
    </row>
    <row r="336" spans="1:5" x14ac:dyDescent="0.25">
      <c r="A336" s="384" t="s">
        <v>1612</v>
      </c>
      <c r="B336" s="386" t="s">
        <v>1453</v>
      </c>
      <c r="C336" s="387"/>
      <c r="D336" s="390" t="s">
        <v>56</v>
      </c>
      <c r="E336" s="304" t="s">
        <v>1454</v>
      </c>
    </row>
    <row r="337" spans="1:5" x14ac:dyDescent="0.25">
      <c r="A337" s="392"/>
      <c r="B337" s="393"/>
      <c r="C337" s="394"/>
      <c r="D337" s="395"/>
      <c r="E337" s="305" t="s">
        <v>1455</v>
      </c>
    </row>
    <row r="338" spans="1:5" x14ac:dyDescent="0.25">
      <c r="A338" s="376" t="s">
        <v>1613</v>
      </c>
      <c r="B338" s="378" t="s">
        <v>1530</v>
      </c>
      <c r="C338" s="379"/>
      <c r="D338" s="382" t="s">
        <v>56</v>
      </c>
      <c r="E338" s="306" t="s">
        <v>1454</v>
      </c>
    </row>
    <row r="339" spans="1:5" x14ac:dyDescent="0.25">
      <c r="A339" s="377"/>
      <c r="B339" s="380"/>
      <c r="C339" s="381"/>
      <c r="D339" s="383"/>
      <c r="E339" s="307" t="s">
        <v>1455</v>
      </c>
    </row>
    <row r="340" spans="1:5" x14ac:dyDescent="0.25">
      <c r="A340" s="384" t="s">
        <v>1614</v>
      </c>
      <c r="B340" s="386" t="s">
        <v>1590</v>
      </c>
      <c r="C340" s="387"/>
      <c r="D340" s="390" t="s">
        <v>56</v>
      </c>
      <c r="E340" s="304" t="s">
        <v>1454</v>
      </c>
    </row>
    <row r="341" spans="1:5" x14ac:dyDescent="0.25">
      <c r="A341" s="392"/>
      <c r="B341" s="393"/>
      <c r="C341" s="394"/>
      <c r="D341" s="395"/>
      <c r="E341" s="305" t="s">
        <v>1455</v>
      </c>
    </row>
    <row r="342" spans="1:5" x14ac:dyDescent="0.25">
      <c r="A342" s="376" t="s">
        <v>1615</v>
      </c>
      <c r="B342" s="378" t="s">
        <v>1540</v>
      </c>
      <c r="C342" s="379"/>
      <c r="D342" s="382" t="s">
        <v>56</v>
      </c>
      <c r="E342" s="306" t="s">
        <v>1454</v>
      </c>
    </row>
    <row r="343" spans="1:5" x14ac:dyDescent="0.25">
      <c r="A343" s="377"/>
      <c r="B343" s="380"/>
      <c r="C343" s="381"/>
      <c r="D343" s="383"/>
      <c r="E343" s="307" t="s">
        <v>1455</v>
      </c>
    </row>
    <row r="344" spans="1:5" x14ac:dyDescent="0.25">
      <c r="A344" s="384" t="s">
        <v>1555</v>
      </c>
      <c r="B344" s="386"/>
      <c r="C344" s="387"/>
      <c r="D344" s="390" t="s">
        <v>56</v>
      </c>
      <c r="E344" s="304" t="s">
        <v>1454</v>
      </c>
    </row>
    <row r="345" spans="1:5" x14ac:dyDescent="0.25">
      <c r="A345" s="392"/>
      <c r="B345" s="393"/>
      <c r="C345" s="394"/>
      <c r="D345" s="395"/>
      <c r="E345" s="305" t="s">
        <v>1455</v>
      </c>
    </row>
    <row r="346" spans="1:5" x14ac:dyDescent="0.25">
      <c r="A346" s="302" t="s">
        <v>1616</v>
      </c>
      <c r="B346" s="398"/>
      <c r="C346" s="399"/>
      <c r="D346" s="292" t="s">
        <v>57</v>
      </c>
      <c r="E346" s="303"/>
    </row>
    <row r="347" spans="1:5" x14ac:dyDescent="0.25">
      <c r="A347" s="300" t="s">
        <v>1617</v>
      </c>
      <c r="B347" s="396"/>
      <c r="C347" s="397"/>
      <c r="D347" s="291" t="s">
        <v>57</v>
      </c>
      <c r="E347" s="301"/>
    </row>
    <row r="348" spans="1:5" x14ac:dyDescent="0.25">
      <c r="A348" s="302" t="s">
        <v>1618</v>
      </c>
      <c r="B348" s="398"/>
      <c r="C348" s="399"/>
      <c r="D348" s="292" t="s">
        <v>57</v>
      </c>
      <c r="E348" s="303"/>
    </row>
    <row r="349" spans="1:5" x14ac:dyDescent="0.25">
      <c r="A349" s="300" t="s">
        <v>1619</v>
      </c>
      <c r="B349" s="396"/>
      <c r="C349" s="397"/>
      <c r="D349" s="291" t="s">
        <v>57</v>
      </c>
      <c r="E349" s="301"/>
    </row>
    <row r="350" spans="1:5" x14ac:dyDescent="0.25">
      <c r="A350" s="376" t="s">
        <v>1620</v>
      </c>
      <c r="B350" s="378"/>
      <c r="C350" s="379"/>
      <c r="D350" s="382" t="s">
        <v>57</v>
      </c>
      <c r="E350" s="306" t="s">
        <v>1454</v>
      </c>
    </row>
    <row r="351" spans="1:5" x14ac:dyDescent="0.25">
      <c r="A351" s="377"/>
      <c r="B351" s="380"/>
      <c r="C351" s="381"/>
      <c r="D351" s="383"/>
      <c r="E351" s="307" t="s">
        <v>1455</v>
      </c>
    </row>
    <row r="352" spans="1:5" x14ac:dyDescent="0.25">
      <c r="A352" s="300" t="s">
        <v>1621</v>
      </c>
      <c r="B352" s="396"/>
      <c r="C352" s="397"/>
      <c r="D352" s="291" t="s">
        <v>57</v>
      </c>
      <c r="E352" s="301"/>
    </row>
    <row r="353" spans="1:5" x14ac:dyDescent="0.25">
      <c r="A353" s="376" t="s">
        <v>1622</v>
      </c>
      <c r="B353" s="378"/>
      <c r="C353" s="379"/>
      <c r="D353" s="382" t="s">
        <v>57</v>
      </c>
      <c r="E353" s="306" t="s">
        <v>1454</v>
      </c>
    </row>
    <row r="354" spans="1:5" x14ac:dyDescent="0.25">
      <c r="A354" s="377"/>
      <c r="B354" s="380"/>
      <c r="C354" s="381"/>
      <c r="D354" s="383"/>
      <c r="E354" s="307" t="s">
        <v>1455</v>
      </c>
    </row>
    <row r="355" spans="1:5" x14ac:dyDescent="0.25">
      <c r="A355" s="384" t="s">
        <v>1623</v>
      </c>
      <c r="B355" s="386"/>
      <c r="C355" s="387"/>
      <c r="D355" s="390" t="s">
        <v>57</v>
      </c>
      <c r="E355" s="304" t="s">
        <v>1454</v>
      </c>
    </row>
    <row r="356" spans="1:5" x14ac:dyDescent="0.25">
      <c r="A356" s="392"/>
      <c r="B356" s="393"/>
      <c r="C356" s="394"/>
      <c r="D356" s="395"/>
      <c r="E356" s="305" t="s">
        <v>1455</v>
      </c>
    </row>
    <row r="357" spans="1:5" x14ac:dyDescent="0.25">
      <c r="A357" s="376" t="s">
        <v>1624</v>
      </c>
      <c r="B357" s="378" t="s">
        <v>1625</v>
      </c>
      <c r="C357" s="379"/>
      <c r="D357" s="382" t="s">
        <v>57</v>
      </c>
      <c r="E357" s="306" t="s">
        <v>1454</v>
      </c>
    </row>
    <row r="358" spans="1:5" x14ac:dyDescent="0.25">
      <c r="A358" s="377"/>
      <c r="B358" s="380"/>
      <c r="C358" s="381"/>
      <c r="D358" s="383"/>
      <c r="E358" s="307" t="s">
        <v>1455</v>
      </c>
    </row>
    <row r="359" spans="1:5" x14ac:dyDescent="0.25">
      <c r="A359" s="384" t="s">
        <v>1626</v>
      </c>
      <c r="B359" s="386" t="s">
        <v>1625</v>
      </c>
      <c r="C359" s="387"/>
      <c r="D359" s="390" t="s">
        <v>57</v>
      </c>
      <c r="E359" s="304" t="s">
        <v>1454</v>
      </c>
    </row>
    <row r="360" spans="1:5" x14ac:dyDescent="0.25">
      <c r="A360" s="392"/>
      <c r="B360" s="393"/>
      <c r="C360" s="394"/>
      <c r="D360" s="395"/>
      <c r="E360" s="305" t="s">
        <v>1455</v>
      </c>
    </row>
    <row r="361" spans="1:5" x14ac:dyDescent="0.25">
      <c r="A361" s="376" t="s">
        <v>1627</v>
      </c>
      <c r="B361" s="378" t="s">
        <v>1625</v>
      </c>
      <c r="C361" s="379"/>
      <c r="D361" s="382" t="s">
        <v>57</v>
      </c>
      <c r="E361" s="306" t="s">
        <v>1454</v>
      </c>
    </row>
    <row r="362" spans="1:5" x14ac:dyDescent="0.25">
      <c r="A362" s="377"/>
      <c r="B362" s="380"/>
      <c r="C362" s="381"/>
      <c r="D362" s="383"/>
      <c r="E362" s="307" t="s">
        <v>1455</v>
      </c>
    </row>
    <row r="363" spans="1:5" x14ac:dyDescent="0.25">
      <c r="A363" s="384" t="s">
        <v>1628</v>
      </c>
      <c r="B363" s="386" t="s">
        <v>1625</v>
      </c>
      <c r="C363" s="387"/>
      <c r="D363" s="390" t="s">
        <v>57</v>
      </c>
      <c r="E363" s="304" t="s">
        <v>1454</v>
      </c>
    </row>
    <row r="364" spans="1:5" x14ac:dyDescent="0.25">
      <c r="A364" s="392"/>
      <c r="B364" s="393"/>
      <c r="C364" s="394"/>
      <c r="D364" s="395"/>
      <c r="E364" s="305" t="s">
        <v>1455</v>
      </c>
    </row>
    <row r="365" spans="1:5" x14ac:dyDescent="0.25">
      <c r="A365" s="376" t="s">
        <v>1629</v>
      </c>
      <c r="B365" s="378" t="s">
        <v>1625</v>
      </c>
      <c r="C365" s="379"/>
      <c r="D365" s="382" t="s">
        <v>57</v>
      </c>
      <c r="E365" s="306" t="s">
        <v>1454</v>
      </c>
    </row>
    <row r="366" spans="1:5" x14ac:dyDescent="0.25">
      <c r="A366" s="377"/>
      <c r="B366" s="380"/>
      <c r="C366" s="381"/>
      <c r="D366" s="383"/>
      <c r="E366" s="307" t="s">
        <v>1455</v>
      </c>
    </row>
    <row r="367" spans="1:5" x14ac:dyDescent="0.25">
      <c r="A367" s="384" t="s">
        <v>1630</v>
      </c>
      <c r="B367" s="386" t="s">
        <v>1625</v>
      </c>
      <c r="C367" s="387"/>
      <c r="D367" s="390" t="s">
        <v>57</v>
      </c>
      <c r="E367" s="304" t="s">
        <v>1454</v>
      </c>
    </row>
    <row r="368" spans="1:5" x14ac:dyDescent="0.25">
      <c r="A368" s="392"/>
      <c r="B368" s="393"/>
      <c r="C368" s="394"/>
      <c r="D368" s="395"/>
      <c r="E368" s="305" t="s">
        <v>1455</v>
      </c>
    </row>
    <row r="369" spans="1:5" x14ac:dyDescent="0.25">
      <c r="A369" s="376" t="s">
        <v>1631</v>
      </c>
      <c r="B369" s="378" t="s">
        <v>1625</v>
      </c>
      <c r="C369" s="379"/>
      <c r="D369" s="382" t="s">
        <v>57</v>
      </c>
      <c r="E369" s="306" t="s">
        <v>1454</v>
      </c>
    </row>
    <row r="370" spans="1:5" x14ac:dyDescent="0.25">
      <c r="A370" s="377"/>
      <c r="B370" s="380"/>
      <c r="C370" s="381"/>
      <c r="D370" s="383"/>
      <c r="E370" s="307" t="s">
        <v>1455</v>
      </c>
    </row>
    <row r="371" spans="1:5" x14ac:dyDescent="0.25">
      <c r="A371" s="384" t="s">
        <v>1632</v>
      </c>
      <c r="B371" s="386" t="s">
        <v>1625</v>
      </c>
      <c r="C371" s="387"/>
      <c r="D371" s="390" t="s">
        <v>57</v>
      </c>
      <c r="E371" s="304" t="s">
        <v>1454</v>
      </c>
    </row>
    <row r="372" spans="1:5" x14ac:dyDescent="0.25">
      <c r="A372" s="392"/>
      <c r="B372" s="393"/>
      <c r="C372" s="394"/>
      <c r="D372" s="395"/>
      <c r="E372" s="305" t="s">
        <v>1455</v>
      </c>
    </row>
    <row r="373" spans="1:5" x14ac:dyDescent="0.25">
      <c r="A373" s="376" t="s">
        <v>1633</v>
      </c>
      <c r="B373" s="378" t="s">
        <v>1625</v>
      </c>
      <c r="C373" s="379"/>
      <c r="D373" s="382" t="s">
        <v>57</v>
      </c>
      <c r="E373" s="306" t="s">
        <v>1454</v>
      </c>
    </row>
    <row r="374" spans="1:5" x14ac:dyDescent="0.25">
      <c r="A374" s="377"/>
      <c r="B374" s="380"/>
      <c r="C374" s="381"/>
      <c r="D374" s="383"/>
      <c r="E374" s="307" t="s">
        <v>1455</v>
      </c>
    </row>
    <row r="375" spans="1:5" x14ac:dyDescent="0.25">
      <c r="A375" s="384" t="s">
        <v>1634</v>
      </c>
      <c r="B375" s="386" t="s">
        <v>1625</v>
      </c>
      <c r="C375" s="387"/>
      <c r="D375" s="390" t="s">
        <v>57</v>
      </c>
      <c r="E375" s="304" t="s">
        <v>1454</v>
      </c>
    </row>
    <row r="376" spans="1:5" x14ac:dyDescent="0.25">
      <c r="A376" s="392"/>
      <c r="B376" s="393"/>
      <c r="C376" s="394"/>
      <c r="D376" s="395"/>
      <c r="E376" s="305" t="s">
        <v>1455</v>
      </c>
    </row>
    <row r="377" spans="1:5" x14ac:dyDescent="0.25">
      <c r="A377" s="376" t="s">
        <v>1635</v>
      </c>
      <c r="B377" s="378" t="s">
        <v>1625</v>
      </c>
      <c r="C377" s="379"/>
      <c r="D377" s="382" t="s">
        <v>57</v>
      </c>
      <c r="E377" s="306" t="s">
        <v>1454</v>
      </c>
    </row>
    <row r="378" spans="1:5" x14ac:dyDescent="0.25">
      <c r="A378" s="377"/>
      <c r="B378" s="380"/>
      <c r="C378" s="381"/>
      <c r="D378" s="383"/>
      <c r="E378" s="307" t="s">
        <v>1455</v>
      </c>
    </row>
    <row r="379" spans="1:5" x14ac:dyDescent="0.25">
      <c r="A379" s="384" t="s">
        <v>1636</v>
      </c>
      <c r="B379" s="386" t="s">
        <v>1625</v>
      </c>
      <c r="C379" s="387"/>
      <c r="D379" s="390" t="s">
        <v>57</v>
      </c>
      <c r="E379" s="304" t="s">
        <v>1454</v>
      </c>
    </row>
    <row r="380" spans="1:5" x14ac:dyDescent="0.25">
      <c r="A380" s="392"/>
      <c r="B380" s="393"/>
      <c r="C380" s="394"/>
      <c r="D380" s="395"/>
      <c r="E380" s="305" t="s">
        <v>1455</v>
      </c>
    </row>
    <row r="381" spans="1:5" x14ac:dyDescent="0.25">
      <c r="A381" s="376" t="s">
        <v>1637</v>
      </c>
      <c r="B381" s="378" t="s">
        <v>1625</v>
      </c>
      <c r="C381" s="379"/>
      <c r="D381" s="382" t="s">
        <v>57</v>
      </c>
      <c r="E381" s="306" t="s">
        <v>1454</v>
      </c>
    </row>
    <row r="382" spans="1:5" x14ac:dyDescent="0.25">
      <c r="A382" s="377"/>
      <c r="B382" s="380"/>
      <c r="C382" s="381"/>
      <c r="D382" s="383"/>
      <c r="E382" s="307" t="s">
        <v>1455</v>
      </c>
    </row>
    <row r="383" spans="1:5" x14ac:dyDescent="0.25">
      <c r="A383" s="384" t="s">
        <v>1638</v>
      </c>
      <c r="B383" s="386" t="s">
        <v>1639</v>
      </c>
      <c r="C383" s="387"/>
      <c r="D383" s="390" t="s">
        <v>57</v>
      </c>
      <c r="E383" s="304" t="s">
        <v>1454</v>
      </c>
    </row>
    <row r="384" spans="1:5" x14ac:dyDescent="0.25">
      <c r="A384" s="392"/>
      <c r="B384" s="393"/>
      <c r="C384" s="394"/>
      <c r="D384" s="395"/>
      <c r="E384" s="305" t="s">
        <v>1455</v>
      </c>
    </row>
    <row r="385" spans="1:5" x14ac:dyDescent="0.25">
      <c r="A385" s="376" t="s">
        <v>1640</v>
      </c>
      <c r="B385" s="378" t="s">
        <v>1639</v>
      </c>
      <c r="C385" s="379"/>
      <c r="D385" s="382" t="s">
        <v>57</v>
      </c>
      <c r="E385" s="306" t="s">
        <v>1454</v>
      </c>
    </row>
    <row r="386" spans="1:5" x14ac:dyDescent="0.25">
      <c r="A386" s="377"/>
      <c r="B386" s="380"/>
      <c r="C386" s="381"/>
      <c r="D386" s="383"/>
      <c r="E386" s="307" t="s">
        <v>1455</v>
      </c>
    </row>
    <row r="387" spans="1:5" x14ac:dyDescent="0.25">
      <c r="A387" s="384" t="s">
        <v>1641</v>
      </c>
      <c r="B387" s="386" t="s">
        <v>1639</v>
      </c>
      <c r="C387" s="387"/>
      <c r="D387" s="390" t="s">
        <v>57</v>
      </c>
      <c r="E387" s="304" t="s">
        <v>1454</v>
      </c>
    </row>
    <row r="388" spans="1:5" x14ac:dyDescent="0.25">
      <c r="A388" s="392"/>
      <c r="B388" s="393"/>
      <c r="C388" s="394"/>
      <c r="D388" s="395"/>
      <c r="E388" s="305" t="s">
        <v>1455</v>
      </c>
    </row>
    <row r="389" spans="1:5" x14ac:dyDescent="0.25">
      <c r="A389" s="376" t="s">
        <v>1642</v>
      </c>
      <c r="B389" s="378" t="s">
        <v>1639</v>
      </c>
      <c r="C389" s="379"/>
      <c r="D389" s="382" t="s">
        <v>57</v>
      </c>
      <c r="E389" s="306" t="s">
        <v>1454</v>
      </c>
    </row>
    <row r="390" spans="1:5" x14ac:dyDescent="0.25">
      <c r="A390" s="377"/>
      <c r="B390" s="380"/>
      <c r="C390" s="381"/>
      <c r="D390" s="383"/>
      <c r="E390" s="307" t="s">
        <v>1455</v>
      </c>
    </row>
    <row r="391" spans="1:5" x14ac:dyDescent="0.25">
      <c r="A391" s="384" t="s">
        <v>1643</v>
      </c>
      <c r="B391" s="386" t="s">
        <v>1639</v>
      </c>
      <c r="C391" s="387"/>
      <c r="D391" s="390" t="s">
        <v>57</v>
      </c>
      <c r="E391" s="304" t="s">
        <v>1454</v>
      </c>
    </row>
    <row r="392" spans="1:5" x14ac:dyDescent="0.25">
      <c r="A392" s="392"/>
      <c r="B392" s="393"/>
      <c r="C392" s="394"/>
      <c r="D392" s="395"/>
      <c r="E392" s="305" t="s">
        <v>1455</v>
      </c>
    </row>
    <row r="393" spans="1:5" x14ac:dyDescent="0.25">
      <c r="A393" s="376" t="s">
        <v>1644</v>
      </c>
      <c r="B393" s="378" t="s">
        <v>1645</v>
      </c>
      <c r="C393" s="379"/>
      <c r="D393" s="382" t="s">
        <v>57</v>
      </c>
      <c r="E393" s="306" t="s">
        <v>1454</v>
      </c>
    </row>
    <row r="394" spans="1:5" x14ac:dyDescent="0.25">
      <c r="A394" s="377"/>
      <c r="B394" s="380"/>
      <c r="C394" s="381"/>
      <c r="D394" s="383"/>
      <c r="E394" s="307" t="s">
        <v>1455</v>
      </c>
    </row>
    <row r="395" spans="1:5" x14ac:dyDescent="0.25">
      <c r="A395" s="384" t="s">
        <v>1646</v>
      </c>
      <c r="B395" s="386" t="s">
        <v>1647</v>
      </c>
      <c r="C395" s="387"/>
      <c r="D395" s="390" t="s">
        <v>57</v>
      </c>
      <c r="E395" s="304" t="s">
        <v>1454</v>
      </c>
    </row>
    <row r="396" spans="1:5" x14ac:dyDescent="0.25">
      <c r="A396" s="392"/>
      <c r="B396" s="393"/>
      <c r="C396" s="394"/>
      <c r="D396" s="395"/>
      <c r="E396" s="305" t="s">
        <v>1455</v>
      </c>
    </row>
    <row r="397" spans="1:5" x14ac:dyDescent="0.25">
      <c r="A397" s="376" t="s">
        <v>1648</v>
      </c>
      <c r="B397" s="378" t="s">
        <v>1645</v>
      </c>
      <c r="C397" s="379"/>
      <c r="D397" s="382" t="s">
        <v>57</v>
      </c>
      <c r="E397" s="306" t="s">
        <v>1454</v>
      </c>
    </row>
    <row r="398" spans="1:5" x14ac:dyDescent="0.25">
      <c r="A398" s="377"/>
      <c r="B398" s="380"/>
      <c r="C398" s="381"/>
      <c r="D398" s="383"/>
      <c r="E398" s="307" t="s">
        <v>1455</v>
      </c>
    </row>
    <row r="399" spans="1:5" x14ac:dyDescent="0.25">
      <c r="A399" s="384" t="s">
        <v>1649</v>
      </c>
      <c r="B399" s="386" t="s">
        <v>1645</v>
      </c>
      <c r="C399" s="387"/>
      <c r="D399" s="390" t="s">
        <v>57</v>
      </c>
      <c r="E399" s="304" t="s">
        <v>1454</v>
      </c>
    </row>
    <row r="400" spans="1:5" x14ac:dyDescent="0.25">
      <c r="A400" s="392"/>
      <c r="B400" s="393"/>
      <c r="C400" s="394"/>
      <c r="D400" s="395"/>
      <c r="E400" s="305" t="s">
        <v>1455</v>
      </c>
    </row>
    <row r="401" spans="1:5" x14ac:dyDescent="0.25">
      <c r="A401" s="376" t="s">
        <v>1650</v>
      </c>
      <c r="B401" s="378" t="s">
        <v>1645</v>
      </c>
      <c r="C401" s="379"/>
      <c r="D401" s="382" t="s">
        <v>57</v>
      </c>
      <c r="E401" s="306" t="s">
        <v>1454</v>
      </c>
    </row>
    <row r="402" spans="1:5" x14ac:dyDescent="0.25">
      <c r="A402" s="377"/>
      <c r="B402" s="380"/>
      <c r="C402" s="381"/>
      <c r="D402" s="383"/>
      <c r="E402" s="307" t="s">
        <v>1455</v>
      </c>
    </row>
    <row r="403" spans="1:5" x14ac:dyDescent="0.25">
      <c r="A403" s="384" t="s">
        <v>1651</v>
      </c>
      <c r="B403" s="386" t="s">
        <v>1645</v>
      </c>
      <c r="C403" s="387"/>
      <c r="D403" s="390" t="s">
        <v>57</v>
      </c>
      <c r="E403" s="304" t="s">
        <v>1454</v>
      </c>
    </row>
    <row r="404" spans="1:5" x14ac:dyDescent="0.25">
      <c r="A404" s="392"/>
      <c r="B404" s="393"/>
      <c r="C404" s="394"/>
      <c r="D404" s="395"/>
      <c r="E404" s="305" t="s">
        <v>1455</v>
      </c>
    </row>
    <row r="405" spans="1:5" x14ac:dyDescent="0.25">
      <c r="A405" s="376" t="s">
        <v>1652</v>
      </c>
      <c r="B405" s="378" t="s">
        <v>1645</v>
      </c>
      <c r="C405" s="379"/>
      <c r="D405" s="382" t="s">
        <v>57</v>
      </c>
      <c r="E405" s="306" t="s">
        <v>1454</v>
      </c>
    </row>
    <row r="406" spans="1:5" x14ac:dyDescent="0.25">
      <c r="A406" s="377"/>
      <c r="B406" s="380"/>
      <c r="C406" s="381"/>
      <c r="D406" s="383"/>
      <c r="E406" s="307" t="s">
        <v>1455</v>
      </c>
    </row>
    <row r="407" spans="1:5" x14ac:dyDescent="0.25">
      <c r="A407" s="384" t="s">
        <v>1653</v>
      </c>
      <c r="B407" s="386" t="s">
        <v>1645</v>
      </c>
      <c r="C407" s="387"/>
      <c r="D407" s="390" t="s">
        <v>57</v>
      </c>
      <c r="E407" s="304" t="s">
        <v>1454</v>
      </c>
    </row>
    <row r="408" spans="1:5" x14ac:dyDescent="0.25">
      <c r="A408" s="392"/>
      <c r="B408" s="393"/>
      <c r="C408" s="394"/>
      <c r="D408" s="395"/>
      <c r="E408" s="305" t="s">
        <v>1455</v>
      </c>
    </row>
    <row r="409" spans="1:5" x14ac:dyDescent="0.25">
      <c r="A409" s="376" t="s">
        <v>1654</v>
      </c>
      <c r="B409" s="378" t="s">
        <v>1625</v>
      </c>
      <c r="C409" s="379"/>
      <c r="D409" s="382" t="s">
        <v>57</v>
      </c>
      <c r="E409" s="306" t="s">
        <v>1454</v>
      </c>
    </row>
    <row r="410" spans="1:5" x14ac:dyDescent="0.25">
      <c r="A410" s="377"/>
      <c r="B410" s="380"/>
      <c r="C410" s="381"/>
      <c r="D410" s="383"/>
      <c r="E410" s="307" t="s">
        <v>1455</v>
      </c>
    </row>
    <row r="411" spans="1:5" x14ac:dyDescent="0.25">
      <c r="A411" s="384" t="s">
        <v>1655</v>
      </c>
      <c r="B411" s="386" t="s">
        <v>1645</v>
      </c>
      <c r="C411" s="387"/>
      <c r="D411" s="390" t="s">
        <v>57</v>
      </c>
      <c r="E411" s="304" t="s">
        <v>1454</v>
      </c>
    </row>
    <row r="412" spans="1:5" x14ac:dyDescent="0.25">
      <c r="A412" s="392"/>
      <c r="B412" s="393"/>
      <c r="C412" s="394"/>
      <c r="D412" s="395"/>
      <c r="E412" s="305" t="s">
        <v>1455</v>
      </c>
    </row>
    <row r="413" spans="1:5" x14ac:dyDescent="0.25">
      <c r="A413" s="376" t="s">
        <v>1656</v>
      </c>
      <c r="B413" s="378" t="s">
        <v>1657</v>
      </c>
      <c r="C413" s="379"/>
      <c r="D413" s="382" t="s">
        <v>57</v>
      </c>
      <c r="E413" s="306" t="s">
        <v>1454</v>
      </c>
    </row>
    <row r="414" spans="1:5" x14ac:dyDescent="0.25">
      <c r="A414" s="377"/>
      <c r="B414" s="380"/>
      <c r="C414" s="381"/>
      <c r="D414" s="383"/>
      <c r="E414" s="307" t="s">
        <v>1455</v>
      </c>
    </row>
    <row r="415" spans="1:5" x14ac:dyDescent="0.25">
      <c r="A415" s="384" t="s">
        <v>1658</v>
      </c>
      <c r="B415" s="386" t="s">
        <v>1657</v>
      </c>
      <c r="C415" s="387"/>
      <c r="D415" s="390" t="s">
        <v>57</v>
      </c>
      <c r="E415" s="304" t="s">
        <v>1454</v>
      </c>
    </row>
    <row r="416" spans="1:5" x14ac:dyDescent="0.25">
      <c r="A416" s="392"/>
      <c r="B416" s="393"/>
      <c r="C416" s="394"/>
      <c r="D416" s="395"/>
      <c r="E416" s="305" t="s">
        <v>1455</v>
      </c>
    </row>
    <row r="417" spans="1:5" x14ac:dyDescent="0.25">
      <c r="A417" s="376" t="s">
        <v>1659</v>
      </c>
      <c r="B417" s="378" t="s">
        <v>1657</v>
      </c>
      <c r="C417" s="379"/>
      <c r="D417" s="382" t="s">
        <v>57</v>
      </c>
      <c r="E417" s="306" t="s">
        <v>1454</v>
      </c>
    </row>
    <row r="418" spans="1:5" x14ac:dyDescent="0.25">
      <c r="A418" s="377"/>
      <c r="B418" s="380"/>
      <c r="C418" s="381"/>
      <c r="D418" s="383"/>
      <c r="E418" s="307" t="s">
        <v>1455</v>
      </c>
    </row>
    <row r="419" spans="1:5" x14ac:dyDescent="0.25">
      <c r="A419" s="384" t="s">
        <v>1660</v>
      </c>
      <c r="B419" s="386" t="s">
        <v>1657</v>
      </c>
      <c r="C419" s="387"/>
      <c r="D419" s="390" t="s">
        <v>57</v>
      </c>
      <c r="E419" s="304" t="s">
        <v>1454</v>
      </c>
    </row>
    <row r="420" spans="1:5" x14ac:dyDescent="0.25">
      <c r="A420" s="392"/>
      <c r="B420" s="393"/>
      <c r="C420" s="394"/>
      <c r="D420" s="395"/>
      <c r="E420" s="305" t="s">
        <v>1455</v>
      </c>
    </row>
    <row r="421" spans="1:5" x14ac:dyDescent="0.25">
      <c r="A421" s="376" t="s">
        <v>1661</v>
      </c>
      <c r="B421" s="378" t="s">
        <v>1657</v>
      </c>
      <c r="C421" s="379"/>
      <c r="D421" s="382" t="s">
        <v>57</v>
      </c>
      <c r="E421" s="306" t="s">
        <v>1454</v>
      </c>
    </row>
    <row r="422" spans="1:5" x14ac:dyDescent="0.25">
      <c r="A422" s="377"/>
      <c r="B422" s="380"/>
      <c r="C422" s="381"/>
      <c r="D422" s="383"/>
      <c r="E422" s="307" t="s">
        <v>1455</v>
      </c>
    </row>
    <row r="423" spans="1:5" x14ac:dyDescent="0.25">
      <c r="A423" s="384" t="s">
        <v>1662</v>
      </c>
      <c r="B423" s="386" t="s">
        <v>1657</v>
      </c>
      <c r="C423" s="387"/>
      <c r="D423" s="390" t="s">
        <v>57</v>
      </c>
      <c r="E423" s="304" t="s">
        <v>1454</v>
      </c>
    </row>
    <row r="424" spans="1:5" x14ac:dyDescent="0.25">
      <c r="A424" s="392"/>
      <c r="B424" s="393"/>
      <c r="C424" s="394"/>
      <c r="D424" s="395"/>
      <c r="E424" s="305" t="s">
        <v>1455</v>
      </c>
    </row>
    <row r="425" spans="1:5" x14ac:dyDescent="0.25">
      <c r="A425" s="376" t="s">
        <v>1663</v>
      </c>
      <c r="B425" s="378" t="s">
        <v>1657</v>
      </c>
      <c r="C425" s="379"/>
      <c r="D425" s="382" t="s">
        <v>57</v>
      </c>
      <c r="E425" s="306" t="s">
        <v>1454</v>
      </c>
    </row>
    <row r="426" spans="1:5" x14ac:dyDescent="0.25">
      <c r="A426" s="377"/>
      <c r="B426" s="380"/>
      <c r="C426" s="381"/>
      <c r="D426" s="383"/>
      <c r="E426" s="307" t="s">
        <v>1455</v>
      </c>
    </row>
    <row r="427" spans="1:5" x14ac:dyDescent="0.25">
      <c r="A427" s="384" t="s">
        <v>1664</v>
      </c>
      <c r="B427" s="386" t="s">
        <v>1657</v>
      </c>
      <c r="C427" s="387"/>
      <c r="D427" s="390" t="s">
        <v>57</v>
      </c>
      <c r="E427" s="304" t="s">
        <v>1454</v>
      </c>
    </row>
    <row r="428" spans="1:5" x14ac:dyDescent="0.25">
      <c r="A428" s="392"/>
      <c r="B428" s="393"/>
      <c r="C428" s="394"/>
      <c r="D428" s="395"/>
      <c r="E428" s="305" t="s">
        <v>1455</v>
      </c>
    </row>
    <row r="429" spans="1:5" x14ac:dyDescent="0.25">
      <c r="A429" s="376" t="s">
        <v>1665</v>
      </c>
      <c r="B429" s="378" t="s">
        <v>1639</v>
      </c>
      <c r="C429" s="379"/>
      <c r="D429" s="382" t="s">
        <v>57</v>
      </c>
      <c r="E429" s="306" t="s">
        <v>1454</v>
      </c>
    </row>
    <row r="430" spans="1:5" x14ac:dyDescent="0.25">
      <c r="A430" s="377"/>
      <c r="B430" s="380"/>
      <c r="C430" s="381"/>
      <c r="D430" s="383"/>
      <c r="E430" s="307" t="s">
        <v>1455</v>
      </c>
    </row>
    <row r="431" spans="1:5" x14ac:dyDescent="0.25">
      <c r="A431" s="384" t="s">
        <v>1666</v>
      </c>
      <c r="B431" s="386" t="s">
        <v>1657</v>
      </c>
      <c r="C431" s="387"/>
      <c r="D431" s="390" t="s">
        <v>57</v>
      </c>
      <c r="E431" s="304" t="s">
        <v>1454</v>
      </c>
    </row>
    <row r="432" spans="1:5" x14ac:dyDescent="0.25">
      <c r="A432" s="392"/>
      <c r="B432" s="393"/>
      <c r="C432" s="394"/>
      <c r="D432" s="395"/>
      <c r="E432" s="305" t="s">
        <v>1455</v>
      </c>
    </row>
    <row r="433" spans="1:5" x14ac:dyDescent="0.25">
      <c r="A433" s="376" t="s">
        <v>1667</v>
      </c>
      <c r="B433" s="378" t="s">
        <v>1657</v>
      </c>
      <c r="C433" s="379"/>
      <c r="D433" s="382" t="s">
        <v>57</v>
      </c>
      <c r="E433" s="306" t="s">
        <v>1454</v>
      </c>
    </row>
    <row r="434" spans="1:5" x14ac:dyDescent="0.25">
      <c r="A434" s="377"/>
      <c r="B434" s="380"/>
      <c r="C434" s="381"/>
      <c r="D434" s="383"/>
      <c r="E434" s="307" t="s">
        <v>1455</v>
      </c>
    </row>
    <row r="435" spans="1:5" x14ac:dyDescent="0.25">
      <c r="A435" s="384" t="s">
        <v>1668</v>
      </c>
      <c r="B435" s="386" t="s">
        <v>1647</v>
      </c>
      <c r="C435" s="387"/>
      <c r="D435" s="390" t="s">
        <v>57</v>
      </c>
      <c r="E435" s="304" t="s">
        <v>1454</v>
      </c>
    </row>
    <row r="436" spans="1:5" x14ac:dyDescent="0.25">
      <c r="A436" s="392"/>
      <c r="B436" s="393"/>
      <c r="C436" s="394"/>
      <c r="D436" s="395"/>
      <c r="E436" s="305" t="s">
        <v>1455</v>
      </c>
    </row>
    <row r="437" spans="1:5" x14ac:dyDescent="0.25">
      <c r="A437" s="376" t="s">
        <v>1669</v>
      </c>
      <c r="B437" s="378" t="s">
        <v>1647</v>
      </c>
      <c r="C437" s="379"/>
      <c r="D437" s="382" t="s">
        <v>57</v>
      </c>
      <c r="E437" s="306" t="s">
        <v>1454</v>
      </c>
    </row>
    <row r="438" spans="1:5" x14ac:dyDescent="0.25">
      <c r="A438" s="377"/>
      <c r="B438" s="380"/>
      <c r="C438" s="381"/>
      <c r="D438" s="383"/>
      <c r="E438" s="307" t="s">
        <v>1455</v>
      </c>
    </row>
    <row r="439" spans="1:5" x14ac:dyDescent="0.25">
      <c r="A439" s="384" t="s">
        <v>1670</v>
      </c>
      <c r="B439" s="386" t="s">
        <v>1647</v>
      </c>
      <c r="C439" s="387"/>
      <c r="D439" s="390" t="s">
        <v>57</v>
      </c>
      <c r="E439" s="304" t="s">
        <v>1454</v>
      </c>
    </row>
    <row r="440" spans="1:5" x14ac:dyDescent="0.25">
      <c r="A440" s="392"/>
      <c r="B440" s="393"/>
      <c r="C440" s="394"/>
      <c r="D440" s="395"/>
      <c r="E440" s="305" t="s">
        <v>1455</v>
      </c>
    </row>
    <row r="441" spans="1:5" x14ac:dyDescent="0.25">
      <c r="A441" s="376" t="s">
        <v>1671</v>
      </c>
      <c r="B441" s="378" t="s">
        <v>1647</v>
      </c>
      <c r="C441" s="379"/>
      <c r="D441" s="382" t="s">
        <v>57</v>
      </c>
      <c r="E441" s="306" t="s">
        <v>1454</v>
      </c>
    </row>
    <row r="442" spans="1:5" x14ac:dyDescent="0.25">
      <c r="A442" s="377"/>
      <c r="B442" s="380"/>
      <c r="C442" s="381"/>
      <c r="D442" s="383"/>
      <c r="E442" s="307" t="s">
        <v>1455</v>
      </c>
    </row>
    <row r="443" spans="1:5" x14ac:dyDescent="0.25">
      <c r="A443" s="384" t="s">
        <v>1672</v>
      </c>
      <c r="B443" s="386" t="s">
        <v>1647</v>
      </c>
      <c r="C443" s="387"/>
      <c r="D443" s="390" t="s">
        <v>57</v>
      </c>
      <c r="E443" s="304" t="s">
        <v>1454</v>
      </c>
    </row>
    <row r="444" spans="1:5" x14ac:dyDescent="0.25">
      <c r="A444" s="392"/>
      <c r="B444" s="393"/>
      <c r="C444" s="394"/>
      <c r="D444" s="395"/>
      <c r="E444" s="305" t="s">
        <v>1455</v>
      </c>
    </row>
    <row r="445" spans="1:5" x14ac:dyDescent="0.25">
      <c r="A445" s="376" t="s">
        <v>1673</v>
      </c>
      <c r="B445" s="378" t="s">
        <v>1674</v>
      </c>
      <c r="C445" s="379"/>
      <c r="D445" s="382" t="s">
        <v>57</v>
      </c>
      <c r="E445" s="306" t="s">
        <v>1454</v>
      </c>
    </row>
    <row r="446" spans="1:5" x14ac:dyDescent="0.25">
      <c r="A446" s="377"/>
      <c r="B446" s="380"/>
      <c r="C446" s="381"/>
      <c r="D446" s="383"/>
      <c r="E446" s="307" t="s">
        <v>1455</v>
      </c>
    </row>
    <row r="447" spans="1:5" x14ac:dyDescent="0.25">
      <c r="A447" s="384" t="s">
        <v>1675</v>
      </c>
      <c r="B447" s="386" t="s">
        <v>1674</v>
      </c>
      <c r="C447" s="387"/>
      <c r="D447" s="390" t="s">
        <v>57</v>
      </c>
      <c r="E447" s="304" t="s">
        <v>1454</v>
      </c>
    </row>
    <row r="448" spans="1:5" x14ac:dyDescent="0.25">
      <c r="A448" s="392"/>
      <c r="B448" s="393"/>
      <c r="C448" s="394"/>
      <c r="D448" s="395"/>
      <c r="E448" s="305" t="s">
        <v>1455</v>
      </c>
    </row>
    <row r="449" spans="1:5" x14ac:dyDescent="0.25">
      <c r="A449" s="376" t="s">
        <v>1676</v>
      </c>
      <c r="B449" s="378" t="s">
        <v>1674</v>
      </c>
      <c r="C449" s="379"/>
      <c r="D449" s="382" t="s">
        <v>57</v>
      </c>
      <c r="E449" s="306" t="s">
        <v>1454</v>
      </c>
    </row>
    <row r="450" spans="1:5" x14ac:dyDescent="0.25">
      <c r="A450" s="377"/>
      <c r="B450" s="380"/>
      <c r="C450" s="381"/>
      <c r="D450" s="383"/>
      <c r="E450" s="307" t="s">
        <v>1455</v>
      </c>
    </row>
    <row r="451" spans="1:5" x14ac:dyDescent="0.25">
      <c r="A451" s="384" t="s">
        <v>1677</v>
      </c>
      <c r="B451" s="386" t="s">
        <v>1674</v>
      </c>
      <c r="C451" s="387"/>
      <c r="D451" s="390" t="s">
        <v>57</v>
      </c>
      <c r="E451" s="304" t="s">
        <v>1454</v>
      </c>
    </row>
    <row r="452" spans="1:5" x14ac:dyDescent="0.25">
      <c r="A452" s="392"/>
      <c r="B452" s="393"/>
      <c r="C452" s="394"/>
      <c r="D452" s="395"/>
      <c r="E452" s="305" t="s">
        <v>1455</v>
      </c>
    </row>
    <row r="453" spans="1:5" x14ac:dyDescent="0.25">
      <c r="A453" s="376" t="s">
        <v>1678</v>
      </c>
      <c r="B453" s="378" t="s">
        <v>1679</v>
      </c>
      <c r="C453" s="379"/>
      <c r="D453" s="382" t="s">
        <v>57</v>
      </c>
      <c r="E453" s="306" t="s">
        <v>1454</v>
      </c>
    </row>
    <row r="454" spans="1:5" x14ac:dyDescent="0.25">
      <c r="A454" s="377"/>
      <c r="B454" s="380"/>
      <c r="C454" s="381"/>
      <c r="D454" s="383"/>
      <c r="E454" s="307" t="s">
        <v>1455</v>
      </c>
    </row>
    <row r="455" spans="1:5" x14ac:dyDescent="0.25">
      <c r="A455" s="384" t="s">
        <v>1680</v>
      </c>
      <c r="B455" s="386" t="s">
        <v>1679</v>
      </c>
      <c r="C455" s="387"/>
      <c r="D455" s="390" t="s">
        <v>57</v>
      </c>
      <c r="E455" s="304" t="s">
        <v>1454</v>
      </c>
    </row>
    <row r="456" spans="1:5" x14ac:dyDescent="0.25">
      <c r="A456" s="392"/>
      <c r="B456" s="393"/>
      <c r="C456" s="394"/>
      <c r="D456" s="395"/>
      <c r="E456" s="305" t="s">
        <v>1455</v>
      </c>
    </row>
    <row r="457" spans="1:5" x14ac:dyDescent="0.25">
      <c r="A457" s="376" t="s">
        <v>1681</v>
      </c>
      <c r="B457" s="378" t="s">
        <v>1679</v>
      </c>
      <c r="C457" s="379"/>
      <c r="D457" s="382" t="s">
        <v>57</v>
      </c>
      <c r="E457" s="306" t="s">
        <v>1454</v>
      </c>
    </row>
    <row r="458" spans="1:5" x14ac:dyDescent="0.25">
      <c r="A458" s="377"/>
      <c r="B458" s="380"/>
      <c r="C458" s="381"/>
      <c r="D458" s="383"/>
      <c r="E458" s="307" t="s">
        <v>1455</v>
      </c>
    </row>
    <row r="459" spans="1:5" x14ac:dyDescent="0.25">
      <c r="A459" s="384" t="s">
        <v>1682</v>
      </c>
      <c r="B459" s="386" t="s">
        <v>1679</v>
      </c>
      <c r="C459" s="387"/>
      <c r="D459" s="390" t="s">
        <v>57</v>
      </c>
      <c r="E459" s="304" t="s">
        <v>1454</v>
      </c>
    </row>
    <row r="460" spans="1:5" x14ac:dyDescent="0.25">
      <c r="A460" s="392"/>
      <c r="B460" s="393"/>
      <c r="C460" s="394"/>
      <c r="D460" s="395"/>
      <c r="E460" s="305" t="s">
        <v>1455</v>
      </c>
    </row>
    <row r="461" spans="1:5" x14ac:dyDescent="0.25">
      <c r="A461" s="376" t="s">
        <v>1683</v>
      </c>
      <c r="B461" s="378" t="s">
        <v>1679</v>
      </c>
      <c r="C461" s="379"/>
      <c r="D461" s="382" t="s">
        <v>57</v>
      </c>
      <c r="E461" s="306" t="s">
        <v>1454</v>
      </c>
    </row>
    <row r="462" spans="1:5" x14ac:dyDescent="0.25">
      <c r="A462" s="377"/>
      <c r="B462" s="380"/>
      <c r="C462" s="381"/>
      <c r="D462" s="383"/>
      <c r="E462" s="307" t="s">
        <v>1455</v>
      </c>
    </row>
    <row r="463" spans="1:5" x14ac:dyDescent="0.25">
      <c r="A463" s="384" t="s">
        <v>1684</v>
      </c>
      <c r="B463" s="386" t="s">
        <v>1685</v>
      </c>
      <c r="C463" s="387"/>
      <c r="D463" s="390" t="s">
        <v>57</v>
      </c>
      <c r="E463" s="304" t="s">
        <v>1454</v>
      </c>
    </row>
    <row r="464" spans="1:5" x14ac:dyDescent="0.25">
      <c r="A464" s="392"/>
      <c r="B464" s="393"/>
      <c r="C464" s="394"/>
      <c r="D464" s="395"/>
      <c r="E464" s="305" t="s">
        <v>1455</v>
      </c>
    </row>
    <row r="465" spans="1:5" x14ac:dyDescent="0.25">
      <c r="A465" s="376" t="s">
        <v>1686</v>
      </c>
      <c r="B465" s="378" t="s">
        <v>1685</v>
      </c>
      <c r="C465" s="379"/>
      <c r="D465" s="382" t="s">
        <v>57</v>
      </c>
      <c r="E465" s="306" t="s">
        <v>1454</v>
      </c>
    </row>
    <row r="466" spans="1:5" x14ac:dyDescent="0.25">
      <c r="A466" s="377"/>
      <c r="B466" s="380"/>
      <c r="C466" s="381"/>
      <c r="D466" s="383"/>
      <c r="E466" s="307" t="s">
        <v>1455</v>
      </c>
    </row>
    <row r="467" spans="1:5" x14ac:dyDescent="0.25">
      <c r="A467" s="384" t="s">
        <v>1687</v>
      </c>
      <c r="B467" s="386" t="s">
        <v>1645</v>
      </c>
      <c r="C467" s="387"/>
      <c r="D467" s="390" t="s">
        <v>57</v>
      </c>
      <c r="E467" s="304" t="s">
        <v>1454</v>
      </c>
    </row>
    <row r="468" spans="1:5" x14ac:dyDescent="0.25">
      <c r="A468" s="392"/>
      <c r="B468" s="393"/>
      <c r="C468" s="394"/>
      <c r="D468" s="395"/>
      <c r="E468" s="305" t="s">
        <v>1455</v>
      </c>
    </row>
    <row r="469" spans="1:5" x14ac:dyDescent="0.25">
      <c r="A469" s="376" t="s">
        <v>1688</v>
      </c>
      <c r="B469" s="378" t="s">
        <v>1639</v>
      </c>
      <c r="C469" s="379"/>
      <c r="D469" s="382" t="s">
        <v>57</v>
      </c>
      <c r="E469" s="306" t="s">
        <v>1454</v>
      </c>
    </row>
    <row r="470" spans="1:5" x14ac:dyDescent="0.25">
      <c r="A470" s="377"/>
      <c r="B470" s="380"/>
      <c r="C470" s="381"/>
      <c r="D470" s="383"/>
      <c r="E470" s="307" t="s">
        <v>1455</v>
      </c>
    </row>
    <row r="471" spans="1:5" x14ac:dyDescent="0.25">
      <c r="A471" s="384" t="s">
        <v>1625</v>
      </c>
      <c r="B471" s="386"/>
      <c r="C471" s="387"/>
      <c r="D471" s="390" t="s">
        <v>57</v>
      </c>
      <c r="E471" s="304" t="s">
        <v>1454</v>
      </c>
    </row>
    <row r="472" spans="1:5" x14ac:dyDescent="0.25">
      <c r="A472" s="392"/>
      <c r="B472" s="393"/>
      <c r="C472" s="394"/>
      <c r="D472" s="395"/>
      <c r="E472" s="305" t="s">
        <v>1455</v>
      </c>
    </row>
    <row r="473" spans="1:5" x14ac:dyDescent="0.25">
      <c r="A473" s="376" t="s">
        <v>1639</v>
      </c>
      <c r="B473" s="378"/>
      <c r="C473" s="379"/>
      <c r="D473" s="382" t="s">
        <v>57</v>
      </c>
      <c r="E473" s="306" t="s">
        <v>1454</v>
      </c>
    </row>
    <row r="474" spans="1:5" x14ac:dyDescent="0.25">
      <c r="A474" s="377"/>
      <c r="B474" s="380"/>
      <c r="C474" s="381"/>
      <c r="D474" s="383"/>
      <c r="E474" s="307" t="s">
        <v>1455</v>
      </c>
    </row>
    <row r="475" spans="1:5" x14ac:dyDescent="0.25">
      <c r="A475" s="384" t="s">
        <v>1645</v>
      </c>
      <c r="B475" s="386"/>
      <c r="C475" s="387"/>
      <c r="D475" s="390" t="s">
        <v>57</v>
      </c>
      <c r="E475" s="304" t="s">
        <v>1454</v>
      </c>
    </row>
    <row r="476" spans="1:5" x14ac:dyDescent="0.25">
      <c r="A476" s="392"/>
      <c r="B476" s="393"/>
      <c r="C476" s="394"/>
      <c r="D476" s="395"/>
      <c r="E476" s="305" t="s">
        <v>1455</v>
      </c>
    </row>
    <row r="477" spans="1:5" x14ac:dyDescent="0.25">
      <c r="A477" s="376" t="s">
        <v>1657</v>
      </c>
      <c r="B477" s="378"/>
      <c r="C477" s="379"/>
      <c r="D477" s="382" t="s">
        <v>57</v>
      </c>
      <c r="E477" s="306" t="s">
        <v>1454</v>
      </c>
    </row>
    <row r="478" spans="1:5" x14ac:dyDescent="0.25">
      <c r="A478" s="377"/>
      <c r="B478" s="380"/>
      <c r="C478" s="381"/>
      <c r="D478" s="383"/>
      <c r="E478" s="307" t="s">
        <v>1455</v>
      </c>
    </row>
    <row r="479" spans="1:5" x14ac:dyDescent="0.25">
      <c r="A479" s="384" t="s">
        <v>1647</v>
      </c>
      <c r="B479" s="386"/>
      <c r="C479" s="387"/>
      <c r="D479" s="390" t="s">
        <v>57</v>
      </c>
      <c r="E479" s="304" t="s">
        <v>1454</v>
      </c>
    </row>
    <row r="480" spans="1:5" x14ac:dyDescent="0.25">
      <c r="A480" s="392"/>
      <c r="B480" s="393"/>
      <c r="C480" s="394"/>
      <c r="D480" s="395"/>
      <c r="E480" s="305" t="s">
        <v>1455</v>
      </c>
    </row>
    <row r="481" spans="1:5" x14ac:dyDescent="0.25">
      <c r="A481" s="376" t="s">
        <v>1674</v>
      </c>
      <c r="B481" s="378"/>
      <c r="C481" s="379"/>
      <c r="D481" s="382" t="s">
        <v>57</v>
      </c>
      <c r="E481" s="306" t="s">
        <v>1454</v>
      </c>
    </row>
    <row r="482" spans="1:5" x14ac:dyDescent="0.25">
      <c r="A482" s="377"/>
      <c r="B482" s="380"/>
      <c r="C482" s="381"/>
      <c r="D482" s="383"/>
      <c r="E482" s="307" t="s">
        <v>1455</v>
      </c>
    </row>
    <row r="483" spans="1:5" x14ac:dyDescent="0.25">
      <c r="A483" s="384" t="s">
        <v>1679</v>
      </c>
      <c r="B483" s="386"/>
      <c r="C483" s="387"/>
      <c r="D483" s="390" t="s">
        <v>57</v>
      </c>
      <c r="E483" s="304" t="s">
        <v>1454</v>
      </c>
    </row>
    <row r="484" spans="1:5" x14ac:dyDescent="0.25">
      <c r="A484" s="392"/>
      <c r="B484" s="393"/>
      <c r="C484" s="394"/>
      <c r="D484" s="395"/>
      <c r="E484" s="305" t="s">
        <v>1455</v>
      </c>
    </row>
    <row r="485" spans="1:5" x14ac:dyDescent="0.25">
      <c r="A485" s="376" t="s">
        <v>1685</v>
      </c>
      <c r="B485" s="378"/>
      <c r="C485" s="379"/>
      <c r="D485" s="382" t="s">
        <v>57</v>
      </c>
      <c r="E485" s="306" t="s">
        <v>1454</v>
      </c>
    </row>
    <row r="486" spans="1:5" x14ac:dyDescent="0.25">
      <c r="A486" s="377"/>
      <c r="B486" s="380"/>
      <c r="C486" s="381"/>
      <c r="D486" s="383"/>
      <c r="E486" s="307" t="s">
        <v>1455</v>
      </c>
    </row>
    <row r="487" spans="1:5" x14ac:dyDescent="0.25">
      <c r="A487" s="384" t="s">
        <v>1689</v>
      </c>
      <c r="B487" s="386" t="s">
        <v>1625</v>
      </c>
      <c r="C487" s="387"/>
      <c r="D487" s="390" t="s">
        <v>57</v>
      </c>
      <c r="E487" s="304" t="s">
        <v>1454</v>
      </c>
    </row>
    <row r="488" spans="1:5" x14ac:dyDescent="0.25">
      <c r="A488" s="392"/>
      <c r="B488" s="393"/>
      <c r="C488" s="394"/>
      <c r="D488" s="395"/>
      <c r="E488" s="305" t="s">
        <v>1455</v>
      </c>
    </row>
    <row r="489" spans="1:5" x14ac:dyDescent="0.25">
      <c r="A489" s="376" t="s">
        <v>1690</v>
      </c>
      <c r="B489" s="378" t="s">
        <v>1647</v>
      </c>
      <c r="C489" s="379"/>
      <c r="D489" s="382" t="s">
        <v>57</v>
      </c>
      <c r="E489" s="306" t="s">
        <v>1454</v>
      </c>
    </row>
    <row r="490" spans="1:5" x14ac:dyDescent="0.25">
      <c r="A490" s="377"/>
      <c r="B490" s="380"/>
      <c r="C490" s="381"/>
      <c r="D490" s="383"/>
      <c r="E490" s="307" t="s">
        <v>1455</v>
      </c>
    </row>
    <row r="491" spans="1:5" x14ac:dyDescent="0.25">
      <c r="A491" s="384" t="s">
        <v>1691</v>
      </c>
      <c r="B491" s="386" t="s">
        <v>1685</v>
      </c>
      <c r="C491" s="387"/>
      <c r="D491" s="390" t="s">
        <v>57</v>
      </c>
      <c r="E491" s="304" t="s">
        <v>1454</v>
      </c>
    </row>
    <row r="492" spans="1:5" x14ac:dyDescent="0.25">
      <c r="A492" s="392"/>
      <c r="B492" s="393"/>
      <c r="C492" s="394"/>
      <c r="D492" s="395"/>
      <c r="E492" s="305" t="s">
        <v>1455</v>
      </c>
    </row>
    <row r="493" spans="1:5" x14ac:dyDescent="0.25">
      <c r="A493" s="376" t="s">
        <v>1692</v>
      </c>
      <c r="B493" s="378" t="s">
        <v>1639</v>
      </c>
      <c r="C493" s="379"/>
      <c r="D493" s="382" t="s">
        <v>57</v>
      </c>
      <c r="E493" s="306" t="s">
        <v>1454</v>
      </c>
    </row>
    <row r="494" spans="1:5" x14ac:dyDescent="0.25">
      <c r="A494" s="377"/>
      <c r="B494" s="380"/>
      <c r="C494" s="381"/>
      <c r="D494" s="383"/>
      <c r="E494" s="307" t="s">
        <v>1455</v>
      </c>
    </row>
    <row r="495" spans="1:5" x14ac:dyDescent="0.25">
      <c r="A495" s="300" t="s">
        <v>1693</v>
      </c>
      <c r="B495" s="396"/>
      <c r="C495" s="397"/>
      <c r="D495" s="291" t="s">
        <v>58</v>
      </c>
      <c r="E495" s="301"/>
    </row>
    <row r="496" spans="1:5" x14ac:dyDescent="0.25">
      <c r="A496" s="302" t="s">
        <v>1694</v>
      </c>
      <c r="B496" s="398"/>
      <c r="C496" s="399"/>
      <c r="D496" s="292" t="s">
        <v>58</v>
      </c>
      <c r="E496" s="303"/>
    </row>
    <row r="497" spans="1:5" x14ac:dyDescent="0.25">
      <c r="A497" s="300" t="s">
        <v>1695</v>
      </c>
      <c r="B497" s="396"/>
      <c r="C497" s="397"/>
      <c r="D497" s="291" t="s">
        <v>58</v>
      </c>
      <c r="E497" s="301"/>
    </row>
    <row r="498" spans="1:5" x14ac:dyDescent="0.25">
      <c r="A498" s="302" t="s">
        <v>1696</v>
      </c>
      <c r="B498" s="398"/>
      <c r="C498" s="399"/>
      <c r="D498" s="292" t="s">
        <v>58</v>
      </c>
      <c r="E498" s="303"/>
    </row>
    <row r="499" spans="1:5" x14ac:dyDescent="0.25">
      <c r="A499" s="300" t="s">
        <v>1697</v>
      </c>
      <c r="B499" s="396"/>
      <c r="C499" s="397"/>
      <c r="D499" s="291" t="s">
        <v>58</v>
      </c>
      <c r="E499" s="301"/>
    </row>
    <row r="500" spans="1:5" x14ac:dyDescent="0.25">
      <c r="A500" s="302" t="s">
        <v>1698</v>
      </c>
      <c r="B500" s="398"/>
      <c r="C500" s="399"/>
      <c r="D500" s="292" t="s">
        <v>58</v>
      </c>
      <c r="E500" s="303"/>
    </row>
    <row r="501" spans="1:5" x14ac:dyDescent="0.25">
      <c r="A501" s="300" t="s">
        <v>1699</v>
      </c>
      <c r="B501" s="396"/>
      <c r="C501" s="397"/>
      <c r="D501" s="291" t="s">
        <v>58</v>
      </c>
      <c r="E501" s="301"/>
    </row>
    <row r="502" spans="1:5" x14ac:dyDescent="0.25">
      <c r="A502" s="302" t="s">
        <v>1700</v>
      </c>
      <c r="B502" s="398"/>
      <c r="C502" s="399"/>
      <c r="D502" s="292" t="s">
        <v>58</v>
      </c>
      <c r="E502" s="303"/>
    </row>
    <row r="503" spans="1:5" x14ac:dyDescent="0.25">
      <c r="A503" s="300" t="s">
        <v>1701</v>
      </c>
      <c r="B503" s="396"/>
      <c r="C503" s="397"/>
      <c r="D503" s="291" t="s">
        <v>58</v>
      </c>
      <c r="E503" s="301"/>
    </row>
    <row r="504" spans="1:5" x14ac:dyDescent="0.25">
      <c r="A504" s="302" t="s">
        <v>1702</v>
      </c>
      <c r="B504" s="398"/>
      <c r="C504" s="399"/>
      <c r="D504" s="292" t="s">
        <v>58</v>
      </c>
      <c r="E504" s="303"/>
    </row>
    <row r="505" spans="1:5" x14ac:dyDescent="0.25">
      <c r="A505" s="300" t="s">
        <v>1703</v>
      </c>
      <c r="B505" s="396"/>
      <c r="C505" s="397"/>
      <c r="D505" s="291" t="s">
        <v>58</v>
      </c>
      <c r="E505" s="301"/>
    </row>
    <row r="506" spans="1:5" x14ac:dyDescent="0.25">
      <c r="A506" s="302" t="s">
        <v>1704</v>
      </c>
      <c r="B506" s="398"/>
      <c r="C506" s="399"/>
      <c r="D506" s="292" t="s">
        <v>58</v>
      </c>
      <c r="E506" s="303"/>
    </row>
    <row r="507" spans="1:5" x14ac:dyDescent="0.25">
      <c r="A507" s="300" t="s">
        <v>1705</v>
      </c>
      <c r="B507" s="396"/>
      <c r="C507" s="397"/>
      <c r="D507" s="291" t="s">
        <v>58</v>
      </c>
      <c r="E507" s="301"/>
    </row>
    <row r="508" spans="1:5" x14ac:dyDescent="0.25">
      <c r="A508" s="376" t="s">
        <v>1706</v>
      </c>
      <c r="B508" s="378" t="s">
        <v>1707</v>
      </c>
      <c r="C508" s="379"/>
      <c r="D508" s="382" t="s">
        <v>58</v>
      </c>
      <c r="E508" s="306" t="s">
        <v>1454</v>
      </c>
    </row>
    <row r="509" spans="1:5" x14ac:dyDescent="0.25">
      <c r="A509" s="377"/>
      <c r="B509" s="380"/>
      <c r="C509" s="381"/>
      <c r="D509" s="383"/>
      <c r="E509" s="307" t="s">
        <v>1455</v>
      </c>
    </row>
    <row r="510" spans="1:5" x14ac:dyDescent="0.25">
      <c r="A510" s="384" t="s">
        <v>1708</v>
      </c>
      <c r="B510" s="386" t="s">
        <v>1707</v>
      </c>
      <c r="C510" s="387"/>
      <c r="D510" s="390" t="s">
        <v>58</v>
      </c>
      <c r="E510" s="304" t="s">
        <v>1454</v>
      </c>
    </row>
    <row r="511" spans="1:5" x14ac:dyDescent="0.25">
      <c r="A511" s="392"/>
      <c r="B511" s="393"/>
      <c r="C511" s="394"/>
      <c r="D511" s="395"/>
      <c r="E511" s="305" t="s">
        <v>1455</v>
      </c>
    </row>
    <row r="512" spans="1:5" x14ac:dyDescent="0.25">
      <c r="A512" s="376" t="s">
        <v>1709</v>
      </c>
      <c r="B512" s="378" t="s">
        <v>1707</v>
      </c>
      <c r="C512" s="379"/>
      <c r="D512" s="382" t="s">
        <v>58</v>
      </c>
      <c r="E512" s="306" t="s">
        <v>1454</v>
      </c>
    </row>
    <row r="513" spans="1:5" x14ac:dyDescent="0.25">
      <c r="A513" s="377"/>
      <c r="B513" s="380"/>
      <c r="C513" s="381"/>
      <c r="D513" s="383"/>
      <c r="E513" s="307" t="s">
        <v>1455</v>
      </c>
    </row>
    <row r="514" spans="1:5" x14ac:dyDescent="0.25">
      <c r="A514" s="384" t="s">
        <v>1710</v>
      </c>
      <c r="B514" s="386" t="s">
        <v>1707</v>
      </c>
      <c r="C514" s="387"/>
      <c r="D514" s="390" t="s">
        <v>58</v>
      </c>
      <c r="E514" s="304" t="s">
        <v>1454</v>
      </c>
    </row>
    <row r="515" spans="1:5" x14ac:dyDescent="0.25">
      <c r="A515" s="392"/>
      <c r="B515" s="393"/>
      <c r="C515" s="394"/>
      <c r="D515" s="395"/>
      <c r="E515" s="305" t="s">
        <v>1455</v>
      </c>
    </row>
    <row r="516" spans="1:5" x14ac:dyDescent="0.25">
      <c r="A516" s="376" t="s">
        <v>1711</v>
      </c>
      <c r="B516" s="378" t="s">
        <v>1707</v>
      </c>
      <c r="C516" s="379"/>
      <c r="D516" s="382" t="s">
        <v>58</v>
      </c>
      <c r="E516" s="306" t="s">
        <v>1454</v>
      </c>
    </row>
    <row r="517" spans="1:5" x14ac:dyDescent="0.25">
      <c r="A517" s="377"/>
      <c r="B517" s="380"/>
      <c r="C517" s="381"/>
      <c r="D517" s="383"/>
      <c r="E517" s="307" t="s">
        <v>1455</v>
      </c>
    </row>
    <row r="518" spans="1:5" x14ac:dyDescent="0.25">
      <c r="A518" s="384" t="s">
        <v>1712</v>
      </c>
      <c r="B518" s="386" t="s">
        <v>1707</v>
      </c>
      <c r="C518" s="387"/>
      <c r="D518" s="390" t="s">
        <v>58</v>
      </c>
      <c r="E518" s="304" t="s">
        <v>1454</v>
      </c>
    </row>
    <row r="519" spans="1:5" x14ac:dyDescent="0.25">
      <c r="A519" s="392"/>
      <c r="B519" s="393"/>
      <c r="C519" s="394"/>
      <c r="D519" s="395"/>
      <c r="E519" s="305" t="s">
        <v>1455</v>
      </c>
    </row>
    <row r="520" spans="1:5" x14ac:dyDescent="0.25">
      <c r="A520" s="376" t="s">
        <v>1713</v>
      </c>
      <c r="B520" s="378" t="s">
        <v>1707</v>
      </c>
      <c r="C520" s="379"/>
      <c r="D520" s="382" t="s">
        <v>58</v>
      </c>
      <c r="E520" s="306" t="s">
        <v>1454</v>
      </c>
    </row>
    <row r="521" spans="1:5" x14ac:dyDescent="0.25">
      <c r="A521" s="377"/>
      <c r="B521" s="380"/>
      <c r="C521" s="381"/>
      <c r="D521" s="383"/>
      <c r="E521" s="307" t="s">
        <v>1455</v>
      </c>
    </row>
    <row r="522" spans="1:5" x14ac:dyDescent="0.25">
      <c r="A522" s="384" t="s">
        <v>1714</v>
      </c>
      <c r="B522" s="386" t="s">
        <v>1707</v>
      </c>
      <c r="C522" s="387"/>
      <c r="D522" s="390" t="s">
        <v>58</v>
      </c>
      <c r="E522" s="304" t="s">
        <v>1454</v>
      </c>
    </row>
    <row r="523" spans="1:5" x14ac:dyDescent="0.25">
      <c r="A523" s="392"/>
      <c r="B523" s="393"/>
      <c r="C523" s="394"/>
      <c r="D523" s="395"/>
      <c r="E523" s="305" t="s">
        <v>1455</v>
      </c>
    </row>
    <row r="524" spans="1:5" x14ac:dyDescent="0.25">
      <c r="A524" s="376" t="s">
        <v>1715</v>
      </c>
      <c r="B524" s="378" t="s">
        <v>1707</v>
      </c>
      <c r="C524" s="379"/>
      <c r="D524" s="382" t="s">
        <v>58</v>
      </c>
      <c r="E524" s="306" t="s">
        <v>1454</v>
      </c>
    </row>
    <row r="525" spans="1:5" x14ac:dyDescent="0.25">
      <c r="A525" s="377"/>
      <c r="B525" s="380"/>
      <c r="C525" s="381"/>
      <c r="D525" s="383"/>
      <c r="E525" s="307" t="s">
        <v>1455</v>
      </c>
    </row>
    <row r="526" spans="1:5" x14ac:dyDescent="0.25">
      <c r="A526" s="384" t="s">
        <v>1716</v>
      </c>
      <c r="B526" s="386" t="s">
        <v>1707</v>
      </c>
      <c r="C526" s="387"/>
      <c r="D526" s="390" t="s">
        <v>58</v>
      </c>
      <c r="E526" s="304" t="s">
        <v>1454</v>
      </c>
    </row>
    <row r="527" spans="1:5" x14ac:dyDescent="0.25">
      <c r="A527" s="392"/>
      <c r="B527" s="393"/>
      <c r="C527" s="394"/>
      <c r="D527" s="395"/>
      <c r="E527" s="305" t="s">
        <v>1455</v>
      </c>
    </row>
    <row r="528" spans="1:5" x14ac:dyDescent="0.25">
      <c r="A528" s="376" t="s">
        <v>1717</v>
      </c>
      <c r="B528" s="378" t="s">
        <v>1707</v>
      </c>
      <c r="C528" s="379"/>
      <c r="D528" s="382" t="s">
        <v>58</v>
      </c>
      <c r="E528" s="306" t="s">
        <v>1454</v>
      </c>
    </row>
    <row r="529" spans="1:5" x14ac:dyDescent="0.25">
      <c r="A529" s="377"/>
      <c r="B529" s="380"/>
      <c r="C529" s="381"/>
      <c r="D529" s="383"/>
      <c r="E529" s="307" t="s">
        <v>1455</v>
      </c>
    </row>
    <row r="530" spans="1:5" x14ac:dyDescent="0.25">
      <c r="A530" s="384" t="s">
        <v>1718</v>
      </c>
      <c r="B530" s="386" t="s">
        <v>1707</v>
      </c>
      <c r="C530" s="387"/>
      <c r="D530" s="390" t="s">
        <v>58</v>
      </c>
      <c r="E530" s="304" t="s">
        <v>1454</v>
      </c>
    </row>
    <row r="531" spans="1:5" x14ac:dyDescent="0.25">
      <c r="A531" s="392"/>
      <c r="B531" s="393"/>
      <c r="C531" s="394"/>
      <c r="D531" s="395"/>
      <c r="E531" s="305" t="s">
        <v>1455</v>
      </c>
    </row>
    <row r="532" spans="1:5" x14ac:dyDescent="0.25">
      <c r="A532" s="376" t="s">
        <v>1719</v>
      </c>
      <c r="B532" s="378" t="s">
        <v>1707</v>
      </c>
      <c r="C532" s="379"/>
      <c r="D532" s="382" t="s">
        <v>58</v>
      </c>
      <c r="E532" s="306" t="s">
        <v>1454</v>
      </c>
    </row>
    <row r="533" spans="1:5" x14ac:dyDescent="0.25">
      <c r="A533" s="377"/>
      <c r="B533" s="380"/>
      <c r="C533" s="381"/>
      <c r="D533" s="383"/>
      <c r="E533" s="307" t="s">
        <v>1455</v>
      </c>
    </row>
    <row r="534" spans="1:5" x14ac:dyDescent="0.25">
      <c r="A534" s="384" t="s">
        <v>1720</v>
      </c>
      <c r="B534" s="386" t="s">
        <v>1707</v>
      </c>
      <c r="C534" s="387"/>
      <c r="D534" s="390" t="s">
        <v>58</v>
      </c>
      <c r="E534" s="304" t="s">
        <v>1454</v>
      </c>
    </row>
    <row r="535" spans="1:5" x14ac:dyDescent="0.25">
      <c r="A535" s="392"/>
      <c r="B535" s="393"/>
      <c r="C535" s="394"/>
      <c r="D535" s="395"/>
      <c r="E535" s="305" t="s">
        <v>1455</v>
      </c>
    </row>
    <row r="536" spans="1:5" x14ac:dyDescent="0.25">
      <c r="A536" s="376" t="s">
        <v>1721</v>
      </c>
      <c r="B536" s="378" t="s">
        <v>1707</v>
      </c>
      <c r="C536" s="379"/>
      <c r="D536" s="382" t="s">
        <v>58</v>
      </c>
      <c r="E536" s="306" t="s">
        <v>1454</v>
      </c>
    </row>
    <row r="537" spans="1:5" x14ac:dyDescent="0.25">
      <c r="A537" s="377"/>
      <c r="B537" s="380"/>
      <c r="C537" s="381"/>
      <c r="D537" s="383"/>
      <c r="E537" s="307" t="s">
        <v>1455</v>
      </c>
    </row>
    <row r="538" spans="1:5" x14ac:dyDescent="0.25">
      <c r="A538" s="384" t="s">
        <v>1722</v>
      </c>
      <c r="B538" s="386" t="s">
        <v>1707</v>
      </c>
      <c r="C538" s="387"/>
      <c r="D538" s="390" t="s">
        <v>58</v>
      </c>
      <c r="E538" s="304" t="s">
        <v>1454</v>
      </c>
    </row>
    <row r="539" spans="1:5" x14ac:dyDescent="0.25">
      <c r="A539" s="392"/>
      <c r="B539" s="393"/>
      <c r="C539" s="394"/>
      <c r="D539" s="395"/>
      <c r="E539" s="305" t="s">
        <v>1455</v>
      </c>
    </row>
    <row r="540" spans="1:5" x14ac:dyDescent="0.25">
      <c r="A540" s="376" t="s">
        <v>1723</v>
      </c>
      <c r="B540" s="378" t="s">
        <v>1707</v>
      </c>
      <c r="C540" s="379"/>
      <c r="D540" s="382" t="s">
        <v>58</v>
      </c>
      <c r="E540" s="306" t="s">
        <v>1454</v>
      </c>
    </row>
    <row r="541" spans="1:5" x14ac:dyDescent="0.25">
      <c r="A541" s="377"/>
      <c r="B541" s="380"/>
      <c r="C541" s="381"/>
      <c r="D541" s="383"/>
      <c r="E541" s="307" t="s">
        <v>1455</v>
      </c>
    </row>
    <row r="542" spans="1:5" x14ac:dyDescent="0.25">
      <c r="A542" s="384" t="s">
        <v>1724</v>
      </c>
      <c r="B542" s="386" t="s">
        <v>1707</v>
      </c>
      <c r="C542" s="387"/>
      <c r="D542" s="390" t="s">
        <v>58</v>
      </c>
      <c r="E542" s="304" t="s">
        <v>1454</v>
      </c>
    </row>
    <row r="543" spans="1:5" x14ac:dyDescent="0.25">
      <c r="A543" s="392"/>
      <c r="B543" s="393"/>
      <c r="C543" s="394"/>
      <c r="D543" s="395"/>
      <c r="E543" s="305" t="s">
        <v>1455</v>
      </c>
    </row>
    <row r="544" spans="1:5" x14ac:dyDescent="0.25">
      <c r="A544" s="376" t="s">
        <v>1725</v>
      </c>
      <c r="B544" s="378" t="s">
        <v>1726</v>
      </c>
      <c r="C544" s="379"/>
      <c r="D544" s="382" t="s">
        <v>58</v>
      </c>
      <c r="E544" s="306" t="s">
        <v>1454</v>
      </c>
    </row>
    <row r="545" spans="1:5" x14ac:dyDescent="0.25">
      <c r="A545" s="377"/>
      <c r="B545" s="380"/>
      <c r="C545" s="381"/>
      <c r="D545" s="383"/>
      <c r="E545" s="307" t="s">
        <v>1455</v>
      </c>
    </row>
    <row r="546" spans="1:5" x14ac:dyDescent="0.25">
      <c r="A546" s="384" t="s">
        <v>1727</v>
      </c>
      <c r="B546" s="386" t="s">
        <v>1726</v>
      </c>
      <c r="C546" s="387"/>
      <c r="D546" s="390" t="s">
        <v>58</v>
      </c>
      <c r="E546" s="304" t="s">
        <v>1454</v>
      </c>
    </row>
    <row r="547" spans="1:5" x14ac:dyDescent="0.25">
      <c r="A547" s="392"/>
      <c r="B547" s="393"/>
      <c r="C547" s="394"/>
      <c r="D547" s="395"/>
      <c r="E547" s="305" t="s">
        <v>1455</v>
      </c>
    </row>
    <row r="548" spans="1:5" x14ac:dyDescent="0.25">
      <c r="A548" s="376" t="s">
        <v>1728</v>
      </c>
      <c r="B548" s="378" t="s">
        <v>1726</v>
      </c>
      <c r="C548" s="379"/>
      <c r="D548" s="382" t="s">
        <v>58</v>
      </c>
      <c r="E548" s="306" t="s">
        <v>1454</v>
      </c>
    </row>
    <row r="549" spans="1:5" x14ac:dyDescent="0.25">
      <c r="A549" s="377"/>
      <c r="B549" s="380"/>
      <c r="C549" s="381"/>
      <c r="D549" s="383"/>
      <c r="E549" s="307" t="s">
        <v>1455</v>
      </c>
    </row>
    <row r="550" spans="1:5" x14ac:dyDescent="0.25">
      <c r="A550" s="384" t="s">
        <v>1729</v>
      </c>
      <c r="B550" s="386" t="s">
        <v>1726</v>
      </c>
      <c r="C550" s="387"/>
      <c r="D550" s="390" t="s">
        <v>58</v>
      </c>
      <c r="E550" s="304" t="s">
        <v>1454</v>
      </c>
    </row>
    <row r="551" spans="1:5" x14ac:dyDescent="0.25">
      <c r="A551" s="392"/>
      <c r="B551" s="393"/>
      <c r="C551" s="394"/>
      <c r="D551" s="395"/>
      <c r="E551" s="305" t="s">
        <v>1455</v>
      </c>
    </row>
    <row r="552" spans="1:5" x14ac:dyDescent="0.25">
      <c r="A552" s="376" t="s">
        <v>1730</v>
      </c>
      <c r="B552" s="378" t="s">
        <v>1726</v>
      </c>
      <c r="C552" s="379"/>
      <c r="D552" s="382" t="s">
        <v>58</v>
      </c>
      <c r="E552" s="306" t="s">
        <v>1454</v>
      </c>
    </row>
    <row r="553" spans="1:5" x14ac:dyDescent="0.25">
      <c r="A553" s="377"/>
      <c r="B553" s="380"/>
      <c r="C553" s="381"/>
      <c r="D553" s="383"/>
      <c r="E553" s="307" t="s">
        <v>1455</v>
      </c>
    </row>
    <row r="554" spans="1:5" x14ac:dyDescent="0.25">
      <c r="A554" s="384" t="s">
        <v>1731</v>
      </c>
      <c r="B554" s="386" t="s">
        <v>1732</v>
      </c>
      <c r="C554" s="387"/>
      <c r="D554" s="390" t="s">
        <v>58</v>
      </c>
      <c r="E554" s="304" t="s">
        <v>1454</v>
      </c>
    </row>
    <row r="555" spans="1:5" x14ac:dyDescent="0.25">
      <c r="A555" s="392"/>
      <c r="B555" s="393"/>
      <c r="C555" s="394"/>
      <c r="D555" s="395"/>
      <c r="E555" s="305" t="s">
        <v>1455</v>
      </c>
    </row>
    <row r="556" spans="1:5" x14ac:dyDescent="0.25">
      <c r="A556" s="376" t="s">
        <v>1733</v>
      </c>
      <c r="B556" s="378" t="s">
        <v>1732</v>
      </c>
      <c r="C556" s="379"/>
      <c r="D556" s="382" t="s">
        <v>58</v>
      </c>
      <c r="E556" s="306" t="s">
        <v>1454</v>
      </c>
    </row>
    <row r="557" spans="1:5" x14ac:dyDescent="0.25">
      <c r="A557" s="377"/>
      <c r="B557" s="380"/>
      <c r="C557" s="381"/>
      <c r="D557" s="383"/>
      <c r="E557" s="307" t="s">
        <v>1455</v>
      </c>
    </row>
    <row r="558" spans="1:5" x14ac:dyDescent="0.25">
      <c r="A558" s="384" t="s">
        <v>1490</v>
      </c>
      <c r="B558" s="386" t="s">
        <v>1732</v>
      </c>
      <c r="C558" s="387"/>
      <c r="D558" s="390" t="s">
        <v>58</v>
      </c>
      <c r="E558" s="304" t="s">
        <v>1454</v>
      </c>
    </row>
    <row r="559" spans="1:5" x14ac:dyDescent="0.25">
      <c r="A559" s="392"/>
      <c r="B559" s="393"/>
      <c r="C559" s="394"/>
      <c r="D559" s="395"/>
      <c r="E559" s="305" t="s">
        <v>1455</v>
      </c>
    </row>
    <row r="560" spans="1:5" x14ac:dyDescent="0.25">
      <c r="A560" s="376" t="s">
        <v>1734</v>
      </c>
      <c r="B560" s="378" t="s">
        <v>1732</v>
      </c>
      <c r="C560" s="379"/>
      <c r="D560" s="382" t="s">
        <v>58</v>
      </c>
      <c r="E560" s="306" t="s">
        <v>1454</v>
      </c>
    </row>
    <row r="561" spans="1:5" x14ac:dyDescent="0.25">
      <c r="A561" s="377"/>
      <c r="B561" s="380"/>
      <c r="C561" s="381"/>
      <c r="D561" s="383"/>
      <c r="E561" s="307" t="s">
        <v>1455</v>
      </c>
    </row>
    <row r="562" spans="1:5" x14ac:dyDescent="0.25">
      <c r="A562" s="384" t="s">
        <v>1735</v>
      </c>
      <c r="B562" s="386" t="s">
        <v>1732</v>
      </c>
      <c r="C562" s="387"/>
      <c r="D562" s="390" t="s">
        <v>58</v>
      </c>
      <c r="E562" s="304" t="s">
        <v>1454</v>
      </c>
    </row>
    <row r="563" spans="1:5" x14ac:dyDescent="0.25">
      <c r="A563" s="392"/>
      <c r="B563" s="393"/>
      <c r="C563" s="394"/>
      <c r="D563" s="395"/>
      <c r="E563" s="305" t="s">
        <v>1455</v>
      </c>
    </row>
    <row r="564" spans="1:5" x14ac:dyDescent="0.25">
      <c r="A564" s="376" t="s">
        <v>1736</v>
      </c>
      <c r="B564" s="378" t="s">
        <v>1732</v>
      </c>
      <c r="C564" s="379"/>
      <c r="D564" s="382" t="s">
        <v>58</v>
      </c>
      <c r="E564" s="306" t="s">
        <v>1454</v>
      </c>
    </row>
    <row r="565" spans="1:5" x14ac:dyDescent="0.25">
      <c r="A565" s="377"/>
      <c r="B565" s="380"/>
      <c r="C565" s="381"/>
      <c r="D565" s="383"/>
      <c r="E565" s="307" t="s">
        <v>1455</v>
      </c>
    </row>
    <row r="566" spans="1:5" x14ac:dyDescent="0.25">
      <c r="A566" s="384" t="s">
        <v>1737</v>
      </c>
      <c r="B566" s="386" t="s">
        <v>1732</v>
      </c>
      <c r="C566" s="387"/>
      <c r="D566" s="390" t="s">
        <v>58</v>
      </c>
      <c r="E566" s="304" t="s">
        <v>1454</v>
      </c>
    </row>
    <row r="567" spans="1:5" x14ac:dyDescent="0.25">
      <c r="A567" s="392"/>
      <c r="B567" s="393"/>
      <c r="C567" s="394"/>
      <c r="D567" s="395"/>
      <c r="E567" s="305" t="s">
        <v>1455</v>
      </c>
    </row>
    <row r="568" spans="1:5" x14ac:dyDescent="0.25">
      <c r="A568" s="376" t="s">
        <v>1738</v>
      </c>
      <c r="B568" s="378" t="s">
        <v>1732</v>
      </c>
      <c r="C568" s="379"/>
      <c r="D568" s="382" t="s">
        <v>58</v>
      </c>
      <c r="E568" s="306" t="s">
        <v>1454</v>
      </c>
    </row>
    <row r="569" spans="1:5" x14ac:dyDescent="0.25">
      <c r="A569" s="377"/>
      <c r="B569" s="380"/>
      <c r="C569" s="381"/>
      <c r="D569" s="383"/>
      <c r="E569" s="307" t="s">
        <v>1455</v>
      </c>
    </row>
    <row r="570" spans="1:5" x14ac:dyDescent="0.25">
      <c r="A570" s="384" t="s">
        <v>1739</v>
      </c>
      <c r="B570" s="386" t="s">
        <v>1732</v>
      </c>
      <c r="C570" s="387"/>
      <c r="D570" s="390" t="s">
        <v>58</v>
      </c>
      <c r="E570" s="304" t="s">
        <v>1454</v>
      </c>
    </row>
    <row r="571" spans="1:5" x14ac:dyDescent="0.25">
      <c r="A571" s="392"/>
      <c r="B571" s="393"/>
      <c r="C571" s="394"/>
      <c r="D571" s="395"/>
      <c r="E571" s="305" t="s">
        <v>1455</v>
      </c>
    </row>
    <row r="572" spans="1:5" x14ac:dyDescent="0.25">
      <c r="A572" s="376" t="s">
        <v>1740</v>
      </c>
      <c r="B572" s="378" t="s">
        <v>1732</v>
      </c>
      <c r="C572" s="379"/>
      <c r="D572" s="382" t="s">
        <v>58</v>
      </c>
      <c r="E572" s="306" t="s">
        <v>1454</v>
      </c>
    </row>
    <row r="573" spans="1:5" x14ac:dyDescent="0.25">
      <c r="A573" s="377"/>
      <c r="B573" s="380"/>
      <c r="C573" s="381"/>
      <c r="D573" s="383"/>
      <c r="E573" s="307" t="s">
        <v>1455</v>
      </c>
    </row>
    <row r="574" spans="1:5" x14ac:dyDescent="0.25">
      <c r="A574" s="384" t="s">
        <v>1741</v>
      </c>
      <c r="B574" s="386" t="s">
        <v>1732</v>
      </c>
      <c r="C574" s="387"/>
      <c r="D574" s="390" t="s">
        <v>58</v>
      </c>
      <c r="E574" s="304" t="s">
        <v>1454</v>
      </c>
    </row>
    <row r="575" spans="1:5" x14ac:dyDescent="0.25">
      <c r="A575" s="392"/>
      <c r="B575" s="393"/>
      <c r="C575" s="394"/>
      <c r="D575" s="395"/>
      <c r="E575" s="305" t="s">
        <v>1455</v>
      </c>
    </row>
    <row r="576" spans="1:5" x14ac:dyDescent="0.25">
      <c r="A576" s="376" t="s">
        <v>1742</v>
      </c>
      <c r="B576" s="378" t="s">
        <v>1732</v>
      </c>
      <c r="C576" s="379"/>
      <c r="D576" s="382" t="s">
        <v>58</v>
      </c>
      <c r="E576" s="306" t="s">
        <v>1454</v>
      </c>
    </row>
    <row r="577" spans="1:5" x14ac:dyDescent="0.25">
      <c r="A577" s="377"/>
      <c r="B577" s="380"/>
      <c r="C577" s="381"/>
      <c r="D577" s="383"/>
      <c r="E577" s="307" t="s">
        <v>1455</v>
      </c>
    </row>
    <row r="578" spans="1:5" x14ac:dyDescent="0.25">
      <c r="A578" s="384" t="s">
        <v>1743</v>
      </c>
      <c r="B578" s="386" t="s">
        <v>1732</v>
      </c>
      <c r="C578" s="387"/>
      <c r="D578" s="390" t="s">
        <v>58</v>
      </c>
      <c r="E578" s="304" t="s">
        <v>1454</v>
      </c>
    </row>
    <row r="579" spans="1:5" x14ac:dyDescent="0.25">
      <c r="A579" s="392"/>
      <c r="B579" s="393"/>
      <c r="C579" s="394"/>
      <c r="D579" s="395"/>
      <c r="E579" s="305" t="s">
        <v>1455</v>
      </c>
    </row>
    <row r="580" spans="1:5" x14ac:dyDescent="0.25">
      <c r="A580" s="376" t="s">
        <v>1744</v>
      </c>
      <c r="B580" s="378" t="s">
        <v>1745</v>
      </c>
      <c r="C580" s="379"/>
      <c r="D580" s="382" t="s">
        <v>58</v>
      </c>
      <c r="E580" s="306" t="s">
        <v>1454</v>
      </c>
    </row>
    <row r="581" spans="1:5" x14ac:dyDescent="0.25">
      <c r="A581" s="377"/>
      <c r="B581" s="380"/>
      <c r="C581" s="381"/>
      <c r="D581" s="383"/>
      <c r="E581" s="307" t="s">
        <v>1455</v>
      </c>
    </row>
    <row r="582" spans="1:5" x14ac:dyDescent="0.25">
      <c r="A582" s="384" t="s">
        <v>1746</v>
      </c>
      <c r="B582" s="386" t="s">
        <v>1745</v>
      </c>
      <c r="C582" s="387"/>
      <c r="D582" s="390" t="s">
        <v>58</v>
      </c>
      <c r="E582" s="304" t="s">
        <v>1454</v>
      </c>
    </row>
    <row r="583" spans="1:5" x14ac:dyDescent="0.25">
      <c r="A583" s="392"/>
      <c r="B583" s="393"/>
      <c r="C583" s="394"/>
      <c r="D583" s="395"/>
      <c r="E583" s="305" t="s">
        <v>1455</v>
      </c>
    </row>
    <row r="584" spans="1:5" x14ac:dyDescent="0.25">
      <c r="A584" s="376" t="s">
        <v>1747</v>
      </c>
      <c r="B584" s="378" t="s">
        <v>1745</v>
      </c>
      <c r="C584" s="379"/>
      <c r="D584" s="382" t="s">
        <v>58</v>
      </c>
      <c r="E584" s="306" t="s">
        <v>1454</v>
      </c>
    </row>
    <row r="585" spans="1:5" x14ac:dyDescent="0.25">
      <c r="A585" s="377"/>
      <c r="B585" s="380"/>
      <c r="C585" s="381"/>
      <c r="D585" s="383"/>
      <c r="E585" s="307" t="s">
        <v>1455</v>
      </c>
    </row>
    <row r="586" spans="1:5" x14ac:dyDescent="0.25">
      <c r="A586" s="384" t="s">
        <v>1748</v>
      </c>
      <c r="B586" s="386" t="s">
        <v>1745</v>
      </c>
      <c r="C586" s="387"/>
      <c r="D586" s="390" t="s">
        <v>58</v>
      </c>
      <c r="E586" s="304" t="s">
        <v>1454</v>
      </c>
    </row>
    <row r="587" spans="1:5" x14ac:dyDescent="0.25">
      <c r="A587" s="392"/>
      <c r="B587" s="393"/>
      <c r="C587" s="394"/>
      <c r="D587" s="395"/>
      <c r="E587" s="305" t="s">
        <v>1455</v>
      </c>
    </row>
    <row r="588" spans="1:5" x14ac:dyDescent="0.25">
      <c r="A588" s="376" t="s">
        <v>1749</v>
      </c>
      <c r="B588" s="378" t="s">
        <v>1745</v>
      </c>
      <c r="C588" s="379"/>
      <c r="D588" s="382" t="s">
        <v>58</v>
      </c>
      <c r="E588" s="306" t="s">
        <v>1454</v>
      </c>
    </row>
    <row r="589" spans="1:5" x14ac:dyDescent="0.25">
      <c r="A589" s="377"/>
      <c r="B589" s="380"/>
      <c r="C589" s="381"/>
      <c r="D589" s="383"/>
      <c r="E589" s="307" t="s">
        <v>1455</v>
      </c>
    </row>
    <row r="590" spans="1:5" x14ac:dyDescent="0.25">
      <c r="A590" s="384" t="s">
        <v>1750</v>
      </c>
      <c r="B590" s="386" t="s">
        <v>1745</v>
      </c>
      <c r="C590" s="387"/>
      <c r="D590" s="390" t="s">
        <v>58</v>
      </c>
      <c r="E590" s="304" t="s">
        <v>1454</v>
      </c>
    </row>
    <row r="591" spans="1:5" x14ac:dyDescent="0.25">
      <c r="A591" s="392"/>
      <c r="B591" s="393"/>
      <c r="C591" s="394"/>
      <c r="D591" s="395"/>
      <c r="E591" s="305" t="s">
        <v>1455</v>
      </c>
    </row>
    <row r="592" spans="1:5" x14ac:dyDescent="0.25">
      <c r="A592" s="376" t="s">
        <v>1751</v>
      </c>
      <c r="B592" s="378" t="s">
        <v>1745</v>
      </c>
      <c r="C592" s="379"/>
      <c r="D592" s="382" t="s">
        <v>58</v>
      </c>
      <c r="E592" s="306" t="s">
        <v>1454</v>
      </c>
    </row>
    <row r="593" spans="1:5" x14ac:dyDescent="0.25">
      <c r="A593" s="377"/>
      <c r="B593" s="380"/>
      <c r="C593" s="381"/>
      <c r="D593" s="383"/>
      <c r="E593" s="307" t="s">
        <v>1455</v>
      </c>
    </row>
    <row r="594" spans="1:5" x14ac:dyDescent="0.25">
      <c r="A594" s="384" t="s">
        <v>1752</v>
      </c>
      <c r="B594" s="386" t="s">
        <v>1753</v>
      </c>
      <c r="C594" s="387"/>
      <c r="D594" s="390" t="s">
        <v>58</v>
      </c>
      <c r="E594" s="304" t="s">
        <v>1454</v>
      </c>
    </row>
    <row r="595" spans="1:5" x14ac:dyDescent="0.25">
      <c r="A595" s="392"/>
      <c r="B595" s="393"/>
      <c r="C595" s="394"/>
      <c r="D595" s="395"/>
      <c r="E595" s="305" t="s">
        <v>1455</v>
      </c>
    </row>
    <row r="596" spans="1:5" x14ac:dyDescent="0.25">
      <c r="A596" s="376" t="s">
        <v>1754</v>
      </c>
      <c r="B596" s="378" t="s">
        <v>1753</v>
      </c>
      <c r="C596" s="379"/>
      <c r="D596" s="382" t="s">
        <v>58</v>
      </c>
      <c r="E596" s="306" t="s">
        <v>1454</v>
      </c>
    </row>
    <row r="597" spans="1:5" x14ac:dyDescent="0.25">
      <c r="A597" s="377"/>
      <c r="B597" s="380"/>
      <c r="C597" s="381"/>
      <c r="D597" s="383"/>
      <c r="E597" s="307" t="s">
        <v>1455</v>
      </c>
    </row>
    <row r="598" spans="1:5" x14ac:dyDescent="0.25">
      <c r="A598" s="384" t="s">
        <v>1755</v>
      </c>
      <c r="B598" s="386" t="s">
        <v>1753</v>
      </c>
      <c r="C598" s="387"/>
      <c r="D598" s="390" t="s">
        <v>58</v>
      </c>
      <c r="E598" s="304" t="s">
        <v>1454</v>
      </c>
    </row>
    <row r="599" spans="1:5" x14ac:dyDescent="0.25">
      <c r="A599" s="392"/>
      <c r="B599" s="393"/>
      <c r="C599" s="394"/>
      <c r="D599" s="395"/>
      <c r="E599" s="305" t="s">
        <v>1455</v>
      </c>
    </row>
    <row r="600" spans="1:5" x14ac:dyDescent="0.25">
      <c r="A600" s="376" t="s">
        <v>1756</v>
      </c>
      <c r="B600" s="378" t="s">
        <v>1753</v>
      </c>
      <c r="C600" s="379"/>
      <c r="D600" s="382" t="s">
        <v>58</v>
      </c>
      <c r="E600" s="306" t="s">
        <v>1454</v>
      </c>
    </row>
    <row r="601" spans="1:5" x14ac:dyDescent="0.25">
      <c r="A601" s="377"/>
      <c r="B601" s="380"/>
      <c r="C601" s="381"/>
      <c r="D601" s="383"/>
      <c r="E601" s="307" t="s">
        <v>1455</v>
      </c>
    </row>
    <row r="602" spans="1:5" x14ac:dyDescent="0.25">
      <c r="A602" s="384" t="s">
        <v>1757</v>
      </c>
      <c r="B602" s="386" t="s">
        <v>1753</v>
      </c>
      <c r="C602" s="387"/>
      <c r="D602" s="390" t="s">
        <v>58</v>
      </c>
      <c r="E602" s="304" t="s">
        <v>1454</v>
      </c>
    </row>
    <row r="603" spans="1:5" x14ac:dyDescent="0.25">
      <c r="A603" s="392"/>
      <c r="B603" s="393"/>
      <c r="C603" s="394"/>
      <c r="D603" s="395"/>
      <c r="E603" s="305" t="s">
        <v>1455</v>
      </c>
    </row>
    <row r="604" spans="1:5" x14ac:dyDescent="0.25">
      <c r="A604" s="376" t="s">
        <v>1758</v>
      </c>
      <c r="B604" s="378" t="s">
        <v>1753</v>
      </c>
      <c r="C604" s="379"/>
      <c r="D604" s="382" t="s">
        <v>58</v>
      </c>
      <c r="E604" s="306" t="s">
        <v>1454</v>
      </c>
    </row>
    <row r="605" spans="1:5" x14ac:dyDescent="0.25">
      <c r="A605" s="377"/>
      <c r="B605" s="380"/>
      <c r="C605" s="381"/>
      <c r="D605" s="383"/>
      <c r="E605" s="307" t="s">
        <v>1455</v>
      </c>
    </row>
    <row r="606" spans="1:5" x14ac:dyDescent="0.25">
      <c r="A606" s="384" t="s">
        <v>1759</v>
      </c>
      <c r="B606" s="386" t="s">
        <v>1753</v>
      </c>
      <c r="C606" s="387"/>
      <c r="D606" s="390" t="s">
        <v>58</v>
      </c>
      <c r="E606" s="304" t="s">
        <v>1454</v>
      </c>
    </row>
    <row r="607" spans="1:5" x14ac:dyDescent="0.25">
      <c r="A607" s="392"/>
      <c r="B607" s="393"/>
      <c r="C607" s="394"/>
      <c r="D607" s="395"/>
      <c r="E607" s="305" t="s">
        <v>1455</v>
      </c>
    </row>
    <row r="608" spans="1:5" x14ac:dyDescent="0.25">
      <c r="A608" s="376" t="s">
        <v>1760</v>
      </c>
      <c r="B608" s="378" t="s">
        <v>1753</v>
      </c>
      <c r="C608" s="379"/>
      <c r="D608" s="382" t="s">
        <v>58</v>
      </c>
      <c r="E608" s="306" t="s">
        <v>1454</v>
      </c>
    </row>
    <row r="609" spans="1:5" x14ac:dyDescent="0.25">
      <c r="A609" s="377"/>
      <c r="B609" s="380"/>
      <c r="C609" s="381"/>
      <c r="D609" s="383"/>
      <c r="E609" s="307" t="s">
        <v>1455</v>
      </c>
    </row>
    <row r="610" spans="1:5" x14ac:dyDescent="0.25">
      <c r="A610" s="384" t="s">
        <v>1761</v>
      </c>
      <c r="B610" s="386" t="s">
        <v>1753</v>
      </c>
      <c r="C610" s="387"/>
      <c r="D610" s="390" t="s">
        <v>58</v>
      </c>
      <c r="E610" s="304" t="s">
        <v>1454</v>
      </c>
    </row>
    <row r="611" spans="1:5" x14ac:dyDescent="0.25">
      <c r="A611" s="392"/>
      <c r="B611" s="393"/>
      <c r="C611" s="394"/>
      <c r="D611" s="395"/>
      <c r="E611" s="305" t="s">
        <v>1455</v>
      </c>
    </row>
    <row r="612" spans="1:5" x14ac:dyDescent="0.25">
      <c r="A612" s="376" t="s">
        <v>1762</v>
      </c>
      <c r="B612" s="378" t="s">
        <v>1753</v>
      </c>
      <c r="C612" s="379"/>
      <c r="D612" s="382" t="s">
        <v>58</v>
      </c>
      <c r="E612" s="306" t="s">
        <v>1454</v>
      </c>
    </row>
    <row r="613" spans="1:5" x14ac:dyDescent="0.25">
      <c r="A613" s="377"/>
      <c r="B613" s="380"/>
      <c r="C613" s="381"/>
      <c r="D613" s="383"/>
      <c r="E613" s="307" t="s">
        <v>1455</v>
      </c>
    </row>
    <row r="614" spans="1:5" x14ac:dyDescent="0.25">
      <c r="A614" s="384" t="s">
        <v>1763</v>
      </c>
      <c r="B614" s="386" t="s">
        <v>1753</v>
      </c>
      <c r="C614" s="387"/>
      <c r="D614" s="390" t="s">
        <v>58</v>
      </c>
      <c r="E614" s="304" t="s">
        <v>1454</v>
      </c>
    </row>
    <row r="615" spans="1:5" x14ac:dyDescent="0.25">
      <c r="A615" s="392"/>
      <c r="B615" s="393"/>
      <c r="C615" s="394"/>
      <c r="D615" s="395"/>
      <c r="E615" s="305" t="s">
        <v>1455</v>
      </c>
    </row>
    <row r="616" spans="1:5" x14ac:dyDescent="0.25">
      <c r="A616" s="376" t="s">
        <v>1764</v>
      </c>
      <c r="B616" s="378" t="s">
        <v>1753</v>
      </c>
      <c r="C616" s="379"/>
      <c r="D616" s="382" t="s">
        <v>58</v>
      </c>
      <c r="E616" s="306" t="s">
        <v>1454</v>
      </c>
    </row>
    <row r="617" spans="1:5" x14ac:dyDescent="0.25">
      <c r="A617" s="377"/>
      <c r="B617" s="380"/>
      <c r="C617" s="381"/>
      <c r="D617" s="383"/>
      <c r="E617" s="307" t="s">
        <v>1455</v>
      </c>
    </row>
    <row r="618" spans="1:5" x14ac:dyDescent="0.25">
      <c r="A618" s="384" t="s">
        <v>1765</v>
      </c>
      <c r="B618" s="386" t="s">
        <v>1766</v>
      </c>
      <c r="C618" s="387"/>
      <c r="D618" s="390" t="s">
        <v>58</v>
      </c>
      <c r="E618" s="304" t="s">
        <v>1454</v>
      </c>
    </row>
    <row r="619" spans="1:5" x14ac:dyDescent="0.25">
      <c r="A619" s="392"/>
      <c r="B619" s="393"/>
      <c r="C619" s="394"/>
      <c r="D619" s="395"/>
      <c r="E619" s="305" t="s">
        <v>1455</v>
      </c>
    </row>
    <row r="620" spans="1:5" x14ac:dyDescent="0.25">
      <c r="A620" s="376" t="s">
        <v>1767</v>
      </c>
      <c r="B620" s="378" t="s">
        <v>1766</v>
      </c>
      <c r="C620" s="379"/>
      <c r="D620" s="382" t="s">
        <v>58</v>
      </c>
      <c r="E620" s="306" t="s">
        <v>1454</v>
      </c>
    </row>
    <row r="621" spans="1:5" x14ac:dyDescent="0.25">
      <c r="A621" s="377"/>
      <c r="B621" s="380"/>
      <c r="C621" s="381"/>
      <c r="D621" s="383"/>
      <c r="E621" s="307" t="s">
        <v>1455</v>
      </c>
    </row>
    <row r="622" spans="1:5" x14ac:dyDescent="0.25">
      <c r="A622" s="384" t="s">
        <v>1768</v>
      </c>
      <c r="B622" s="386" t="s">
        <v>1766</v>
      </c>
      <c r="C622" s="387"/>
      <c r="D622" s="390" t="s">
        <v>58</v>
      </c>
      <c r="E622" s="304" t="s">
        <v>1454</v>
      </c>
    </row>
    <row r="623" spans="1:5" x14ac:dyDescent="0.25">
      <c r="A623" s="392"/>
      <c r="B623" s="393"/>
      <c r="C623" s="394"/>
      <c r="D623" s="395"/>
      <c r="E623" s="305" t="s">
        <v>1455</v>
      </c>
    </row>
    <row r="624" spans="1:5" x14ac:dyDescent="0.25">
      <c r="A624" s="376" t="s">
        <v>1769</v>
      </c>
      <c r="B624" s="378" t="s">
        <v>1766</v>
      </c>
      <c r="C624" s="379"/>
      <c r="D624" s="382" t="s">
        <v>58</v>
      </c>
      <c r="E624" s="306" t="s">
        <v>1454</v>
      </c>
    </row>
    <row r="625" spans="1:5" x14ac:dyDescent="0.25">
      <c r="A625" s="377"/>
      <c r="B625" s="380"/>
      <c r="C625" s="381"/>
      <c r="D625" s="383"/>
      <c r="E625" s="307" t="s">
        <v>1455</v>
      </c>
    </row>
    <row r="626" spans="1:5" x14ac:dyDescent="0.25">
      <c r="A626" s="384" t="s">
        <v>1770</v>
      </c>
      <c r="B626" s="386" t="s">
        <v>1771</v>
      </c>
      <c r="C626" s="387"/>
      <c r="D626" s="390" t="s">
        <v>58</v>
      </c>
      <c r="E626" s="304" t="s">
        <v>1454</v>
      </c>
    </row>
    <row r="627" spans="1:5" x14ac:dyDescent="0.25">
      <c r="A627" s="392"/>
      <c r="B627" s="393"/>
      <c r="C627" s="394"/>
      <c r="D627" s="395"/>
      <c r="E627" s="305" t="s">
        <v>1455</v>
      </c>
    </row>
    <row r="628" spans="1:5" x14ac:dyDescent="0.25">
      <c r="A628" s="376" t="s">
        <v>1772</v>
      </c>
      <c r="B628" s="378" t="s">
        <v>1771</v>
      </c>
      <c r="C628" s="379"/>
      <c r="D628" s="382" t="s">
        <v>58</v>
      </c>
      <c r="E628" s="306" t="s">
        <v>1454</v>
      </c>
    </row>
    <row r="629" spans="1:5" x14ac:dyDescent="0.25">
      <c r="A629" s="377"/>
      <c r="B629" s="380"/>
      <c r="C629" s="381"/>
      <c r="D629" s="383"/>
      <c r="E629" s="307" t="s">
        <v>1455</v>
      </c>
    </row>
    <row r="630" spans="1:5" x14ac:dyDescent="0.25">
      <c r="A630" s="384" t="s">
        <v>1773</v>
      </c>
      <c r="B630" s="386" t="s">
        <v>1771</v>
      </c>
      <c r="C630" s="387"/>
      <c r="D630" s="390" t="s">
        <v>58</v>
      </c>
      <c r="E630" s="304" t="s">
        <v>1454</v>
      </c>
    </row>
    <row r="631" spans="1:5" x14ac:dyDescent="0.25">
      <c r="A631" s="392"/>
      <c r="B631" s="393"/>
      <c r="C631" s="394"/>
      <c r="D631" s="395"/>
      <c r="E631" s="305" t="s">
        <v>1455</v>
      </c>
    </row>
    <row r="632" spans="1:5" x14ac:dyDescent="0.25">
      <c r="A632" s="376" t="s">
        <v>1774</v>
      </c>
      <c r="B632" s="378" t="s">
        <v>1771</v>
      </c>
      <c r="C632" s="379"/>
      <c r="D632" s="382" t="s">
        <v>58</v>
      </c>
      <c r="E632" s="306" t="s">
        <v>1454</v>
      </c>
    </row>
    <row r="633" spans="1:5" x14ac:dyDescent="0.25">
      <c r="A633" s="377"/>
      <c r="B633" s="380"/>
      <c r="C633" s="381"/>
      <c r="D633" s="383"/>
      <c r="E633" s="307" t="s">
        <v>1455</v>
      </c>
    </row>
    <row r="634" spans="1:5" x14ac:dyDescent="0.25">
      <c r="A634" s="384" t="s">
        <v>1775</v>
      </c>
      <c r="B634" s="386" t="s">
        <v>1771</v>
      </c>
      <c r="C634" s="387"/>
      <c r="D634" s="390" t="s">
        <v>58</v>
      </c>
      <c r="E634" s="304" t="s">
        <v>1454</v>
      </c>
    </row>
    <row r="635" spans="1:5" x14ac:dyDescent="0.25">
      <c r="A635" s="392"/>
      <c r="B635" s="393"/>
      <c r="C635" s="394"/>
      <c r="D635" s="395"/>
      <c r="E635" s="305" t="s">
        <v>1455</v>
      </c>
    </row>
    <row r="636" spans="1:5" x14ac:dyDescent="0.25">
      <c r="A636" s="376" t="s">
        <v>1776</v>
      </c>
      <c r="B636" s="378" t="s">
        <v>1771</v>
      </c>
      <c r="C636" s="379"/>
      <c r="D636" s="382" t="s">
        <v>58</v>
      </c>
      <c r="E636" s="306" t="s">
        <v>1454</v>
      </c>
    </row>
    <row r="637" spans="1:5" x14ac:dyDescent="0.25">
      <c r="A637" s="377"/>
      <c r="B637" s="380"/>
      <c r="C637" s="381"/>
      <c r="D637" s="383"/>
      <c r="E637" s="307" t="s">
        <v>1455</v>
      </c>
    </row>
    <row r="638" spans="1:5" x14ac:dyDescent="0.25">
      <c r="A638" s="384" t="s">
        <v>1777</v>
      </c>
      <c r="B638" s="386" t="s">
        <v>1778</v>
      </c>
      <c r="C638" s="387"/>
      <c r="D638" s="390" t="s">
        <v>58</v>
      </c>
      <c r="E638" s="304" t="s">
        <v>1454</v>
      </c>
    </row>
    <row r="639" spans="1:5" x14ac:dyDescent="0.25">
      <c r="A639" s="392"/>
      <c r="B639" s="393"/>
      <c r="C639" s="394"/>
      <c r="D639" s="395"/>
      <c r="E639" s="305" t="s">
        <v>1455</v>
      </c>
    </row>
    <row r="640" spans="1:5" x14ac:dyDescent="0.25">
      <c r="A640" s="376" t="s">
        <v>1779</v>
      </c>
      <c r="B640" s="378" t="s">
        <v>1778</v>
      </c>
      <c r="C640" s="379"/>
      <c r="D640" s="382" t="s">
        <v>58</v>
      </c>
      <c r="E640" s="306" t="s">
        <v>1454</v>
      </c>
    </row>
    <row r="641" spans="1:5" x14ac:dyDescent="0.25">
      <c r="A641" s="377"/>
      <c r="B641" s="380"/>
      <c r="C641" s="381"/>
      <c r="D641" s="383"/>
      <c r="E641" s="307" t="s">
        <v>1455</v>
      </c>
    </row>
    <row r="642" spans="1:5" x14ac:dyDescent="0.25">
      <c r="A642" s="384" t="s">
        <v>1780</v>
      </c>
      <c r="B642" s="386" t="s">
        <v>1778</v>
      </c>
      <c r="C642" s="387"/>
      <c r="D642" s="390" t="s">
        <v>58</v>
      </c>
      <c r="E642" s="304" t="s">
        <v>1454</v>
      </c>
    </row>
    <row r="643" spans="1:5" x14ac:dyDescent="0.25">
      <c r="A643" s="392"/>
      <c r="B643" s="393"/>
      <c r="C643" s="394"/>
      <c r="D643" s="395"/>
      <c r="E643" s="305" t="s">
        <v>1455</v>
      </c>
    </row>
    <row r="644" spans="1:5" x14ac:dyDescent="0.25">
      <c r="A644" s="376" t="s">
        <v>1781</v>
      </c>
      <c r="B644" s="378" t="s">
        <v>1778</v>
      </c>
      <c r="C644" s="379"/>
      <c r="D644" s="382" t="s">
        <v>58</v>
      </c>
      <c r="E644" s="306" t="s">
        <v>1454</v>
      </c>
    </row>
    <row r="645" spans="1:5" x14ac:dyDescent="0.25">
      <c r="A645" s="377"/>
      <c r="B645" s="380"/>
      <c r="C645" s="381"/>
      <c r="D645" s="383"/>
      <c r="E645" s="307" t="s">
        <v>1455</v>
      </c>
    </row>
    <row r="646" spans="1:5" x14ac:dyDescent="0.25">
      <c r="A646" s="384" t="s">
        <v>1782</v>
      </c>
      <c r="B646" s="386" t="s">
        <v>1778</v>
      </c>
      <c r="C646" s="387"/>
      <c r="D646" s="390" t="s">
        <v>58</v>
      </c>
      <c r="E646" s="304" t="s">
        <v>1454</v>
      </c>
    </row>
    <row r="647" spans="1:5" x14ac:dyDescent="0.25">
      <c r="A647" s="392"/>
      <c r="B647" s="393"/>
      <c r="C647" s="394"/>
      <c r="D647" s="395"/>
      <c r="E647" s="305" t="s">
        <v>1455</v>
      </c>
    </row>
    <row r="648" spans="1:5" x14ac:dyDescent="0.25">
      <c r="A648" s="376" t="s">
        <v>1783</v>
      </c>
      <c r="B648" s="378" t="s">
        <v>1778</v>
      </c>
      <c r="C648" s="379"/>
      <c r="D648" s="382" t="s">
        <v>58</v>
      </c>
      <c r="E648" s="306" t="s">
        <v>1454</v>
      </c>
    </row>
    <row r="649" spans="1:5" x14ac:dyDescent="0.25">
      <c r="A649" s="377"/>
      <c r="B649" s="380"/>
      <c r="C649" s="381"/>
      <c r="D649" s="383"/>
      <c r="E649" s="307" t="s">
        <v>1455</v>
      </c>
    </row>
    <row r="650" spans="1:5" x14ac:dyDescent="0.25">
      <c r="A650" s="384" t="s">
        <v>1784</v>
      </c>
      <c r="B650" s="386" t="s">
        <v>1778</v>
      </c>
      <c r="C650" s="387"/>
      <c r="D650" s="390" t="s">
        <v>58</v>
      </c>
      <c r="E650" s="304" t="s">
        <v>1454</v>
      </c>
    </row>
    <row r="651" spans="1:5" x14ac:dyDescent="0.25">
      <c r="A651" s="392"/>
      <c r="B651" s="393"/>
      <c r="C651" s="394"/>
      <c r="D651" s="395"/>
      <c r="E651" s="305" t="s">
        <v>1455</v>
      </c>
    </row>
    <row r="652" spans="1:5" x14ac:dyDescent="0.25">
      <c r="A652" s="376" t="s">
        <v>1785</v>
      </c>
      <c r="B652" s="378" t="s">
        <v>1778</v>
      </c>
      <c r="C652" s="379"/>
      <c r="D652" s="382" t="s">
        <v>58</v>
      </c>
      <c r="E652" s="306" t="s">
        <v>1454</v>
      </c>
    </row>
    <row r="653" spans="1:5" x14ac:dyDescent="0.25">
      <c r="A653" s="377"/>
      <c r="B653" s="380"/>
      <c r="C653" s="381"/>
      <c r="D653" s="383"/>
      <c r="E653" s="307" t="s">
        <v>1455</v>
      </c>
    </row>
    <row r="654" spans="1:5" x14ac:dyDescent="0.25">
      <c r="A654" s="384" t="s">
        <v>1786</v>
      </c>
      <c r="B654" s="386" t="s">
        <v>1787</v>
      </c>
      <c r="C654" s="387"/>
      <c r="D654" s="390" t="s">
        <v>58</v>
      </c>
      <c r="E654" s="304" t="s">
        <v>1454</v>
      </c>
    </row>
    <row r="655" spans="1:5" x14ac:dyDescent="0.25">
      <c r="A655" s="392"/>
      <c r="B655" s="393"/>
      <c r="C655" s="394"/>
      <c r="D655" s="395"/>
      <c r="E655" s="305" t="s">
        <v>1455</v>
      </c>
    </row>
    <row r="656" spans="1:5" x14ac:dyDescent="0.25">
      <c r="A656" s="376" t="s">
        <v>1788</v>
      </c>
      <c r="B656" s="378" t="s">
        <v>1787</v>
      </c>
      <c r="C656" s="379"/>
      <c r="D656" s="382" t="s">
        <v>58</v>
      </c>
      <c r="E656" s="306" t="s">
        <v>1454</v>
      </c>
    </row>
    <row r="657" spans="1:5" x14ac:dyDescent="0.25">
      <c r="A657" s="377"/>
      <c r="B657" s="380"/>
      <c r="C657" s="381"/>
      <c r="D657" s="383"/>
      <c r="E657" s="307" t="s">
        <v>1455</v>
      </c>
    </row>
    <row r="658" spans="1:5" x14ac:dyDescent="0.25">
      <c r="A658" s="384" t="s">
        <v>1789</v>
      </c>
      <c r="B658" s="386" t="s">
        <v>1787</v>
      </c>
      <c r="C658" s="387"/>
      <c r="D658" s="390" t="s">
        <v>58</v>
      </c>
      <c r="E658" s="304" t="s">
        <v>1454</v>
      </c>
    </row>
    <row r="659" spans="1:5" x14ac:dyDescent="0.25">
      <c r="A659" s="392"/>
      <c r="B659" s="393"/>
      <c r="C659" s="394"/>
      <c r="D659" s="395"/>
      <c r="E659" s="305" t="s">
        <v>1455</v>
      </c>
    </row>
    <row r="660" spans="1:5" x14ac:dyDescent="0.25">
      <c r="A660" s="376" t="s">
        <v>1481</v>
      </c>
      <c r="B660" s="378" t="s">
        <v>1787</v>
      </c>
      <c r="C660" s="379"/>
      <c r="D660" s="382" t="s">
        <v>58</v>
      </c>
      <c r="E660" s="306" t="s">
        <v>1454</v>
      </c>
    </row>
    <row r="661" spans="1:5" x14ac:dyDescent="0.25">
      <c r="A661" s="377"/>
      <c r="B661" s="380"/>
      <c r="C661" s="381"/>
      <c r="D661" s="383"/>
      <c r="E661" s="307" t="s">
        <v>1455</v>
      </c>
    </row>
    <row r="662" spans="1:5" x14ac:dyDescent="0.25">
      <c r="A662" s="384" t="s">
        <v>1790</v>
      </c>
      <c r="B662" s="386" t="s">
        <v>1787</v>
      </c>
      <c r="C662" s="387"/>
      <c r="D662" s="390" t="s">
        <v>58</v>
      </c>
      <c r="E662" s="304" t="s">
        <v>1454</v>
      </c>
    </row>
    <row r="663" spans="1:5" x14ac:dyDescent="0.25">
      <c r="A663" s="392"/>
      <c r="B663" s="393"/>
      <c r="C663" s="394"/>
      <c r="D663" s="395"/>
      <c r="E663" s="305" t="s">
        <v>1455</v>
      </c>
    </row>
    <row r="664" spans="1:5" x14ac:dyDescent="0.25">
      <c r="A664" s="376" t="s">
        <v>1791</v>
      </c>
      <c r="B664" s="378" t="s">
        <v>1787</v>
      </c>
      <c r="C664" s="379"/>
      <c r="D664" s="382" t="s">
        <v>58</v>
      </c>
      <c r="E664" s="306" t="s">
        <v>1454</v>
      </c>
    </row>
    <row r="665" spans="1:5" x14ac:dyDescent="0.25">
      <c r="A665" s="377"/>
      <c r="B665" s="380"/>
      <c r="C665" s="381"/>
      <c r="D665" s="383"/>
      <c r="E665" s="307" t="s">
        <v>1455</v>
      </c>
    </row>
    <row r="666" spans="1:5" x14ac:dyDescent="0.25">
      <c r="A666" s="384" t="s">
        <v>1792</v>
      </c>
      <c r="B666" s="386" t="s">
        <v>1787</v>
      </c>
      <c r="C666" s="387"/>
      <c r="D666" s="390" t="s">
        <v>58</v>
      </c>
      <c r="E666" s="304" t="s">
        <v>1454</v>
      </c>
    </row>
    <row r="667" spans="1:5" x14ac:dyDescent="0.25">
      <c r="A667" s="392"/>
      <c r="B667" s="393"/>
      <c r="C667" s="394"/>
      <c r="D667" s="395"/>
      <c r="E667" s="305" t="s">
        <v>1455</v>
      </c>
    </row>
    <row r="668" spans="1:5" x14ac:dyDescent="0.25">
      <c r="A668" s="376" t="s">
        <v>1793</v>
      </c>
      <c r="B668" s="378" t="s">
        <v>1787</v>
      </c>
      <c r="C668" s="379"/>
      <c r="D668" s="382" t="s">
        <v>58</v>
      </c>
      <c r="E668" s="306" t="s">
        <v>1454</v>
      </c>
    </row>
    <row r="669" spans="1:5" x14ac:dyDescent="0.25">
      <c r="A669" s="377"/>
      <c r="B669" s="380"/>
      <c r="C669" s="381"/>
      <c r="D669" s="383"/>
      <c r="E669" s="307" t="s">
        <v>1455</v>
      </c>
    </row>
    <row r="670" spans="1:5" x14ac:dyDescent="0.25">
      <c r="A670" s="384" t="s">
        <v>1794</v>
      </c>
      <c r="B670" s="386" t="s">
        <v>1787</v>
      </c>
      <c r="C670" s="387"/>
      <c r="D670" s="390" t="s">
        <v>58</v>
      </c>
      <c r="E670" s="304" t="s">
        <v>1454</v>
      </c>
    </row>
    <row r="671" spans="1:5" x14ac:dyDescent="0.25">
      <c r="A671" s="392"/>
      <c r="B671" s="393"/>
      <c r="C671" s="394"/>
      <c r="D671" s="395"/>
      <c r="E671" s="305" t="s">
        <v>1455</v>
      </c>
    </row>
    <row r="672" spans="1:5" x14ac:dyDescent="0.25">
      <c r="A672" s="376" t="s">
        <v>1795</v>
      </c>
      <c r="B672" s="378" t="s">
        <v>1787</v>
      </c>
      <c r="C672" s="379"/>
      <c r="D672" s="382" t="s">
        <v>58</v>
      </c>
      <c r="E672" s="306" t="s">
        <v>1454</v>
      </c>
    </row>
    <row r="673" spans="1:5" x14ac:dyDescent="0.25">
      <c r="A673" s="377"/>
      <c r="B673" s="380"/>
      <c r="C673" s="381"/>
      <c r="D673" s="383"/>
      <c r="E673" s="307" t="s">
        <v>1455</v>
      </c>
    </row>
    <row r="674" spans="1:5" x14ac:dyDescent="0.25">
      <c r="A674" s="384" t="s">
        <v>1796</v>
      </c>
      <c r="B674" s="386" t="s">
        <v>1787</v>
      </c>
      <c r="C674" s="387"/>
      <c r="D674" s="390" t="s">
        <v>58</v>
      </c>
      <c r="E674" s="304" t="s">
        <v>1454</v>
      </c>
    </row>
    <row r="675" spans="1:5" x14ac:dyDescent="0.25">
      <c r="A675" s="392"/>
      <c r="B675" s="393"/>
      <c r="C675" s="394"/>
      <c r="D675" s="395"/>
      <c r="E675" s="305" t="s">
        <v>1455</v>
      </c>
    </row>
    <row r="676" spans="1:5" x14ac:dyDescent="0.25">
      <c r="A676" s="376" t="s">
        <v>1797</v>
      </c>
      <c r="B676" s="378" t="s">
        <v>1787</v>
      </c>
      <c r="C676" s="379"/>
      <c r="D676" s="382" t="s">
        <v>58</v>
      </c>
      <c r="E676" s="306" t="s">
        <v>1454</v>
      </c>
    </row>
    <row r="677" spans="1:5" x14ac:dyDescent="0.25">
      <c r="A677" s="377"/>
      <c r="B677" s="380"/>
      <c r="C677" s="381"/>
      <c r="D677" s="383"/>
      <c r="E677" s="307" t="s">
        <v>1455</v>
      </c>
    </row>
    <row r="678" spans="1:5" x14ac:dyDescent="0.25">
      <c r="A678" s="384" t="s">
        <v>1482</v>
      </c>
      <c r="B678" s="386" t="s">
        <v>1787</v>
      </c>
      <c r="C678" s="387"/>
      <c r="D678" s="390" t="s">
        <v>58</v>
      </c>
      <c r="E678" s="304" t="s">
        <v>1454</v>
      </c>
    </row>
    <row r="679" spans="1:5" x14ac:dyDescent="0.25">
      <c r="A679" s="392"/>
      <c r="B679" s="393"/>
      <c r="C679" s="394"/>
      <c r="D679" s="395"/>
      <c r="E679" s="305" t="s">
        <v>1455</v>
      </c>
    </row>
    <row r="680" spans="1:5" x14ac:dyDescent="0.25">
      <c r="A680" s="376" t="s">
        <v>1798</v>
      </c>
      <c r="B680" s="378" t="s">
        <v>1787</v>
      </c>
      <c r="C680" s="379"/>
      <c r="D680" s="382" t="s">
        <v>58</v>
      </c>
      <c r="E680" s="306" t="s">
        <v>1454</v>
      </c>
    </row>
    <row r="681" spans="1:5" x14ac:dyDescent="0.25">
      <c r="A681" s="377"/>
      <c r="B681" s="380"/>
      <c r="C681" s="381"/>
      <c r="D681" s="383"/>
      <c r="E681" s="307" t="s">
        <v>1455</v>
      </c>
    </row>
    <row r="682" spans="1:5" x14ac:dyDescent="0.25">
      <c r="A682" s="384" t="s">
        <v>1799</v>
      </c>
      <c r="B682" s="386" t="s">
        <v>1787</v>
      </c>
      <c r="C682" s="387"/>
      <c r="D682" s="390" t="s">
        <v>58</v>
      </c>
      <c r="E682" s="304" t="s">
        <v>1454</v>
      </c>
    </row>
    <row r="683" spans="1:5" x14ac:dyDescent="0.25">
      <c r="A683" s="392"/>
      <c r="B683" s="393"/>
      <c r="C683" s="394"/>
      <c r="D683" s="395"/>
      <c r="E683" s="305" t="s">
        <v>1455</v>
      </c>
    </row>
    <row r="684" spans="1:5" x14ac:dyDescent="0.25">
      <c r="A684" s="376" t="s">
        <v>1800</v>
      </c>
      <c r="B684" s="378" t="s">
        <v>1787</v>
      </c>
      <c r="C684" s="379"/>
      <c r="D684" s="382" t="s">
        <v>58</v>
      </c>
      <c r="E684" s="306" t="s">
        <v>1454</v>
      </c>
    </row>
    <row r="685" spans="1:5" x14ac:dyDescent="0.25">
      <c r="A685" s="377"/>
      <c r="B685" s="380"/>
      <c r="C685" s="381"/>
      <c r="D685" s="383"/>
      <c r="E685" s="307" t="s">
        <v>1455</v>
      </c>
    </row>
    <row r="686" spans="1:5" x14ac:dyDescent="0.25">
      <c r="A686" s="384" t="s">
        <v>1801</v>
      </c>
      <c r="B686" s="386" t="s">
        <v>1802</v>
      </c>
      <c r="C686" s="387"/>
      <c r="D686" s="390" t="s">
        <v>58</v>
      </c>
      <c r="E686" s="304" t="s">
        <v>1454</v>
      </c>
    </row>
    <row r="687" spans="1:5" x14ac:dyDescent="0.25">
      <c r="A687" s="392"/>
      <c r="B687" s="393"/>
      <c r="C687" s="394"/>
      <c r="D687" s="395"/>
      <c r="E687" s="305" t="s">
        <v>1455</v>
      </c>
    </row>
    <row r="688" spans="1:5" x14ac:dyDescent="0.25">
      <c r="A688" s="376" t="s">
        <v>1803</v>
      </c>
      <c r="B688" s="378" t="s">
        <v>1802</v>
      </c>
      <c r="C688" s="379"/>
      <c r="D688" s="382" t="s">
        <v>58</v>
      </c>
      <c r="E688" s="306" t="s">
        <v>1454</v>
      </c>
    </row>
    <row r="689" spans="1:5" x14ac:dyDescent="0.25">
      <c r="A689" s="377"/>
      <c r="B689" s="380"/>
      <c r="C689" s="381"/>
      <c r="D689" s="383"/>
      <c r="E689" s="307" t="s">
        <v>1455</v>
      </c>
    </row>
    <row r="690" spans="1:5" x14ac:dyDescent="0.25">
      <c r="A690" s="384" t="s">
        <v>1804</v>
      </c>
      <c r="B690" s="386" t="s">
        <v>1805</v>
      </c>
      <c r="C690" s="387"/>
      <c r="D690" s="390" t="s">
        <v>58</v>
      </c>
      <c r="E690" s="304" t="s">
        <v>1454</v>
      </c>
    </row>
    <row r="691" spans="1:5" x14ac:dyDescent="0.25">
      <c r="A691" s="392"/>
      <c r="B691" s="393"/>
      <c r="C691" s="394"/>
      <c r="D691" s="395"/>
      <c r="E691" s="305" t="s">
        <v>1455</v>
      </c>
    </row>
    <row r="692" spans="1:5" x14ac:dyDescent="0.25">
      <c r="A692" s="376" t="s">
        <v>1806</v>
      </c>
      <c r="B692" s="378" t="s">
        <v>1805</v>
      </c>
      <c r="C692" s="379"/>
      <c r="D692" s="382" t="s">
        <v>58</v>
      </c>
      <c r="E692" s="306" t="s">
        <v>1454</v>
      </c>
    </row>
    <row r="693" spans="1:5" x14ac:dyDescent="0.25">
      <c r="A693" s="377"/>
      <c r="B693" s="380"/>
      <c r="C693" s="381"/>
      <c r="D693" s="383"/>
      <c r="E693" s="307" t="s">
        <v>1455</v>
      </c>
    </row>
    <row r="694" spans="1:5" x14ac:dyDescent="0.25">
      <c r="A694" s="384" t="s">
        <v>1807</v>
      </c>
      <c r="B694" s="386" t="s">
        <v>1802</v>
      </c>
      <c r="C694" s="387"/>
      <c r="D694" s="390" t="s">
        <v>58</v>
      </c>
      <c r="E694" s="304" t="s">
        <v>1454</v>
      </c>
    </row>
    <row r="695" spans="1:5" x14ac:dyDescent="0.25">
      <c r="A695" s="392"/>
      <c r="B695" s="393"/>
      <c r="C695" s="394"/>
      <c r="D695" s="395"/>
      <c r="E695" s="305" t="s">
        <v>1455</v>
      </c>
    </row>
    <row r="696" spans="1:5" x14ac:dyDescent="0.25">
      <c r="A696" s="376" t="s">
        <v>1808</v>
      </c>
      <c r="B696" s="378" t="s">
        <v>1802</v>
      </c>
      <c r="C696" s="379"/>
      <c r="D696" s="382" t="s">
        <v>58</v>
      </c>
      <c r="E696" s="306" t="s">
        <v>1454</v>
      </c>
    </row>
    <row r="697" spans="1:5" x14ac:dyDescent="0.25">
      <c r="A697" s="377"/>
      <c r="B697" s="380"/>
      <c r="C697" s="381"/>
      <c r="D697" s="383"/>
      <c r="E697" s="307" t="s">
        <v>1455</v>
      </c>
    </row>
    <row r="698" spans="1:5" x14ac:dyDescent="0.25">
      <c r="A698" s="384" t="s">
        <v>1809</v>
      </c>
      <c r="B698" s="386" t="s">
        <v>1805</v>
      </c>
      <c r="C698" s="387"/>
      <c r="D698" s="390" t="s">
        <v>58</v>
      </c>
      <c r="E698" s="304" t="s">
        <v>1454</v>
      </c>
    </row>
    <row r="699" spans="1:5" x14ac:dyDescent="0.25">
      <c r="A699" s="392"/>
      <c r="B699" s="393"/>
      <c r="C699" s="394"/>
      <c r="D699" s="395"/>
      <c r="E699" s="305" t="s">
        <v>1455</v>
      </c>
    </row>
    <row r="700" spans="1:5" x14ac:dyDescent="0.25">
      <c r="A700" s="376" t="s">
        <v>1810</v>
      </c>
      <c r="B700" s="378" t="s">
        <v>1802</v>
      </c>
      <c r="C700" s="379"/>
      <c r="D700" s="382" t="s">
        <v>58</v>
      </c>
      <c r="E700" s="306" t="s">
        <v>1454</v>
      </c>
    </row>
    <row r="701" spans="1:5" x14ac:dyDescent="0.25">
      <c r="A701" s="377"/>
      <c r="B701" s="380"/>
      <c r="C701" s="381"/>
      <c r="D701" s="383"/>
      <c r="E701" s="307" t="s">
        <v>1455</v>
      </c>
    </row>
    <row r="702" spans="1:5" x14ac:dyDescent="0.25">
      <c r="A702" s="384" t="s">
        <v>1811</v>
      </c>
      <c r="B702" s="386" t="s">
        <v>1805</v>
      </c>
      <c r="C702" s="387"/>
      <c r="D702" s="390" t="s">
        <v>58</v>
      </c>
      <c r="E702" s="304" t="s">
        <v>1454</v>
      </c>
    </row>
    <row r="703" spans="1:5" x14ac:dyDescent="0.25">
      <c r="A703" s="392"/>
      <c r="B703" s="393"/>
      <c r="C703" s="394"/>
      <c r="D703" s="395"/>
      <c r="E703" s="305" t="s">
        <v>1455</v>
      </c>
    </row>
    <row r="704" spans="1:5" x14ac:dyDescent="0.25">
      <c r="A704" s="376" t="s">
        <v>1812</v>
      </c>
      <c r="B704" s="378" t="s">
        <v>1813</v>
      </c>
      <c r="C704" s="379"/>
      <c r="D704" s="382" t="s">
        <v>58</v>
      </c>
      <c r="E704" s="306" t="s">
        <v>1454</v>
      </c>
    </row>
    <row r="705" spans="1:5" x14ac:dyDescent="0.25">
      <c r="A705" s="377"/>
      <c r="B705" s="380"/>
      <c r="C705" s="381"/>
      <c r="D705" s="383"/>
      <c r="E705" s="307" t="s">
        <v>1455</v>
      </c>
    </row>
    <row r="706" spans="1:5" x14ac:dyDescent="0.25">
      <c r="A706" s="384" t="s">
        <v>1814</v>
      </c>
      <c r="B706" s="386" t="s">
        <v>1813</v>
      </c>
      <c r="C706" s="387"/>
      <c r="D706" s="390" t="s">
        <v>58</v>
      </c>
      <c r="E706" s="304" t="s">
        <v>1454</v>
      </c>
    </row>
    <row r="707" spans="1:5" x14ac:dyDescent="0.25">
      <c r="A707" s="392"/>
      <c r="B707" s="393"/>
      <c r="C707" s="394"/>
      <c r="D707" s="395"/>
      <c r="E707" s="305" t="s">
        <v>1455</v>
      </c>
    </row>
    <row r="708" spans="1:5" x14ac:dyDescent="0.25">
      <c r="A708" s="376" t="s">
        <v>1815</v>
      </c>
      <c r="B708" s="378" t="s">
        <v>1813</v>
      </c>
      <c r="C708" s="379"/>
      <c r="D708" s="382" t="s">
        <v>58</v>
      </c>
      <c r="E708" s="306" t="s">
        <v>1454</v>
      </c>
    </row>
    <row r="709" spans="1:5" x14ac:dyDescent="0.25">
      <c r="A709" s="377"/>
      <c r="B709" s="380"/>
      <c r="C709" s="381"/>
      <c r="D709" s="383"/>
      <c r="E709" s="307" t="s">
        <v>1455</v>
      </c>
    </row>
    <row r="710" spans="1:5" x14ac:dyDescent="0.25">
      <c r="A710" s="384" t="s">
        <v>1816</v>
      </c>
      <c r="B710" s="386" t="s">
        <v>1813</v>
      </c>
      <c r="C710" s="387"/>
      <c r="D710" s="390" t="s">
        <v>58</v>
      </c>
      <c r="E710" s="304" t="s">
        <v>1454</v>
      </c>
    </row>
    <row r="711" spans="1:5" x14ac:dyDescent="0.25">
      <c r="A711" s="392"/>
      <c r="B711" s="393"/>
      <c r="C711" s="394"/>
      <c r="D711" s="395"/>
      <c r="E711" s="305" t="s">
        <v>1455</v>
      </c>
    </row>
    <row r="712" spans="1:5" x14ac:dyDescent="0.25">
      <c r="A712" s="376" t="s">
        <v>1817</v>
      </c>
      <c r="B712" s="378" t="s">
        <v>1818</v>
      </c>
      <c r="C712" s="379"/>
      <c r="D712" s="382" t="s">
        <v>58</v>
      </c>
      <c r="E712" s="306" t="s">
        <v>1454</v>
      </c>
    </row>
    <row r="713" spans="1:5" x14ac:dyDescent="0.25">
      <c r="A713" s="377"/>
      <c r="B713" s="380"/>
      <c r="C713" s="381"/>
      <c r="D713" s="383"/>
      <c r="E713" s="307" t="s">
        <v>1455</v>
      </c>
    </row>
    <row r="714" spans="1:5" x14ac:dyDescent="0.25">
      <c r="A714" s="384" t="s">
        <v>1819</v>
      </c>
      <c r="B714" s="386" t="s">
        <v>1818</v>
      </c>
      <c r="C714" s="387"/>
      <c r="D714" s="390" t="s">
        <v>58</v>
      </c>
      <c r="E714" s="304" t="s">
        <v>1454</v>
      </c>
    </row>
    <row r="715" spans="1:5" x14ac:dyDescent="0.25">
      <c r="A715" s="392"/>
      <c r="B715" s="393"/>
      <c r="C715" s="394"/>
      <c r="D715" s="395"/>
      <c r="E715" s="305" t="s">
        <v>1455</v>
      </c>
    </row>
    <row r="716" spans="1:5" x14ac:dyDescent="0.25">
      <c r="A716" s="376" t="s">
        <v>1820</v>
      </c>
      <c r="B716" s="378" t="s">
        <v>1818</v>
      </c>
      <c r="C716" s="379"/>
      <c r="D716" s="382" t="s">
        <v>58</v>
      </c>
      <c r="E716" s="306" t="s">
        <v>1454</v>
      </c>
    </row>
    <row r="717" spans="1:5" x14ac:dyDescent="0.25">
      <c r="A717" s="377"/>
      <c r="B717" s="380"/>
      <c r="C717" s="381"/>
      <c r="D717" s="383"/>
      <c r="E717" s="307" t="s">
        <v>1455</v>
      </c>
    </row>
    <row r="718" spans="1:5" x14ac:dyDescent="0.25">
      <c r="A718" s="384" t="s">
        <v>1821</v>
      </c>
      <c r="B718" s="386" t="s">
        <v>1818</v>
      </c>
      <c r="C718" s="387"/>
      <c r="D718" s="390" t="s">
        <v>58</v>
      </c>
      <c r="E718" s="304" t="s">
        <v>1454</v>
      </c>
    </row>
    <row r="719" spans="1:5" x14ac:dyDescent="0.25">
      <c r="A719" s="392"/>
      <c r="B719" s="393"/>
      <c r="C719" s="394"/>
      <c r="D719" s="395"/>
      <c r="E719" s="305" t="s">
        <v>1455</v>
      </c>
    </row>
    <row r="720" spans="1:5" x14ac:dyDescent="0.25">
      <c r="A720" s="376" t="s">
        <v>1822</v>
      </c>
      <c r="B720" s="378" t="s">
        <v>1818</v>
      </c>
      <c r="C720" s="379"/>
      <c r="D720" s="382" t="s">
        <v>58</v>
      </c>
      <c r="E720" s="306" t="s">
        <v>1454</v>
      </c>
    </row>
    <row r="721" spans="1:5" x14ac:dyDescent="0.25">
      <c r="A721" s="377"/>
      <c r="B721" s="380"/>
      <c r="C721" s="381"/>
      <c r="D721" s="383"/>
      <c r="E721" s="307" t="s">
        <v>1455</v>
      </c>
    </row>
    <row r="722" spans="1:5" x14ac:dyDescent="0.25">
      <c r="A722" s="384" t="s">
        <v>1823</v>
      </c>
      <c r="B722" s="386" t="s">
        <v>1818</v>
      </c>
      <c r="C722" s="387"/>
      <c r="D722" s="390" t="s">
        <v>58</v>
      </c>
      <c r="E722" s="304" t="s">
        <v>1454</v>
      </c>
    </row>
    <row r="723" spans="1:5" x14ac:dyDescent="0.25">
      <c r="A723" s="392"/>
      <c r="B723" s="393"/>
      <c r="C723" s="394"/>
      <c r="D723" s="395"/>
      <c r="E723" s="305" t="s">
        <v>1455</v>
      </c>
    </row>
    <row r="724" spans="1:5" x14ac:dyDescent="0.25">
      <c r="A724" s="376" t="s">
        <v>1824</v>
      </c>
      <c r="B724" s="378" t="s">
        <v>1825</v>
      </c>
      <c r="C724" s="379"/>
      <c r="D724" s="382" t="s">
        <v>58</v>
      </c>
      <c r="E724" s="306" t="s">
        <v>1454</v>
      </c>
    </row>
    <row r="725" spans="1:5" x14ac:dyDescent="0.25">
      <c r="A725" s="377"/>
      <c r="B725" s="380"/>
      <c r="C725" s="381"/>
      <c r="D725" s="383"/>
      <c r="E725" s="307" t="s">
        <v>1455</v>
      </c>
    </row>
    <row r="726" spans="1:5" x14ac:dyDescent="0.25">
      <c r="A726" s="384" t="s">
        <v>1826</v>
      </c>
      <c r="B726" s="386" t="s">
        <v>1825</v>
      </c>
      <c r="C726" s="387"/>
      <c r="D726" s="390" t="s">
        <v>58</v>
      </c>
      <c r="E726" s="304" t="s">
        <v>1454</v>
      </c>
    </row>
    <row r="727" spans="1:5" x14ac:dyDescent="0.25">
      <c r="A727" s="392"/>
      <c r="B727" s="393"/>
      <c r="C727" s="394"/>
      <c r="D727" s="395"/>
      <c r="E727" s="305" t="s">
        <v>1455</v>
      </c>
    </row>
    <row r="728" spans="1:5" x14ac:dyDescent="0.25">
      <c r="A728" s="376" t="s">
        <v>1827</v>
      </c>
      <c r="B728" s="378" t="s">
        <v>1825</v>
      </c>
      <c r="C728" s="379"/>
      <c r="D728" s="382" t="s">
        <v>58</v>
      </c>
      <c r="E728" s="306" t="s">
        <v>1454</v>
      </c>
    </row>
    <row r="729" spans="1:5" x14ac:dyDescent="0.25">
      <c r="A729" s="377"/>
      <c r="B729" s="380"/>
      <c r="C729" s="381"/>
      <c r="D729" s="383"/>
      <c r="E729" s="307" t="s">
        <v>1455</v>
      </c>
    </row>
    <row r="730" spans="1:5" x14ac:dyDescent="0.25">
      <c r="A730" s="384" t="s">
        <v>1828</v>
      </c>
      <c r="B730" s="386" t="s">
        <v>1825</v>
      </c>
      <c r="C730" s="387"/>
      <c r="D730" s="390" t="s">
        <v>58</v>
      </c>
      <c r="E730" s="304" t="s">
        <v>1454</v>
      </c>
    </row>
    <row r="731" spans="1:5" x14ac:dyDescent="0.25">
      <c r="A731" s="392"/>
      <c r="B731" s="393"/>
      <c r="C731" s="394"/>
      <c r="D731" s="395"/>
      <c r="E731" s="305" t="s">
        <v>1455</v>
      </c>
    </row>
    <row r="732" spans="1:5" x14ac:dyDescent="0.25">
      <c r="A732" s="376" t="s">
        <v>1829</v>
      </c>
      <c r="B732" s="378" t="s">
        <v>1825</v>
      </c>
      <c r="C732" s="379"/>
      <c r="D732" s="382" t="s">
        <v>58</v>
      </c>
      <c r="E732" s="306" t="s">
        <v>1454</v>
      </c>
    </row>
    <row r="733" spans="1:5" x14ac:dyDescent="0.25">
      <c r="A733" s="377"/>
      <c r="B733" s="380"/>
      <c r="C733" s="381"/>
      <c r="D733" s="383"/>
      <c r="E733" s="307" t="s">
        <v>1455</v>
      </c>
    </row>
    <row r="734" spans="1:5" x14ac:dyDescent="0.25">
      <c r="A734" s="384" t="s">
        <v>1830</v>
      </c>
      <c r="B734" s="386" t="s">
        <v>1766</v>
      </c>
      <c r="C734" s="387"/>
      <c r="D734" s="390" t="s">
        <v>58</v>
      </c>
      <c r="E734" s="304" t="s">
        <v>1454</v>
      </c>
    </row>
    <row r="735" spans="1:5" x14ac:dyDescent="0.25">
      <c r="A735" s="392"/>
      <c r="B735" s="393"/>
      <c r="C735" s="394"/>
      <c r="D735" s="395"/>
      <c r="E735" s="305" t="s">
        <v>1455</v>
      </c>
    </row>
    <row r="736" spans="1:5" x14ac:dyDescent="0.25">
      <c r="A736" s="376" t="s">
        <v>1707</v>
      </c>
      <c r="B736" s="378"/>
      <c r="C736" s="379"/>
      <c r="D736" s="382" t="s">
        <v>58</v>
      </c>
      <c r="E736" s="306" t="s">
        <v>1454</v>
      </c>
    </row>
    <row r="737" spans="1:5" x14ac:dyDescent="0.25">
      <c r="A737" s="377"/>
      <c r="B737" s="380"/>
      <c r="C737" s="381"/>
      <c r="D737" s="383"/>
      <c r="E737" s="307" t="s">
        <v>1455</v>
      </c>
    </row>
    <row r="738" spans="1:5" x14ac:dyDescent="0.25">
      <c r="A738" s="384" t="s">
        <v>1726</v>
      </c>
      <c r="B738" s="386"/>
      <c r="C738" s="387"/>
      <c r="D738" s="390" t="s">
        <v>58</v>
      </c>
      <c r="E738" s="304" t="s">
        <v>1454</v>
      </c>
    </row>
    <row r="739" spans="1:5" x14ac:dyDescent="0.25">
      <c r="A739" s="392"/>
      <c r="B739" s="393"/>
      <c r="C739" s="394"/>
      <c r="D739" s="395"/>
      <c r="E739" s="305" t="s">
        <v>1455</v>
      </c>
    </row>
    <row r="740" spans="1:5" x14ac:dyDescent="0.25">
      <c r="A740" s="376" t="s">
        <v>1732</v>
      </c>
      <c r="B740" s="378"/>
      <c r="C740" s="379"/>
      <c r="D740" s="382" t="s">
        <v>58</v>
      </c>
      <c r="E740" s="306" t="s">
        <v>1454</v>
      </c>
    </row>
    <row r="741" spans="1:5" x14ac:dyDescent="0.25">
      <c r="A741" s="377"/>
      <c r="B741" s="380"/>
      <c r="C741" s="381"/>
      <c r="D741" s="383"/>
      <c r="E741" s="307" t="s">
        <v>1455</v>
      </c>
    </row>
    <row r="742" spans="1:5" x14ac:dyDescent="0.25">
      <c r="A742" s="384" t="s">
        <v>1745</v>
      </c>
      <c r="B742" s="386"/>
      <c r="C742" s="387"/>
      <c r="D742" s="390" t="s">
        <v>58</v>
      </c>
      <c r="E742" s="304" t="s">
        <v>1454</v>
      </c>
    </row>
    <row r="743" spans="1:5" x14ac:dyDescent="0.25">
      <c r="A743" s="392"/>
      <c r="B743" s="393"/>
      <c r="C743" s="394"/>
      <c r="D743" s="395"/>
      <c r="E743" s="305" t="s">
        <v>1455</v>
      </c>
    </row>
    <row r="744" spans="1:5" x14ac:dyDescent="0.25">
      <c r="A744" s="376" t="s">
        <v>1766</v>
      </c>
      <c r="B744" s="378"/>
      <c r="C744" s="379"/>
      <c r="D744" s="382" t="s">
        <v>58</v>
      </c>
      <c r="E744" s="306" t="s">
        <v>1454</v>
      </c>
    </row>
    <row r="745" spans="1:5" x14ac:dyDescent="0.25">
      <c r="A745" s="377"/>
      <c r="B745" s="380"/>
      <c r="C745" s="381"/>
      <c r="D745" s="383"/>
      <c r="E745" s="307" t="s">
        <v>1455</v>
      </c>
    </row>
    <row r="746" spans="1:5" x14ac:dyDescent="0.25">
      <c r="A746" s="384" t="s">
        <v>1771</v>
      </c>
      <c r="B746" s="386"/>
      <c r="C746" s="387"/>
      <c r="D746" s="390" t="s">
        <v>58</v>
      </c>
      <c r="E746" s="304" t="s">
        <v>1454</v>
      </c>
    </row>
    <row r="747" spans="1:5" x14ac:dyDescent="0.25">
      <c r="A747" s="392"/>
      <c r="B747" s="393"/>
      <c r="C747" s="394"/>
      <c r="D747" s="395"/>
      <c r="E747" s="305" t="s">
        <v>1455</v>
      </c>
    </row>
    <row r="748" spans="1:5" x14ac:dyDescent="0.25">
      <c r="A748" s="376" t="s">
        <v>1778</v>
      </c>
      <c r="B748" s="378"/>
      <c r="C748" s="379"/>
      <c r="D748" s="382" t="s">
        <v>58</v>
      </c>
      <c r="E748" s="306" t="s">
        <v>1454</v>
      </c>
    </row>
    <row r="749" spans="1:5" x14ac:dyDescent="0.25">
      <c r="A749" s="377"/>
      <c r="B749" s="380"/>
      <c r="C749" s="381"/>
      <c r="D749" s="383"/>
      <c r="E749" s="307" t="s">
        <v>1455</v>
      </c>
    </row>
    <row r="750" spans="1:5" x14ac:dyDescent="0.25">
      <c r="A750" s="384" t="s">
        <v>1787</v>
      </c>
      <c r="B750" s="386"/>
      <c r="C750" s="387"/>
      <c r="D750" s="390" t="s">
        <v>58</v>
      </c>
      <c r="E750" s="304" t="s">
        <v>1454</v>
      </c>
    </row>
    <row r="751" spans="1:5" x14ac:dyDescent="0.25">
      <c r="A751" s="392"/>
      <c r="B751" s="393"/>
      <c r="C751" s="394"/>
      <c r="D751" s="395"/>
      <c r="E751" s="305" t="s">
        <v>1455</v>
      </c>
    </row>
    <row r="752" spans="1:5" x14ac:dyDescent="0.25">
      <c r="A752" s="376" t="s">
        <v>1802</v>
      </c>
      <c r="B752" s="378"/>
      <c r="C752" s="379"/>
      <c r="D752" s="382" t="s">
        <v>58</v>
      </c>
      <c r="E752" s="306" t="s">
        <v>1454</v>
      </c>
    </row>
    <row r="753" spans="1:5" x14ac:dyDescent="0.25">
      <c r="A753" s="377"/>
      <c r="B753" s="380"/>
      <c r="C753" s="381"/>
      <c r="D753" s="383"/>
      <c r="E753" s="307" t="s">
        <v>1455</v>
      </c>
    </row>
    <row r="754" spans="1:5" x14ac:dyDescent="0.25">
      <c r="A754" s="384" t="s">
        <v>1813</v>
      </c>
      <c r="B754" s="386"/>
      <c r="C754" s="387"/>
      <c r="D754" s="390" t="s">
        <v>58</v>
      </c>
      <c r="E754" s="304" t="s">
        <v>1454</v>
      </c>
    </row>
    <row r="755" spans="1:5" x14ac:dyDescent="0.25">
      <c r="A755" s="392"/>
      <c r="B755" s="393"/>
      <c r="C755" s="394"/>
      <c r="D755" s="395"/>
      <c r="E755" s="305" t="s">
        <v>1455</v>
      </c>
    </row>
    <row r="756" spans="1:5" x14ac:dyDescent="0.25">
      <c r="A756" s="376" t="s">
        <v>1818</v>
      </c>
      <c r="B756" s="378"/>
      <c r="C756" s="379"/>
      <c r="D756" s="382" t="s">
        <v>58</v>
      </c>
      <c r="E756" s="306" t="s">
        <v>1454</v>
      </c>
    </row>
    <row r="757" spans="1:5" x14ac:dyDescent="0.25">
      <c r="A757" s="377"/>
      <c r="B757" s="380"/>
      <c r="C757" s="381"/>
      <c r="D757" s="383"/>
      <c r="E757" s="307" t="s">
        <v>1455</v>
      </c>
    </row>
    <row r="758" spans="1:5" x14ac:dyDescent="0.25">
      <c r="A758" s="384" t="s">
        <v>1753</v>
      </c>
      <c r="B758" s="386"/>
      <c r="C758" s="387"/>
      <c r="D758" s="390" t="s">
        <v>58</v>
      </c>
      <c r="E758" s="304" t="s">
        <v>1454</v>
      </c>
    </row>
    <row r="759" spans="1:5" x14ac:dyDescent="0.25">
      <c r="A759" s="392"/>
      <c r="B759" s="393"/>
      <c r="C759" s="394"/>
      <c r="D759" s="395"/>
      <c r="E759" s="305" t="s">
        <v>1455</v>
      </c>
    </row>
    <row r="760" spans="1:5" x14ac:dyDescent="0.25">
      <c r="A760" s="376" t="s">
        <v>1831</v>
      </c>
      <c r="B760" s="378" t="s">
        <v>1732</v>
      </c>
      <c r="C760" s="379"/>
      <c r="D760" s="382" t="s">
        <v>58</v>
      </c>
      <c r="E760" s="306" t="s">
        <v>1454</v>
      </c>
    </row>
    <row r="761" spans="1:5" x14ac:dyDescent="0.25">
      <c r="A761" s="377"/>
      <c r="B761" s="380"/>
      <c r="C761" s="381"/>
      <c r="D761" s="383"/>
      <c r="E761" s="307" t="s">
        <v>1455</v>
      </c>
    </row>
    <row r="762" spans="1:5" x14ac:dyDescent="0.25">
      <c r="A762" s="384" t="s">
        <v>1832</v>
      </c>
      <c r="B762" s="386" t="s">
        <v>1745</v>
      </c>
      <c r="C762" s="387"/>
      <c r="D762" s="390" t="s">
        <v>58</v>
      </c>
      <c r="E762" s="304" t="s">
        <v>1454</v>
      </c>
    </row>
    <row r="763" spans="1:5" x14ac:dyDescent="0.25">
      <c r="A763" s="392"/>
      <c r="B763" s="393"/>
      <c r="C763" s="394"/>
      <c r="D763" s="395"/>
      <c r="E763" s="305" t="s">
        <v>1455</v>
      </c>
    </row>
    <row r="764" spans="1:5" x14ac:dyDescent="0.25">
      <c r="A764" s="376" t="s">
        <v>1833</v>
      </c>
      <c r="B764" s="378" t="s">
        <v>1753</v>
      </c>
      <c r="C764" s="379"/>
      <c r="D764" s="382" t="s">
        <v>58</v>
      </c>
      <c r="E764" s="306" t="s">
        <v>1454</v>
      </c>
    </row>
    <row r="765" spans="1:5" x14ac:dyDescent="0.25">
      <c r="A765" s="377"/>
      <c r="B765" s="380"/>
      <c r="C765" s="381"/>
      <c r="D765" s="383"/>
      <c r="E765" s="307" t="s">
        <v>1455</v>
      </c>
    </row>
    <row r="766" spans="1:5" x14ac:dyDescent="0.25">
      <c r="A766" s="384" t="s">
        <v>1834</v>
      </c>
      <c r="B766" s="386" t="s">
        <v>1778</v>
      </c>
      <c r="C766" s="387"/>
      <c r="D766" s="390" t="s">
        <v>58</v>
      </c>
      <c r="E766" s="304" t="s">
        <v>1454</v>
      </c>
    </row>
    <row r="767" spans="1:5" x14ac:dyDescent="0.25">
      <c r="A767" s="392"/>
      <c r="B767" s="393"/>
      <c r="C767" s="394"/>
      <c r="D767" s="395"/>
      <c r="E767" s="305" t="s">
        <v>1455</v>
      </c>
    </row>
    <row r="768" spans="1:5" x14ac:dyDescent="0.25">
      <c r="A768" s="376" t="s">
        <v>1835</v>
      </c>
      <c r="B768" s="378" t="s">
        <v>1787</v>
      </c>
      <c r="C768" s="379"/>
      <c r="D768" s="382" t="s">
        <v>58</v>
      </c>
      <c r="E768" s="306" t="s">
        <v>1454</v>
      </c>
    </row>
    <row r="769" spans="1:5" x14ac:dyDescent="0.25">
      <c r="A769" s="377"/>
      <c r="B769" s="380"/>
      <c r="C769" s="381"/>
      <c r="D769" s="383"/>
      <c r="E769" s="307" t="s">
        <v>1455</v>
      </c>
    </row>
    <row r="770" spans="1:5" x14ac:dyDescent="0.25">
      <c r="A770" s="384" t="s">
        <v>1836</v>
      </c>
      <c r="B770" s="386" t="s">
        <v>1813</v>
      </c>
      <c r="C770" s="387"/>
      <c r="D770" s="390" t="s">
        <v>58</v>
      </c>
      <c r="E770" s="304" t="s">
        <v>1454</v>
      </c>
    </row>
    <row r="771" spans="1:5" x14ac:dyDescent="0.25">
      <c r="A771" s="392"/>
      <c r="B771" s="393"/>
      <c r="C771" s="394"/>
      <c r="D771" s="395"/>
      <c r="E771" s="305" t="s">
        <v>1455</v>
      </c>
    </row>
    <row r="772" spans="1:5" x14ac:dyDescent="0.25">
      <c r="A772" s="376" t="s">
        <v>1837</v>
      </c>
      <c r="B772" s="378" t="s">
        <v>1825</v>
      </c>
      <c r="C772" s="379"/>
      <c r="D772" s="382" t="s">
        <v>58</v>
      </c>
      <c r="E772" s="306" t="s">
        <v>1454</v>
      </c>
    </row>
    <row r="773" spans="1:5" x14ac:dyDescent="0.25">
      <c r="A773" s="377"/>
      <c r="B773" s="380"/>
      <c r="C773" s="381"/>
      <c r="D773" s="383"/>
      <c r="E773" s="307" t="s">
        <v>1455</v>
      </c>
    </row>
    <row r="774" spans="1:5" x14ac:dyDescent="0.25">
      <c r="A774" s="384" t="s">
        <v>1825</v>
      </c>
      <c r="B774" s="386"/>
      <c r="C774" s="387"/>
      <c r="D774" s="390" t="s">
        <v>58</v>
      </c>
      <c r="E774" s="304" t="s">
        <v>1454</v>
      </c>
    </row>
    <row r="775" spans="1:5" x14ac:dyDescent="0.25">
      <c r="A775" s="392"/>
      <c r="B775" s="393"/>
      <c r="C775" s="394"/>
      <c r="D775" s="395"/>
      <c r="E775" s="305" t="s">
        <v>1455</v>
      </c>
    </row>
    <row r="776" spans="1:5" x14ac:dyDescent="0.25">
      <c r="A776" s="302" t="s">
        <v>1838</v>
      </c>
      <c r="B776" s="398"/>
      <c r="C776" s="399"/>
      <c r="D776" s="292" t="s">
        <v>58</v>
      </c>
      <c r="E776" s="303"/>
    </row>
    <row r="777" spans="1:5" x14ac:dyDescent="0.25">
      <c r="A777" s="384" t="s">
        <v>1839</v>
      </c>
      <c r="B777" s="386" t="s">
        <v>1707</v>
      </c>
      <c r="C777" s="387"/>
      <c r="D777" s="390" t="s">
        <v>58</v>
      </c>
      <c r="E777" s="304" t="s">
        <v>1454</v>
      </c>
    </row>
    <row r="778" spans="1:5" x14ac:dyDescent="0.25">
      <c r="A778" s="392"/>
      <c r="B778" s="393"/>
      <c r="C778" s="394"/>
      <c r="D778" s="395"/>
      <c r="E778" s="305" t="s">
        <v>1455</v>
      </c>
    </row>
    <row r="779" spans="1:5" x14ac:dyDescent="0.25">
      <c r="A779" s="376" t="s">
        <v>1840</v>
      </c>
      <c r="B779" s="378" t="s">
        <v>1825</v>
      </c>
      <c r="C779" s="379"/>
      <c r="D779" s="382" t="s">
        <v>58</v>
      </c>
      <c r="E779" s="306" t="s">
        <v>1454</v>
      </c>
    </row>
    <row r="780" spans="1:5" x14ac:dyDescent="0.25">
      <c r="A780" s="377"/>
      <c r="B780" s="380"/>
      <c r="C780" s="381"/>
      <c r="D780" s="383"/>
      <c r="E780" s="307" t="s">
        <v>1455</v>
      </c>
    </row>
    <row r="781" spans="1:5" x14ac:dyDescent="0.25">
      <c r="A781" s="384" t="s">
        <v>1841</v>
      </c>
      <c r="B781" s="386" t="s">
        <v>1805</v>
      </c>
      <c r="C781" s="387"/>
      <c r="D781" s="390" t="s">
        <v>58</v>
      </c>
      <c r="E781" s="304" t="s">
        <v>1454</v>
      </c>
    </row>
    <row r="782" spans="1:5" x14ac:dyDescent="0.25">
      <c r="A782" s="392"/>
      <c r="B782" s="393"/>
      <c r="C782" s="394"/>
      <c r="D782" s="395"/>
      <c r="E782" s="305" t="s">
        <v>1455</v>
      </c>
    </row>
    <row r="783" spans="1:5" x14ac:dyDescent="0.25">
      <c r="A783" s="376" t="s">
        <v>1842</v>
      </c>
      <c r="B783" s="378" t="s">
        <v>1825</v>
      </c>
      <c r="C783" s="379"/>
      <c r="D783" s="382" t="s">
        <v>58</v>
      </c>
      <c r="E783" s="306" t="s">
        <v>1454</v>
      </c>
    </row>
    <row r="784" spans="1:5" x14ac:dyDescent="0.25">
      <c r="A784" s="377"/>
      <c r="B784" s="380"/>
      <c r="C784" s="381"/>
      <c r="D784" s="383"/>
      <c r="E784" s="307" t="s">
        <v>1455</v>
      </c>
    </row>
    <row r="785" spans="1:5" x14ac:dyDescent="0.25">
      <c r="A785" s="384" t="s">
        <v>1843</v>
      </c>
      <c r="B785" s="386" t="s">
        <v>1745</v>
      </c>
      <c r="C785" s="387"/>
      <c r="D785" s="390" t="s">
        <v>58</v>
      </c>
      <c r="E785" s="304" t="s">
        <v>1454</v>
      </c>
    </row>
    <row r="786" spans="1:5" x14ac:dyDescent="0.25">
      <c r="A786" s="392"/>
      <c r="B786" s="393"/>
      <c r="C786" s="394"/>
      <c r="D786" s="395"/>
      <c r="E786" s="305" t="s">
        <v>1455</v>
      </c>
    </row>
    <row r="787" spans="1:5" x14ac:dyDescent="0.25">
      <c r="A787" s="376" t="s">
        <v>1844</v>
      </c>
      <c r="B787" s="378" t="s">
        <v>1745</v>
      </c>
      <c r="C787" s="379"/>
      <c r="D787" s="382" t="s">
        <v>58</v>
      </c>
      <c r="E787" s="306" t="s">
        <v>1454</v>
      </c>
    </row>
    <row r="788" spans="1:5" x14ac:dyDescent="0.25">
      <c r="A788" s="377"/>
      <c r="B788" s="380"/>
      <c r="C788" s="381"/>
      <c r="D788" s="383"/>
      <c r="E788" s="307" t="s">
        <v>1455</v>
      </c>
    </row>
    <row r="789" spans="1:5" x14ac:dyDescent="0.25">
      <c r="A789" s="384" t="s">
        <v>1805</v>
      </c>
      <c r="B789" s="386"/>
      <c r="C789" s="387"/>
      <c r="D789" s="390" t="s">
        <v>58</v>
      </c>
      <c r="E789" s="304" t="s">
        <v>1454</v>
      </c>
    </row>
    <row r="790" spans="1:5" x14ac:dyDescent="0.25">
      <c r="A790" s="392"/>
      <c r="B790" s="393"/>
      <c r="C790" s="394"/>
      <c r="D790" s="395"/>
      <c r="E790" s="305" t="s">
        <v>1455</v>
      </c>
    </row>
    <row r="791" spans="1:5" x14ac:dyDescent="0.25">
      <c r="A791" s="376" t="s">
        <v>1845</v>
      </c>
      <c r="B791" s="378"/>
      <c r="C791" s="379"/>
      <c r="D791" s="382" t="s">
        <v>59</v>
      </c>
      <c r="E791" s="306" t="s">
        <v>1454</v>
      </c>
    </row>
    <row r="792" spans="1:5" x14ac:dyDescent="0.25">
      <c r="A792" s="377"/>
      <c r="B792" s="380"/>
      <c r="C792" s="381"/>
      <c r="D792" s="383"/>
      <c r="E792" s="307" t="s">
        <v>1455</v>
      </c>
    </row>
    <row r="793" spans="1:5" x14ac:dyDescent="0.25">
      <c r="A793" s="384" t="s">
        <v>1846</v>
      </c>
      <c r="B793" s="386"/>
      <c r="C793" s="387"/>
      <c r="D793" s="390" t="s">
        <v>59</v>
      </c>
      <c r="E793" s="304" t="s">
        <v>1454</v>
      </c>
    </row>
    <row r="794" spans="1:5" x14ac:dyDescent="0.25">
      <c r="A794" s="392"/>
      <c r="B794" s="393"/>
      <c r="C794" s="394"/>
      <c r="D794" s="395"/>
      <c r="E794" s="305" t="s">
        <v>1455</v>
      </c>
    </row>
    <row r="795" spans="1:5" x14ac:dyDescent="0.25">
      <c r="A795" s="376" t="s">
        <v>1847</v>
      </c>
      <c r="B795" s="378"/>
      <c r="C795" s="379"/>
      <c r="D795" s="382" t="s">
        <v>59</v>
      </c>
      <c r="E795" s="306" t="s">
        <v>1454</v>
      </c>
    </row>
    <row r="796" spans="1:5" x14ac:dyDescent="0.25">
      <c r="A796" s="377"/>
      <c r="B796" s="380"/>
      <c r="C796" s="381"/>
      <c r="D796" s="383"/>
      <c r="E796" s="307" t="s">
        <v>1455</v>
      </c>
    </row>
    <row r="797" spans="1:5" x14ac:dyDescent="0.25">
      <c r="A797" s="384" t="s">
        <v>1848</v>
      </c>
      <c r="B797" s="386"/>
      <c r="C797" s="387"/>
      <c r="D797" s="390" t="s">
        <v>59</v>
      </c>
      <c r="E797" s="304" t="s">
        <v>1454</v>
      </c>
    </row>
    <row r="798" spans="1:5" x14ac:dyDescent="0.25">
      <c r="A798" s="392"/>
      <c r="B798" s="393"/>
      <c r="C798" s="394"/>
      <c r="D798" s="395"/>
      <c r="E798" s="305" t="s">
        <v>1455</v>
      </c>
    </row>
    <row r="799" spans="1:5" x14ac:dyDescent="0.25">
      <c r="A799" s="376" t="s">
        <v>1849</v>
      </c>
      <c r="B799" s="378"/>
      <c r="C799" s="379"/>
      <c r="D799" s="382" t="s">
        <v>59</v>
      </c>
      <c r="E799" s="306" t="s">
        <v>1454</v>
      </c>
    </row>
    <row r="800" spans="1:5" x14ac:dyDescent="0.25">
      <c r="A800" s="377"/>
      <c r="B800" s="380"/>
      <c r="C800" s="381"/>
      <c r="D800" s="383"/>
      <c r="E800" s="307" t="s">
        <v>1455</v>
      </c>
    </row>
    <row r="801" spans="1:5" x14ac:dyDescent="0.25">
      <c r="A801" s="384" t="s">
        <v>1850</v>
      </c>
      <c r="B801" s="386"/>
      <c r="C801" s="387"/>
      <c r="D801" s="390" t="s">
        <v>59</v>
      </c>
      <c r="E801" s="304" t="s">
        <v>1454</v>
      </c>
    </row>
    <row r="802" spans="1:5" x14ac:dyDescent="0.25">
      <c r="A802" s="392"/>
      <c r="B802" s="393"/>
      <c r="C802" s="394"/>
      <c r="D802" s="395"/>
      <c r="E802" s="305" t="s">
        <v>1455</v>
      </c>
    </row>
    <row r="803" spans="1:5" x14ac:dyDescent="0.25">
      <c r="A803" s="376" t="s">
        <v>1851</v>
      </c>
      <c r="B803" s="378"/>
      <c r="C803" s="379"/>
      <c r="D803" s="382" t="s">
        <v>59</v>
      </c>
      <c r="E803" s="306" t="s">
        <v>1454</v>
      </c>
    </row>
    <row r="804" spans="1:5" x14ac:dyDescent="0.25">
      <c r="A804" s="377"/>
      <c r="B804" s="380"/>
      <c r="C804" s="381"/>
      <c r="D804" s="383"/>
      <c r="E804" s="307" t="s">
        <v>1455</v>
      </c>
    </row>
    <row r="805" spans="1:5" x14ac:dyDescent="0.25">
      <c r="A805" s="384" t="s">
        <v>1852</v>
      </c>
      <c r="B805" s="386"/>
      <c r="C805" s="387"/>
      <c r="D805" s="390" t="s">
        <v>59</v>
      </c>
      <c r="E805" s="304" t="s">
        <v>1454</v>
      </c>
    </row>
    <row r="806" spans="1:5" x14ac:dyDescent="0.25">
      <c r="A806" s="392"/>
      <c r="B806" s="393"/>
      <c r="C806" s="394"/>
      <c r="D806" s="395"/>
      <c r="E806" s="305" t="s">
        <v>1455</v>
      </c>
    </row>
    <row r="807" spans="1:5" x14ac:dyDescent="0.25">
      <c r="A807" s="376" t="s">
        <v>1853</v>
      </c>
      <c r="B807" s="378"/>
      <c r="C807" s="379"/>
      <c r="D807" s="382" t="s">
        <v>59</v>
      </c>
      <c r="E807" s="306" t="s">
        <v>1454</v>
      </c>
    </row>
    <row r="808" spans="1:5" x14ac:dyDescent="0.25">
      <c r="A808" s="377"/>
      <c r="B808" s="380"/>
      <c r="C808" s="381"/>
      <c r="D808" s="383"/>
      <c r="E808" s="307" t="s">
        <v>1455</v>
      </c>
    </row>
    <row r="809" spans="1:5" x14ac:dyDescent="0.25">
      <c r="A809" s="384" t="s">
        <v>1854</v>
      </c>
      <c r="B809" s="386"/>
      <c r="C809" s="387"/>
      <c r="D809" s="390" t="s">
        <v>59</v>
      </c>
      <c r="E809" s="304" t="s">
        <v>1454</v>
      </c>
    </row>
    <row r="810" spans="1:5" x14ac:dyDescent="0.25">
      <c r="A810" s="392"/>
      <c r="B810" s="393"/>
      <c r="C810" s="394"/>
      <c r="D810" s="395"/>
      <c r="E810" s="305" t="s">
        <v>1455</v>
      </c>
    </row>
    <row r="811" spans="1:5" x14ac:dyDescent="0.25">
      <c r="A811" s="376" t="s">
        <v>1855</v>
      </c>
      <c r="B811" s="378"/>
      <c r="C811" s="379"/>
      <c r="D811" s="382" t="s">
        <v>59</v>
      </c>
      <c r="E811" s="306" t="s">
        <v>1454</v>
      </c>
    </row>
    <row r="812" spans="1:5" x14ac:dyDescent="0.25">
      <c r="A812" s="377"/>
      <c r="B812" s="380"/>
      <c r="C812" s="381"/>
      <c r="D812" s="383"/>
      <c r="E812" s="307" t="s">
        <v>1455</v>
      </c>
    </row>
    <row r="813" spans="1:5" x14ac:dyDescent="0.25">
      <c r="A813" s="384" t="s">
        <v>1856</v>
      </c>
      <c r="B813" s="386"/>
      <c r="C813" s="387"/>
      <c r="D813" s="390" t="s">
        <v>59</v>
      </c>
      <c r="E813" s="304" t="s">
        <v>1454</v>
      </c>
    </row>
    <row r="814" spans="1:5" x14ac:dyDescent="0.25">
      <c r="A814" s="392"/>
      <c r="B814" s="393"/>
      <c r="C814" s="394"/>
      <c r="D814" s="395"/>
      <c r="E814" s="305" t="s">
        <v>1455</v>
      </c>
    </row>
    <row r="815" spans="1:5" x14ac:dyDescent="0.25">
      <c r="A815" s="376" t="s">
        <v>1857</v>
      </c>
      <c r="B815" s="378"/>
      <c r="C815" s="379"/>
      <c r="D815" s="382" t="s">
        <v>59</v>
      </c>
      <c r="E815" s="306" t="s">
        <v>1454</v>
      </c>
    </row>
    <row r="816" spans="1:5" x14ac:dyDescent="0.25">
      <c r="A816" s="377"/>
      <c r="B816" s="380"/>
      <c r="C816" s="381"/>
      <c r="D816" s="383"/>
      <c r="E816" s="307" t="s">
        <v>1455</v>
      </c>
    </row>
    <row r="817" spans="1:5" x14ac:dyDescent="0.25">
      <c r="A817" s="384" t="s">
        <v>1858</v>
      </c>
      <c r="B817" s="386"/>
      <c r="C817" s="387"/>
      <c r="D817" s="390" t="s">
        <v>59</v>
      </c>
      <c r="E817" s="304" t="s">
        <v>1454</v>
      </c>
    </row>
    <row r="818" spans="1:5" x14ac:dyDescent="0.25">
      <c r="A818" s="392"/>
      <c r="B818" s="393"/>
      <c r="C818" s="394"/>
      <c r="D818" s="395"/>
      <c r="E818" s="305" t="s">
        <v>1455</v>
      </c>
    </row>
    <row r="819" spans="1:5" x14ac:dyDescent="0.25">
      <c r="A819" s="376" t="s">
        <v>1859</v>
      </c>
      <c r="B819" s="378"/>
      <c r="C819" s="379"/>
      <c r="D819" s="382" t="s">
        <v>59</v>
      </c>
      <c r="E819" s="306" t="s">
        <v>1454</v>
      </c>
    </row>
    <row r="820" spans="1:5" x14ac:dyDescent="0.25">
      <c r="A820" s="377"/>
      <c r="B820" s="380"/>
      <c r="C820" s="381"/>
      <c r="D820" s="383"/>
      <c r="E820" s="307" t="s">
        <v>1455</v>
      </c>
    </row>
    <row r="821" spans="1:5" x14ac:dyDescent="0.25">
      <c r="A821" s="384" t="s">
        <v>1860</v>
      </c>
      <c r="B821" s="386"/>
      <c r="C821" s="387"/>
      <c r="D821" s="390" t="s">
        <v>59</v>
      </c>
      <c r="E821" s="304" t="s">
        <v>1454</v>
      </c>
    </row>
    <row r="822" spans="1:5" x14ac:dyDescent="0.25">
      <c r="A822" s="392"/>
      <c r="B822" s="393"/>
      <c r="C822" s="394"/>
      <c r="D822" s="395"/>
      <c r="E822" s="305" t="s">
        <v>1455</v>
      </c>
    </row>
    <row r="823" spans="1:5" x14ac:dyDescent="0.25">
      <c r="A823" s="376" t="s">
        <v>1861</v>
      </c>
      <c r="B823" s="378"/>
      <c r="C823" s="379"/>
      <c r="D823" s="382" t="s">
        <v>59</v>
      </c>
      <c r="E823" s="306" t="s">
        <v>1454</v>
      </c>
    </row>
    <row r="824" spans="1:5" x14ac:dyDescent="0.25">
      <c r="A824" s="377"/>
      <c r="B824" s="380"/>
      <c r="C824" s="381"/>
      <c r="D824" s="383"/>
      <c r="E824" s="307" t="s">
        <v>1455</v>
      </c>
    </row>
    <row r="825" spans="1:5" x14ac:dyDescent="0.25">
      <c r="A825" s="384" t="s">
        <v>1862</v>
      </c>
      <c r="B825" s="386"/>
      <c r="C825" s="387"/>
      <c r="D825" s="390" t="s">
        <v>59</v>
      </c>
      <c r="E825" s="304" t="s">
        <v>1454</v>
      </c>
    </row>
    <row r="826" spans="1:5" x14ac:dyDescent="0.25">
      <c r="A826" s="392"/>
      <c r="B826" s="393"/>
      <c r="C826" s="394"/>
      <c r="D826" s="395"/>
      <c r="E826" s="305" t="s">
        <v>1455</v>
      </c>
    </row>
    <row r="827" spans="1:5" x14ac:dyDescent="0.25">
      <c r="A827" s="376" t="s">
        <v>1863</v>
      </c>
      <c r="B827" s="378" t="s">
        <v>1864</v>
      </c>
      <c r="C827" s="379"/>
      <c r="D827" s="382" t="s">
        <v>59</v>
      </c>
      <c r="E827" s="306" t="s">
        <v>1454</v>
      </c>
    </row>
    <row r="828" spans="1:5" x14ac:dyDescent="0.25">
      <c r="A828" s="377"/>
      <c r="B828" s="380"/>
      <c r="C828" s="381"/>
      <c r="D828" s="383"/>
      <c r="E828" s="307" t="s">
        <v>1455</v>
      </c>
    </row>
    <row r="829" spans="1:5" x14ac:dyDescent="0.25">
      <c r="A829" s="384" t="s">
        <v>1865</v>
      </c>
      <c r="B829" s="386" t="s">
        <v>1864</v>
      </c>
      <c r="C829" s="387"/>
      <c r="D829" s="390" t="s">
        <v>59</v>
      </c>
      <c r="E829" s="304" t="s">
        <v>1454</v>
      </c>
    </row>
    <row r="830" spans="1:5" x14ac:dyDescent="0.25">
      <c r="A830" s="392"/>
      <c r="B830" s="393"/>
      <c r="C830" s="394"/>
      <c r="D830" s="395"/>
      <c r="E830" s="305" t="s">
        <v>1455</v>
      </c>
    </row>
    <row r="831" spans="1:5" x14ac:dyDescent="0.25">
      <c r="A831" s="376" t="s">
        <v>1866</v>
      </c>
      <c r="B831" s="378" t="s">
        <v>1864</v>
      </c>
      <c r="C831" s="379"/>
      <c r="D831" s="382" t="s">
        <v>59</v>
      </c>
      <c r="E831" s="306" t="s">
        <v>1454</v>
      </c>
    </row>
    <row r="832" spans="1:5" x14ac:dyDescent="0.25">
      <c r="A832" s="377"/>
      <c r="B832" s="380"/>
      <c r="C832" s="381"/>
      <c r="D832" s="383"/>
      <c r="E832" s="307" t="s">
        <v>1455</v>
      </c>
    </row>
    <row r="833" spans="1:5" x14ac:dyDescent="0.25">
      <c r="A833" s="384" t="s">
        <v>1867</v>
      </c>
      <c r="B833" s="386" t="s">
        <v>1864</v>
      </c>
      <c r="C833" s="387"/>
      <c r="D833" s="390" t="s">
        <v>59</v>
      </c>
      <c r="E833" s="304" t="s">
        <v>1454</v>
      </c>
    </row>
    <row r="834" spans="1:5" x14ac:dyDescent="0.25">
      <c r="A834" s="392"/>
      <c r="B834" s="393"/>
      <c r="C834" s="394"/>
      <c r="D834" s="395"/>
      <c r="E834" s="305" t="s">
        <v>1455</v>
      </c>
    </row>
    <row r="835" spans="1:5" x14ac:dyDescent="0.25">
      <c r="A835" s="376" t="s">
        <v>1868</v>
      </c>
      <c r="B835" s="378" t="s">
        <v>1864</v>
      </c>
      <c r="C835" s="379"/>
      <c r="D835" s="382" t="s">
        <v>59</v>
      </c>
      <c r="E835" s="306" t="s">
        <v>1454</v>
      </c>
    </row>
    <row r="836" spans="1:5" x14ac:dyDescent="0.25">
      <c r="A836" s="377"/>
      <c r="B836" s="380"/>
      <c r="C836" s="381"/>
      <c r="D836" s="383"/>
      <c r="E836" s="307" t="s">
        <v>1455</v>
      </c>
    </row>
    <row r="837" spans="1:5" x14ac:dyDescent="0.25">
      <c r="A837" s="384" t="s">
        <v>1869</v>
      </c>
      <c r="B837" s="386" t="s">
        <v>1864</v>
      </c>
      <c r="C837" s="387"/>
      <c r="D837" s="390" t="s">
        <v>59</v>
      </c>
      <c r="E837" s="304" t="s">
        <v>1454</v>
      </c>
    </row>
    <row r="838" spans="1:5" x14ac:dyDescent="0.25">
      <c r="A838" s="392"/>
      <c r="B838" s="393"/>
      <c r="C838" s="394"/>
      <c r="D838" s="395"/>
      <c r="E838" s="305" t="s">
        <v>1455</v>
      </c>
    </row>
    <row r="839" spans="1:5" x14ac:dyDescent="0.25">
      <c r="A839" s="376" t="s">
        <v>1870</v>
      </c>
      <c r="B839" s="378" t="s">
        <v>1864</v>
      </c>
      <c r="C839" s="379"/>
      <c r="D839" s="382" t="s">
        <v>59</v>
      </c>
      <c r="E839" s="306" t="s">
        <v>1454</v>
      </c>
    </row>
    <row r="840" spans="1:5" x14ac:dyDescent="0.25">
      <c r="A840" s="377"/>
      <c r="B840" s="380"/>
      <c r="C840" s="381"/>
      <c r="D840" s="383"/>
      <c r="E840" s="307" t="s">
        <v>1455</v>
      </c>
    </row>
    <row r="841" spans="1:5" x14ac:dyDescent="0.25">
      <c r="A841" s="384" t="s">
        <v>1871</v>
      </c>
      <c r="B841" s="386" t="s">
        <v>1864</v>
      </c>
      <c r="C841" s="387"/>
      <c r="D841" s="390" t="s">
        <v>59</v>
      </c>
      <c r="E841" s="304" t="s">
        <v>1454</v>
      </c>
    </row>
    <row r="842" spans="1:5" x14ac:dyDescent="0.25">
      <c r="A842" s="392"/>
      <c r="B842" s="393"/>
      <c r="C842" s="394"/>
      <c r="D842" s="395"/>
      <c r="E842" s="305" t="s">
        <v>1455</v>
      </c>
    </row>
    <row r="843" spans="1:5" x14ac:dyDescent="0.25">
      <c r="A843" s="376" t="s">
        <v>1872</v>
      </c>
      <c r="B843" s="378" t="s">
        <v>1864</v>
      </c>
      <c r="C843" s="379"/>
      <c r="D843" s="382" t="s">
        <v>59</v>
      </c>
      <c r="E843" s="306" t="s">
        <v>1454</v>
      </c>
    </row>
    <row r="844" spans="1:5" x14ac:dyDescent="0.25">
      <c r="A844" s="377"/>
      <c r="B844" s="380"/>
      <c r="C844" s="381"/>
      <c r="D844" s="383"/>
      <c r="E844" s="307" t="s">
        <v>1455</v>
      </c>
    </row>
    <row r="845" spans="1:5" x14ac:dyDescent="0.25">
      <c r="A845" s="384" t="s">
        <v>1873</v>
      </c>
      <c r="B845" s="386" t="s">
        <v>1864</v>
      </c>
      <c r="C845" s="387"/>
      <c r="D845" s="390" t="s">
        <v>59</v>
      </c>
      <c r="E845" s="304" t="s">
        <v>1454</v>
      </c>
    </row>
    <row r="846" spans="1:5" x14ac:dyDescent="0.25">
      <c r="A846" s="392"/>
      <c r="B846" s="393"/>
      <c r="C846" s="394"/>
      <c r="D846" s="395"/>
      <c r="E846" s="305" t="s">
        <v>1455</v>
      </c>
    </row>
    <row r="847" spans="1:5" x14ac:dyDescent="0.25">
      <c r="A847" s="376" t="s">
        <v>1874</v>
      </c>
      <c r="B847" s="378" t="s">
        <v>1864</v>
      </c>
      <c r="C847" s="379"/>
      <c r="D847" s="382" t="s">
        <v>59</v>
      </c>
      <c r="E847" s="306" t="s">
        <v>1454</v>
      </c>
    </row>
    <row r="848" spans="1:5" x14ac:dyDescent="0.25">
      <c r="A848" s="377"/>
      <c r="B848" s="380"/>
      <c r="C848" s="381"/>
      <c r="D848" s="383"/>
      <c r="E848" s="307" t="s">
        <v>1455</v>
      </c>
    </row>
    <row r="849" spans="1:5" x14ac:dyDescent="0.25">
      <c r="A849" s="384" t="s">
        <v>1875</v>
      </c>
      <c r="B849" s="386" t="s">
        <v>1864</v>
      </c>
      <c r="C849" s="387"/>
      <c r="D849" s="390" t="s">
        <v>59</v>
      </c>
      <c r="E849" s="304" t="s">
        <v>1454</v>
      </c>
    </row>
    <row r="850" spans="1:5" x14ac:dyDescent="0.25">
      <c r="A850" s="392"/>
      <c r="B850" s="393"/>
      <c r="C850" s="394"/>
      <c r="D850" s="395"/>
      <c r="E850" s="305" t="s">
        <v>1455</v>
      </c>
    </row>
    <row r="851" spans="1:5" x14ac:dyDescent="0.25">
      <c r="A851" s="376" t="s">
        <v>1573</v>
      </c>
      <c r="B851" s="378" t="s">
        <v>1864</v>
      </c>
      <c r="C851" s="379"/>
      <c r="D851" s="382" t="s">
        <v>59</v>
      </c>
      <c r="E851" s="306" t="s">
        <v>1454</v>
      </c>
    </row>
    <row r="852" spans="1:5" x14ac:dyDescent="0.25">
      <c r="A852" s="377"/>
      <c r="B852" s="380"/>
      <c r="C852" s="381"/>
      <c r="D852" s="383"/>
      <c r="E852" s="307" t="s">
        <v>1455</v>
      </c>
    </row>
    <row r="853" spans="1:5" x14ac:dyDescent="0.25">
      <c r="A853" s="384" t="s">
        <v>1876</v>
      </c>
      <c r="B853" s="386" t="s">
        <v>1864</v>
      </c>
      <c r="C853" s="387"/>
      <c r="D853" s="390" t="s">
        <v>59</v>
      </c>
      <c r="E853" s="304" t="s">
        <v>1454</v>
      </c>
    </row>
    <row r="854" spans="1:5" x14ac:dyDescent="0.25">
      <c r="A854" s="392"/>
      <c r="B854" s="393"/>
      <c r="C854" s="394"/>
      <c r="D854" s="395"/>
      <c r="E854" s="305" t="s">
        <v>1455</v>
      </c>
    </row>
    <row r="855" spans="1:5" x14ac:dyDescent="0.25">
      <c r="A855" s="376" t="s">
        <v>1877</v>
      </c>
      <c r="B855" s="378" t="s">
        <v>1864</v>
      </c>
      <c r="C855" s="379"/>
      <c r="D855" s="382" t="s">
        <v>59</v>
      </c>
      <c r="E855" s="306" t="s">
        <v>1454</v>
      </c>
    </row>
    <row r="856" spans="1:5" x14ac:dyDescent="0.25">
      <c r="A856" s="377"/>
      <c r="B856" s="380"/>
      <c r="C856" s="381"/>
      <c r="D856" s="383"/>
      <c r="E856" s="307" t="s">
        <v>1455</v>
      </c>
    </row>
    <row r="857" spans="1:5" x14ac:dyDescent="0.25">
      <c r="A857" s="384" t="s">
        <v>1878</v>
      </c>
      <c r="B857" s="386" t="s">
        <v>1864</v>
      </c>
      <c r="C857" s="387"/>
      <c r="D857" s="390" t="s">
        <v>59</v>
      </c>
      <c r="E857" s="304" t="s">
        <v>1454</v>
      </c>
    </row>
    <row r="858" spans="1:5" x14ac:dyDescent="0.25">
      <c r="A858" s="392"/>
      <c r="B858" s="393"/>
      <c r="C858" s="394"/>
      <c r="D858" s="395"/>
      <c r="E858" s="305" t="s">
        <v>1455</v>
      </c>
    </row>
    <row r="859" spans="1:5" x14ac:dyDescent="0.25">
      <c r="A859" s="376" t="s">
        <v>1879</v>
      </c>
      <c r="B859" s="378" t="s">
        <v>1864</v>
      </c>
      <c r="C859" s="379"/>
      <c r="D859" s="382" t="s">
        <v>59</v>
      </c>
      <c r="E859" s="306" t="s">
        <v>1454</v>
      </c>
    </row>
    <row r="860" spans="1:5" x14ac:dyDescent="0.25">
      <c r="A860" s="377"/>
      <c r="B860" s="380"/>
      <c r="C860" s="381"/>
      <c r="D860" s="383"/>
      <c r="E860" s="307" t="s">
        <v>1455</v>
      </c>
    </row>
    <row r="861" spans="1:5" x14ac:dyDescent="0.25">
      <c r="A861" s="384" t="s">
        <v>1880</v>
      </c>
      <c r="B861" s="386" t="s">
        <v>1864</v>
      </c>
      <c r="C861" s="387"/>
      <c r="D861" s="390" t="s">
        <v>59</v>
      </c>
      <c r="E861" s="304" t="s">
        <v>1454</v>
      </c>
    </row>
    <row r="862" spans="1:5" x14ac:dyDescent="0.25">
      <c r="A862" s="392"/>
      <c r="B862" s="393"/>
      <c r="C862" s="394"/>
      <c r="D862" s="395"/>
      <c r="E862" s="305" t="s">
        <v>1455</v>
      </c>
    </row>
    <row r="863" spans="1:5" x14ac:dyDescent="0.25">
      <c r="A863" s="376" t="s">
        <v>1881</v>
      </c>
      <c r="B863" s="378" t="s">
        <v>1864</v>
      </c>
      <c r="C863" s="379"/>
      <c r="D863" s="382" t="s">
        <v>59</v>
      </c>
      <c r="E863" s="306" t="s">
        <v>1454</v>
      </c>
    </row>
    <row r="864" spans="1:5" x14ac:dyDescent="0.25">
      <c r="A864" s="377"/>
      <c r="B864" s="380"/>
      <c r="C864" s="381"/>
      <c r="D864" s="383"/>
      <c r="E864" s="307" t="s">
        <v>1455</v>
      </c>
    </row>
    <row r="865" spans="1:5" x14ac:dyDescent="0.25">
      <c r="A865" s="384" t="s">
        <v>1882</v>
      </c>
      <c r="B865" s="386" t="s">
        <v>1864</v>
      </c>
      <c r="C865" s="387"/>
      <c r="D865" s="390" t="s">
        <v>59</v>
      </c>
      <c r="E865" s="304" t="s">
        <v>1454</v>
      </c>
    </row>
    <row r="866" spans="1:5" x14ac:dyDescent="0.25">
      <c r="A866" s="392"/>
      <c r="B866" s="393"/>
      <c r="C866" s="394"/>
      <c r="D866" s="395"/>
      <c r="E866" s="305" t="s">
        <v>1455</v>
      </c>
    </row>
    <row r="867" spans="1:5" x14ac:dyDescent="0.25">
      <c r="A867" s="376" t="s">
        <v>1883</v>
      </c>
      <c r="B867" s="378" t="s">
        <v>1864</v>
      </c>
      <c r="C867" s="379"/>
      <c r="D867" s="382" t="s">
        <v>59</v>
      </c>
      <c r="E867" s="306" t="s">
        <v>1454</v>
      </c>
    </row>
    <row r="868" spans="1:5" x14ac:dyDescent="0.25">
      <c r="A868" s="377"/>
      <c r="B868" s="380"/>
      <c r="C868" s="381"/>
      <c r="D868" s="383"/>
      <c r="E868" s="307" t="s">
        <v>1455</v>
      </c>
    </row>
    <row r="869" spans="1:5" x14ac:dyDescent="0.25">
      <c r="A869" s="384" t="s">
        <v>1884</v>
      </c>
      <c r="B869" s="386" t="s">
        <v>1864</v>
      </c>
      <c r="C869" s="387"/>
      <c r="D869" s="390" t="s">
        <v>59</v>
      </c>
      <c r="E869" s="304" t="s">
        <v>1454</v>
      </c>
    </row>
    <row r="870" spans="1:5" x14ac:dyDescent="0.25">
      <c r="A870" s="392"/>
      <c r="B870" s="393"/>
      <c r="C870" s="394"/>
      <c r="D870" s="395"/>
      <c r="E870" s="305" t="s">
        <v>1455</v>
      </c>
    </row>
    <row r="871" spans="1:5" x14ac:dyDescent="0.25">
      <c r="A871" s="376" t="s">
        <v>1885</v>
      </c>
      <c r="B871" s="378" t="s">
        <v>1886</v>
      </c>
      <c r="C871" s="379"/>
      <c r="D871" s="382" t="s">
        <v>59</v>
      </c>
      <c r="E871" s="306" t="s">
        <v>1454</v>
      </c>
    </row>
    <row r="872" spans="1:5" x14ac:dyDescent="0.25">
      <c r="A872" s="377"/>
      <c r="B872" s="380"/>
      <c r="C872" s="381"/>
      <c r="D872" s="383"/>
      <c r="E872" s="307" t="s">
        <v>1455</v>
      </c>
    </row>
    <row r="873" spans="1:5" x14ac:dyDescent="0.25">
      <c r="A873" s="384" t="s">
        <v>1887</v>
      </c>
      <c r="B873" s="386" t="s">
        <v>1886</v>
      </c>
      <c r="C873" s="387"/>
      <c r="D873" s="390" t="s">
        <v>59</v>
      </c>
      <c r="E873" s="304" t="s">
        <v>1454</v>
      </c>
    </row>
    <row r="874" spans="1:5" x14ac:dyDescent="0.25">
      <c r="A874" s="392"/>
      <c r="B874" s="393"/>
      <c r="C874" s="394"/>
      <c r="D874" s="395"/>
      <c r="E874" s="305" t="s">
        <v>1455</v>
      </c>
    </row>
    <row r="875" spans="1:5" x14ac:dyDescent="0.25">
      <c r="A875" s="376" t="s">
        <v>1888</v>
      </c>
      <c r="B875" s="378" t="s">
        <v>1886</v>
      </c>
      <c r="C875" s="379"/>
      <c r="D875" s="382" t="s">
        <v>59</v>
      </c>
      <c r="E875" s="306" t="s">
        <v>1454</v>
      </c>
    </row>
    <row r="876" spans="1:5" x14ac:dyDescent="0.25">
      <c r="A876" s="377"/>
      <c r="B876" s="380"/>
      <c r="C876" s="381"/>
      <c r="D876" s="383"/>
      <c r="E876" s="307" t="s">
        <v>1455</v>
      </c>
    </row>
    <row r="877" spans="1:5" x14ac:dyDescent="0.25">
      <c r="A877" s="384" t="s">
        <v>1889</v>
      </c>
      <c r="B877" s="386" t="s">
        <v>1886</v>
      </c>
      <c r="C877" s="387"/>
      <c r="D877" s="390" t="s">
        <v>59</v>
      </c>
      <c r="E877" s="304" t="s">
        <v>1454</v>
      </c>
    </row>
    <row r="878" spans="1:5" x14ac:dyDescent="0.25">
      <c r="A878" s="392"/>
      <c r="B878" s="393"/>
      <c r="C878" s="394"/>
      <c r="D878" s="395"/>
      <c r="E878" s="305" t="s">
        <v>1455</v>
      </c>
    </row>
    <row r="879" spans="1:5" x14ac:dyDescent="0.25">
      <c r="A879" s="376" t="s">
        <v>1890</v>
      </c>
      <c r="B879" s="378" t="s">
        <v>1886</v>
      </c>
      <c r="C879" s="379"/>
      <c r="D879" s="382" t="s">
        <v>59</v>
      </c>
      <c r="E879" s="306" t="s">
        <v>1454</v>
      </c>
    </row>
    <row r="880" spans="1:5" x14ac:dyDescent="0.25">
      <c r="A880" s="377"/>
      <c r="B880" s="380"/>
      <c r="C880" s="381"/>
      <c r="D880" s="383"/>
      <c r="E880" s="307" t="s">
        <v>1455</v>
      </c>
    </row>
    <row r="881" spans="1:5" x14ac:dyDescent="0.25">
      <c r="A881" s="384" t="s">
        <v>1891</v>
      </c>
      <c r="B881" s="386" t="s">
        <v>1892</v>
      </c>
      <c r="C881" s="387"/>
      <c r="D881" s="390" t="s">
        <v>59</v>
      </c>
      <c r="E881" s="304" t="s">
        <v>1454</v>
      </c>
    </row>
    <row r="882" spans="1:5" x14ac:dyDescent="0.25">
      <c r="A882" s="392"/>
      <c r="B882" s="393"/>
      <c r="C882" s="394"/>
      <c r="D882" s="395"/>
      <c r="E882" s="305" t="s">
        <v>1455</v>
      </c>
    </row>
    <row r="883" spans="1:5" x14ac:dyDescent="0.25">
      <c r="A883" s="376" t="s">
        <v>1893</v>
      </c>
      <c r="B883" s="378" t="s">
        <v>1892</v>
      </c>
      <c r="C883" s="379"/>
      <c r="D883" s="382" t="s">
        <v>59</v>
      </c>
      <c r="E883" s="306" t="s">
        <v>1454</v>
      </c>
    </row>
    <row r="884" spans="1:5" x14ac:dyDescent="0.25">
      <c r="A884" s="377"/>
      <c r="B884" s="380"/>
      <c r="C884" s="381"/>
      <c r="D884" s="383"/>
      <c r="E884" s="307" t="s">
        <v>1455</v>
      </c>
    </row>
    <row r="885" spans="1:5" x14ac:dyDescent="0.25">
      <c r="A885" s="384" t="s">
        <v>1894</v>
      </c>
      <c r="B885" s="386" t="s">
        <v>1892</v>
      </c>
      <c r="C885" s="387"/>
      <c r="D885" s="390" t="s">
        <v>59</v>
      </c>
      <c r="E885" s="304" t="s">
        <v>1454</v>
      </c>
    </row>
    <row r="886" spans="1:5" x14ac:dyDescent="0.25">
      <c r="A886" s="392"/>
      <c r="B886" s="393"/>
      <c r="C886" s="394"/>
      <c r="D886" s="395"/>
      <c r="E886" s="305" t="s">
        <v>1455</v>
      </c>
    </row>
    <row r="887" spans="1:5" x14ac:dyDescent="0.25">
      <c r="A887" s="376" t="s">
        <v>1895</v>
      </c>
      <c r="B887" s="378" t="s">
        <v>1892</v>
      </c>
      <c r="C887" s="379"/>
      <c r="D887" s="382" t="s">
        <v>59</v>
      </c>
      <c r="E887" s="306" t="s">
        <v>1454</v>
      </c>
    </row>
    <row r="888" spans="1:5" x14ac:dyDescent="0.25">
      <c r="A888" s="377"/>
      <c r="B888" s="380"/>
      <c r="C888" s="381"/>
      <c r="D888" s="383"/>
      <c r="E888" s="307" t="s">
        <v>1455</v>
      </c>
    </row>
    <row r="889" spans="1:5" x14ac:dyDescent="0.25">
      <c r="A889" s="384" t="s">
        <v>1896</v>
      </c>
      <c r="B889" s="386" t="s">
        <v>1897</v>
      </c>
      <c r="C889" s="387"/>
      <c r="D889" s="390" t="s">
        <v>59</v>
      </c>
      <c r="E889" s="304" t="s">
        <v>1454</v>
      </c>
    </row>
    <row r="890" spans="1:5" x14ac:dyDescent="0.25">
      <c r="A890" s="392"/>
      <c r="B890" s="393"/>
      <c r="C890" s="394"/>
      <c r="D890" s="395"/>
      <c r="E890" s="305" t="s">
        <v>1455</v>
      </c>
    </row>
    <row r="891" spans="1:5" x14ac:dyDescent="0.25">
      <c r="A891" s="376" t="s">
        <v>1898</v>
      </c>
      <c r="B891" s="378" t="s">
        <v>1897</v>
      </c>
      <c r="C891" s="379"/>
      <c r="D891" s="382" t="s">
        <v>59</v>
      </c>
      <c r="E891" s="306" t="s">
        <v>1454</v>
      </c>
    </row>
    <row r="892" spans="1:5" x14ac:dyDescent="0.25">
      <c r="A892" s="377"/>
      <c r="B892" s="380"/>
      <c r="C892" s="381"/>
      <c r="D892" s="383"/>
      <c r="E892" s="307" t="s">
        <v>1455</v>
      </c>
    </row>
    <row r="893" spans="1:5" x14ac:dyDescent="0.25">
      <c r="A893" s="384" t="s">
        <v>1899</v>
      </c>
      <c r="B893" s="386" t="s">
        <v>1897</v>
      </c>
      <c r="C893" s="387"/>
      <c r="D893" s="390" t="s">
        <v>59</v>
      </c>
      <c r="E893" s="304" t="s">
        <v>1454</v>
      </c>
    </row>
    <row r="894" spans="1:5" x14ac:dyDescent="0.25">
      <c r="A894" s="392"/>
      <c r="B894" s="393"/>
      <c r="C894" s="394"/>
      <c r="D894" s="395"/>
      <c r="E894" s="305" t="s">
        <v>1455</v>
      </c>
    </row>
    <row r="895" spans="1:5" x14ac:dyDescent="0.25">
      <c r="A895" s="376" t="s">
        <v>1900</v>
      </c>
      <c r="B895" s="378" t="s">
        <v>1897</v>
      </c>
      <c r="C895" s="379"/>
      <c r="D895" s="382" t="s">
        <v>59</v>
      </c>
      <c r="E895" s="306" t="s">
        <v>1454</v>
      </c>
    </row>
    <row r="896" spans="1:5" x14ac:dyDescent="0.25">
      <c r="A896" s="377"/>
      <c r="B896" s="380"/>
      <c r="C896" s="381"/>
      <c r="D896" s="383"/>
      <c r="E896" s="307" t="s">
        <v>1455</v>
      </c>
    </row>
    <row r="897" spans="1:5" x14ac:dyDescent="0.25">
      <c r="A897" s="384" t="s">
        <v>1901</v>
      </c>
      <c r="B897" s="386" t="s">
        <v>1897</v>
      </c>
      <c r="C897" s="387"/>
      <c r="D897" s="390" t="s">
        <v>59</v>
      </c>
      <c r="E897" s="304" t="s">
        <v>1454</v>
      </c>
    </row>
    <row r="898" spans="1:5" x14ac:dyDescent="0.25">
      <c r="A898" s="392"/>
      <c r="B898" s="393"/>
      <c r="C898" s="394"/>
      <c r="D898" s="395"/>
      <c r="E898" s="305" t="s">
        <v>1455</v>
      </c>
    </row>
    <row r="899" spans="1:5" x14ac:dyDescent="0.25">
      <c r="A899" s="376" t="s">
        <v>1902</v>
      </c>
      <c r="B899" s="378" t="s">
        <v>1897</v>
      </c>
      <c r="C899" s="379"/>
      <c r="D899" s="382" t="s">
        <v>59</v>
      </c>
      <c r="E899" s="306" t="s">
        <v>1454</v>
      </c>
    </row>
    <row r="900" spans="1:5" x14ac:dyDescent="0.25">
      <c r="A900" s="377"/>
      <c r="B900" s="380"/>
      <c r="C900" s="381"/>
      <c r="D900" s="383"/>
      <c r="E900" s="307" t="s">
        <v>1455</v>
      </c>
    </row>
    <row r="901" spans="1:5" x14ac:dyDescent="0.25">
      <c r="A901" s="384" t="s">
        <v>1903</v>
      </c>
      <c r="B901" s="386" t="s">
        <v>1897</v>
      </c>
      <c r="C901" s="387"/>
      <c r="D901" s="390" t="s">
        <v>59</v>
      </c>
      <c r="E901" s="304" t="s">
        <v>1454</v>
      </c>
    </row>
    <row r="902" spans="1:5" x14ac:dyDescent="0.25">
      <c r="A902" s="392"/>
      <c r="B902" s="393"/>
      <c r="C902" s="394"/>
      <c r="D902" s="395"/>
      <c r="E902" s="305" t="s">
        <v>1455</v>
      </c>
    </row>
    <row r="903" spans="1:5" x14ac:dyDescent="0.25">
      <c r="A903" s="376" t="s">
        <v>1563</v>
      </c>
      <c r="B903" s="378" t="s">
        <v>1897</v>
      </c>
      <c r="C903" s="379"/>
      <c r="D903" s="382" t="s">
        <v>59</v>
      </c>
      <c r="E903" s="306" t="s">
        <v>1454</v>
      </c>
    </row>
    <row r="904" spans="1:5" x14ac:dyDescent="0.25">
      <c r="A904" s="377"/>
      <c r="B904" s="380"/>
      <c r="C904" s="381"/>
      <c r="D904" s="383"/>
      <c r="E904" s="307" t="s">
        <v>1455</v>
      </c>
    </row>
    <row r="905" spans="1:5" x14ac:dyDescent="0.25">
      <c r="A905" s="384" t="s">
        <v>1904</v>
      </c>
      <c r="B905" s="386" t="s">
        <v>1897</v>
      </c>
      <c r="C905" s="387"/>
      <c r="D905" s="390" t="s">
        <v>59</v>
      </c>
      <c r="E905" s="304" t="s">
        <v>1454</v>
      </c>
    </row>
    <row r="906" spans="1:5" x14ac:dyDescent="0.25">
      <c r="A906" s="392"/>
      <c r="B906" s="393"/>
      <c r="C906" s="394"/>
      <c r="D906" s="395"/>
      <c r="E906" s="305" t="s">
        <v>1455</v>
      </c>
    </row>
    <row r="907" spans="1:5" x14ac:dyDescent="0.25">
      <c r="A907" s="376" t="s">
        <v>1905</v>
      </c>
      <c r="B907" s="378" t="s">
        <v>1897</v>
      </c>
      <c r="C907" s="379"/>
      <c r="D907" s="382" t="s">
        <v>59</v>
      </c>
      <c r="E907" s="306" t="s">
        <v>1454</v>
      </c>
    </row>
    <row r="908" spans="1:5" x14ac:dyDescent="0.25">
      <c r="A908" s="377"/>
      <c r="B908" s="380"/>
      <c r="C908" s="381"/>
      <c r="D908" s="383"/>
      <c r="E908" s="307" t="s">
        <v>1455</v>
      </c>
    </row>
    <row r="909" spans="1:5" x14ac:dyDescent="0.25">
      <c r="A909" s="384" t="s">
        <v>1906</v>
      </c>
      <c r="B909" s="386" t="s">
        <v>1897</v>
      </c>
      <c r="C909" s="387"/>
      <c r="D909" s="390" t="s">
        <v>59</v>
      </c>
      <c r="E909" s="304" t="s">
        <v>1454</v>
      </c>
    </row>
    <row r="910" spans="1:5" x14ac:dyDescent="0.25">
      <c r="A910" s="392"/>
      <c r="B910" s="393"/>
      <c r="C910" s="394"/>
      <c r="D910" s="395"/>
      <c r="E910" s="305" t="s">
        <v>1455</v>
      </c>
    </row>
    <row r="911" spans="1:5" x14ac:dyDescent="0.25">
      <c r="A911" s="376" t="s">
        <v>1875</v>
      </c>
      <c r="B911" s="378" t="s">
        <v>1897</v>
      </c>
      <c r="C911" s="379"/>
      <c r="D911" s="382" t="s">
        <v>59</v>
      </c>
      <c r="E911" s="306" t="s">
        <v>1454</v>
      </c>
    </row>
    <row r="912" spans="1:5" x14ac:dyDescent="0.25">
      <c r="A912" s="377"/>
      <c r="B912" s="380"/>
      <c r="C912" s="381"/>
      <c r="D912" s="383"/>
      <c r="E912" s="307" t="s">
        <v>1455</v>
      </c>
    </row>
    <row r="913" spans="1:5" x14ac:dyDescent="0.25">
      <c r="A913" s="384" t="s">
        <v>1907</v>
      </c>
      <c r="B913" s="386" t="s">
        <v>1908</v>
      </c>
      <c r="C913" s="387"/>
      <c r="D913" s="390" t="s">
        <v>59</v>
      </c>
      <c r="E913" s="304" t="s">
        <v>1454</v>
      </c>
    </row>
    <row r="914" spans="1:5" x14ac:dyDescent="0.25">
      <c r="A914" s="392"/>
      <c r="B914" s="393"/>
      <c r="C914" s="394"/>
      <c r="D914" s="395"/>
      <c r="E914" s="305" t="s">
        <v>1455</v>
      </c>
    </row>
    <row r="915" spans="1:5" x14ac:dyDescent="0.25">
      <c r="A915" s="376" t="s">
        <v>1909</v>
      </c>
      <c r="B915" s="378" t="s">
        <v>1908</v>
      </c>
      <c r="C915" s="379"/>
      <c r="D915" s="382" t="s">
        <v>59</v>
      </c>
      <c r="E915" s="306" t="s">
        <v>1454</v>
      </c>
    </row>
    <row r="916" spans="1:5" x14ac:dyDescent="0.25">
      <c r="A916" s="377"/>
      <c r="B916" s="380"/>
      <c r="C916" s="381"/>
      <c r="D916" s="383"/>
      <c r="E916" s="307" t="s">
        <v>1455</v>
      </c>
    </row>
    <row r="917" spans="1:5" x14ac:dyDescent="0.25">
      <c r="A917" s="384" t="s">
        <v>1910</v>
      </c>
      <c r="B917" s="386" t="s">
        <v>1908</v>
      </c>
      <c r="C917" s="387"/>
      <c r="D917" s="390" t="s">
        <v>59</v>
      </c>
      <c r="E917" s="304" t="s">
        <v>1454</v>
      </c>
    </row>
    <row r="918" spans="1:5" x14ac:dyDescent="0.25">
      <c r="A918" s="392"/>
      <c r="B918" s="393"/>
      <c r="C918" s="394"/>
      <c r="D918" s="395"/>
      <c r="E918" s="305" t="s">
        <v>1455</v>
      </c>
    </row>
    <row r="919" spans="1:5" x14ac:dyDescent="0.25">
      <c r="A919" s="376" t="s">
        <v>1911</v>
      </c>
      <c r="B919" s="378" t="s">
        <v>1908</v>
      </c>
      <c r="C919" s="379"/>
      <c r="D919" s="382" t="s">
        <v>59</v>
      </c>
      <c r="E919" s="306" t="s">
        <v>1454</v>
      </c>
    </row>
    <row r="920" spans="1:5" x14ac:dyDescent="0.25">
      <c r="A920" s="377"/>
      <c r="B920" s="380"/>
      <c r="C920" s="381"/>
      <c r="D920" s="383"/>
      <c r="E920" s="307" t="s">
        <v>1455</v>
      </c>
    </row>
    <row r="921" spans="1:5" x14ac:dyDescent="0.25">
      <c r="A921" s="384" t="s">
        <v>1912</v>
      </c>
      <c r="B921" s="386" t="s">
        <v>1908</v>
      </c>
      <c r="C921" s="387"/>
      <c r="D921" s="390" t="s">
        <v>59</v>
      </c>
      <c r="E921" s="304" t="s">
        <v>1454</v>
      </c>
    </row>
    <row r="922" spans="1:5" x14ac:dyDescent="0.25">
      <c r="A922" s="392"/>
      <c r="B922" s="393"/>
      <c r="C922" s="394"/>
      <c r="D922" s="395"/>
      <c r="E922" s="305" t="s">
        <v>1455</v>
      </c>
    </row>
    <row r="923" spans="1:5" x14ac:dyDescent="0.25">
      <c r="A923" s="376" t="s">
        <v>1913</v>
      </c>
      <c r="B923" s="378" t="s">
        <v>1908</v>
      </c>
      <c r="C923" s="379"/>
      <c r="D923" s="382" t="s">
        <v>59</v>
      </c>
      <c r="E923" s="306" t="s">
        <v>1454</v>
      </c>
    </row>
    <row r="924" spans="1:5" x14ac:dyDescent="0.25">
      <c r="A924" s="377"/>
      <c r="B924" s="380"/>
      <c r="C924" s="381"/>
      <c r="D924" s="383"/>
      <c r="E924" s="307" t="s">
        <v>1455</v>
      </c>
    </row>
    <row r="925" spans="1:5" x14ac:dyDescent="0.25">
      <c r="A925" s="384" t="s">
        <v>1914</v>
      </c>
      <c r="B925" s="386" t="s">
        <v>1915</v>
      </c>
      <c r="C925" s="387"/>
      <c r="D925" s="390" t="s">
        <v>59</v>
      </c>
      <c r="E925" s="304" t="s">
        <v>1454</v>
      </c>
    </row>
    <row r="926" spans="1:5" x14ac:dyDescent="0.25">
      <c r="A926" s="392"/>
      <c r="B926" s="393"/>
      <c r="C926" s="394"/>
      <c r="D926" s="395"/>
      <c r="E926" s="305" t="s">
        <v>1455</v>
      </c>
    </row>
    <row r="927" spans="1:5" x14ac:dyDescent="0.25">
      <c r="A927" s="376" t="s">
        <v>1916</v>
      </c>
      <c r="B927" s="378" t="s">
        <v>1915</v>
      </c>
      <c r="C927" s="379"/>
      <c r="D927" s="382" t="s">
        <v>59</v>
      </c>
      <c r="E927" s="306" t="s">
        <v>1454</v>
      </c>
    </row>
    <row r="928" spans="1:5" x14ac:dyDescent="0.25">
      <c r="A928" s="377"/>
      <c r="B928" s="380"/>
      <c r="C928" s="381"/>
      <c r="D928" s="383"/>
      <c r="E928" s="307" t="s">
        <v>1455</v>
      </c>
    </row>
    <row r="929" spans="1:5" x14ac:dyDescent="0.25">
      <c r="A929" s="384" t="s">
        <v>1917</v>
      </c>
      <c r="B929" s="386" t="s">
        <v>1915</v>
      </c>
      <c r="C929" s="387"/>
      <c r="D929" s="390" t="s">
        <v>59</v>
      </c>
      <c r="E929" s="304" t="s">
        <v>1454</v>
      </c>
    </row>
    <row r="930" spans="1:5" x14ac:dyDescent="0.25">
      <c r="A930" s="392"/>
      <c r="B930" s="393"/>
      <c r="C930" s="394"/>
      <c r="D930" s="395"/>
      <c r="E930" s="305" t="s">
        <v>1455</v>
      </c>
    </row>
    <row r="931" spans="1:5" x14ac:dyDescent="0.25">
      <c r="A931" s="376" t="s">
        <v>1918</v>
      </c>
      <c r="B931" s="378" t="s">
        <v>1915</v>
      </c>
      <c r="C931" s="379"/>
      <c r="D931" s="382" t="s">
        <v>59</v>
      </c>
      <c r="E931" s="306" t="s">
        <v>1454</v>
      </c>
    </row>
    <row r="932" spans="1:5" x14ac:dyDescent="0.25">
      <c r="A932" s="377"/>
      <c r="B932" s="380"/>
      <c r="C932" s="381"/>
      <c r="D932" s="383"/>
      <c r="E932" s="307" t="s">
        <v>1455</v>
      </c>
    </row>
    <row r="933" spans="1:5" x14ac:dyDescent="0.25">
      <c r="A933" s="384" t="s">
        <v>1919</v>
      </c>
      <c r="B933" s="386" t="s">
        <v>1915</v>
      </c>
      <c r="C933" s="387"/>
      <c r="D933" s="390" t="s">
        <v>59</v>
      </c>
      <c r="E933" s="304" t="s">
        <v>1454</v>
      </c>
    </row>
    <row r="934" spans="1:5" x14ac:dyDescent="0.25">
      <c r="A934" s="392"/>
      <c r="B934" s="393"/>
      <c r="C934" s="394"/>
      <c r="D934" s="395"/>
      <c r="E934" s="305" t="s">
        <v>1455</v>
      </c>
    </row>
    <row r="935" spans="1:5" x14ac:dyDescent="0.25">
      <c r="A935" s="376" t="s">
        <v>1920</v>
      </c>
      <c r="B935" s="378" t="s">
        <v>1915</v>
      </c>
      <c r="C935" s="379"/>
      <c r="D935" s="382" t="s">
        <v>59</v>
      </c>
      <c r="E935" s="306" t="s">
        <v>1454</v>
      </c>
    </row>
    <row r="936" spans="1:5" x14ac:dyDescent="0.25">
      <c r="A936" s="377"/>
      <c r="B936" s="380"/>
      <c r="C936" s="381"/>
      <c r="D936" s="383"/>
      <c r="E936" s="307" t="s">
        <v>1455</v>
      </c>
    </row>
    <row r="937" spans="1:5" x14ac:dyDescent="0.25">
      <c r="A937" s="384" t="s">
        <v>1921</v>
      </c>
      <c r="B937" s="386" t="s">
        <v>1915</v>
      </c>
      <c r="C937" s="387"/>
      <c r="D937" s="390" t="s">
        <v>59</v>
      </c>
      <c r="E937" s="304" t="s">
        <v>1454</v>
      </c>
    </row>
    <row r="938" spans="1:5" x14ac:dyDescent="0.25">
      <c r="A938" s="392"/>
      <c r="B938" s="393"/>
      <c r="C938" s="394"/>
      <c r="D938" s="395"/>
      <c r="E938" s="305" t="s">
        <v>1455</v>
      </c>
    </row>
    <row r="939" spans="1:5" x14ac:dyDescent="0.25">
      <c r="A939" s="376" t="s">
        <v>1922</v>
      </c>
      <c r="B939" s="378" t="s">
        <v>1915</v>
      </c>
      <c r="C939" s="379"/>
      <c r="D939" s="382" t="s">
        <v>59</v>
      </c>
      <c r="E939" s="306" t="s">
        <v>1454</v>
      </c>
    </row>
    <row r="940" spans="1:5" x14ac:dyDescent="0.25">
      <c r="A940" s="377"/>
      <c r="B940" s="380"/>
      <c r="C940" s="381"/>
      <c r="D940" s="383"/>
      <c r="E940" s="307" t="s">
        <v>1455</v>
      </c>
    </row>
    <row r="941" spans="1:5" x14ac:dyDescent="0.25">
      <c r="A941" s="384" t="s">
        <v>1573</v>
      </c>
      <c r="B941" s="386" t="s">
        <v>1923</v>
      </c>
      <c r="C941" s="387"/>
      <c r="D941" s="390" t="s">
        <v>59</v>
      </c>
      <c r="E941" s="304" t="s">
        <v>1454</v>
      </c>
    </row>
    <row r="942" spans="1:5" x14ac:dyDescent="0.25">
      <c r="A942" s="392"/>
      <c r="B942" s="393"/>
      <c r="C942" s="394"/>
      <c r="D942" s="395"/>
      <c r="E942" s="305" t="s">
        <v>1455</v>
      </c>
    </row>
    <row r="943" spans="1:5" x14ac:dyDescent="0.25">
      <c r="A943" s="376" t="s">
        <v>1924</v>
      </c>
      <c r="B943" s="378" t="s">
        <v>1923</v>
      </c>
      <c r="C943" s="379"/>
      <c r="D943" s="382" t="s">
        <v>59</v>
      </c>
      <c r="E943" s="306" t="s">
        <v>1454</v>
      </c>
    </row>
    <row r="944" spans="1:5" x14ac:dyDescent="0.25">
      <c r="A944" s="377"/>
      <c r="B944" s="380"/>
      <c r="C944" s="381"/>
      <c r="D944" s="383"/>
      <c r="E944" s="307" t="s">
        <v>1455</v>
      </c>
    </row>
    <row r="945" spans="1:5" x14ac:dyDescent="0.25">
      <c r="A945" s="384" t="s">
        <v>1925</v>
      </c>
      <c r="B945" s="386" t="s">
        <v>1923</v>
      </c>
      <c r="C945" s="387"/>
      <c r="D945" s="390" t="s">
        <v>59</v>
      </c>
      <c r="E945" s="304" t="s">
        <v>1454</v>
      </c>
    </row>
    <row r="946" spans="1:5" x14ac:dyDescent="0.25">
      <c r="A946" s="392"/>
      <c r="B946" s="393"/>
      <c r="C946" s="394"/>
      <c r="D946" s="395"/>
      <c r="E946" s="305" t="s">
        <v>1455</v>
      </c>
    </row>
    <row r="947" spans="1:5" x14ac:dyDescent="0.25">
      <c r="A947" s="376" t="s">
        <v>1926</v>
      </c>
      <c r="B947" s="378" t="s">
        <v>1927</v>
      </c>
      <c r="C947" s="379"/>
      <c r="D947" s="382" t="s">
        <v>59</v>
      </c>
      <c r="E947" s="306" t="s">
        <v>1454</v>
      </c>
    </row>
    <row r="948" spans="1:5" x14ac:dyDescent="0.25">
      <c r="A948" s="377"/>
      <c r="B948" s="380"/>
      <c r="C948" s="381"/>
      <c r="D948" s="383"/>
      <c r="E948" s="307" t="s">
        <v>1455</v>
      </c>
    </row>
    <row r="949" spans="1:5" x14ac:dyDescent="0.25">
      <c r="A949" s="384" t="s">
        <v>1928</v>
      </c>
      <c r="B949" s="386" t="s">
        <v>1927</v>
      </c>
      <c r="C949" s="387"/>
      <c r="D949" s="390" t="s">
        <v>59</v>
      </c>
      <c r="E949" s="304" t="s">
        <v>1454</v>
      </c>
    </row>
    <row r="950" spans="1:5" x14ac:dyDescent="0.25">
      <c r="A950" s="392"/>
      <c r="B950" s="393"/>
      <c r="C950" s="394"/>
      <c r="D950" s="395"/>
      <c r="E950" s="305" t="s">
        <v>1455</v>
      </c>
    </row>
    <row r="951" spans="1:5" x14ac:dyDescent="0.25">
      <c r="A951" s="376" t="s">
        <v>1929</v>
      </c>
      <c r="B951" s="378" t="s">
        <v>1927</v>
      </c>
      <c r="C951" s="379"/>
      <c r="D951" s="382" t="s">
        <v>59</v>
      </c>
      <c r="E951" s="306" t="s">
        <v>1454</v>
      </c>
    </row>
    <row r="952" spans="1:5" x14ac:dyDescent="0.25">
      <c r="A952" s="377"/>
      <c r="B952" s="380"/>
      <c r="C952" s="381"/>
      <c r="D952" s="383"/>
      <c r="E952" s="307" t="s">
        <v>1455</v>
      </c>
    </row>
    <row r="953" spans="1:5" x14ac:dyDescent="0.25">
      <c r="A953" s="384" t="s">
        <v>1930</v>
      </c>
      <c r="B953" s="386" t="s">
        <v>1927</v>
      </c>
      <c r="C953" s="387"/>
      <c r="D953" s="390" t="s">
        <v>59</v>
      </c>
      <c r="E953" s="304" t="s">
        <v>1454</v>
      </c>
    </row>
    <row r="954" spans="1:5" x14ac:dyDescent="0.25">
      <c r="A954" s="392"/>
      <c r="B954" s="393"/>
      <c r="C954" s="394"/>
      <c r="D954" s="395"/>
      <c r="E954" s="305" t="s">
        <v>1455</v>
      </c>
    </row>
    <row r="955" spans="1:5" x14ac:dyDescent="0.25">
      <c r="A955" s="376" t="s">
        <v>1931</v>
      </c>
      <c r="B955" s="378" t="s">
        <v>1927</v>
      </c>
      <c r="C955" s="379"/>
      <c r="D955" s="382" t="s">
        <v>59</v>
      </c>
      <c r="E955" s="306" t="s">
        <v>1454</v>
      </c>
    </row>
    <row r="956" spans="1:5" x14ac:dyDescent="0.25">
      <c r="A956" s="377"/>
      <c r="B956" s="380"/>
      <c r="C956" s="381"/>
      <c r="D956" s="383"/>
      <c r="E956" s="307" t="s">
        <v>1455</v>
      </c>
    </row>
    <row r="957" spans="1:5" x14ac:dyDescent="0.25">
      <c r="A957" s="384" t="s">
        <v>1932</v>
      </c>
      <c r="B957" s="386" t="s">
        <v>1927</v>
      </c>
      <c r="C957" s="387"/>
      <c r="D957" s="390" t="s">
        <v>59</v>
      </c>
      <c r="E957" s="304" t="s">
        <v>1454</v>
      </c>
    </row>
    <row r="958" spans="1:5" x14ac:dyDescent="0.25">
      <c r="A958" s="392"/>
      <c r="B958" s="393"/>
      <c r="C958" s="394"/>
      <c r="D958" s="395"/>
      <c r="E958" s="305" t="s">
        <v>1455</v>
      </c>
    </row>
    <row r="959" spans="1:5" x14ac:dyDescent="0.25">
      <c r="A959" s="376" t="s">
        <v>1933</v>
      </c>
      <c r="B959" s="378" t="s">
        <v>1927</v>
      </c>
      <c r="C959" s="379"/>
      <c r="D959" s="382" t="s">
        <v>59</v>
      </c>
      <c r="E959" s="306" t="s">
        <v>1454</v>
      </c>
    </row>
    <row r="960" spans="1:5" x14ac:dyDescent="0.25">
      <c r="A960" s="377"/>
      <c r="B960" s="380"/>
      <c r="C960" s="381"/>
      <c r="D960" s="383"/>
      <c r="E960" s="307" t="s">
        <v>1455</v>
      </c>
    </row>
    <row r="961" spans="1:5" x14ac:dyDescent="0.25">
      <c r="A961" s="384" t="s">
        <v>1934</v>
      </c>
      <c r="B961" s="386" t="s">
        <v>1927</v>
      </c>
      <c r="C961" s="387"/>
      <c r="D961" s="390" t="s">
        <v>59</v>
      </c>
      <c r="E961" s="304" t="s">
        <v>1454</v>
      </c>
    </row>
    <row r="962" spans="1:5" x14ac:dyDescent="0.25">
      <c r="A962" s="392"/>
      <c r="B962" s="393"/>
      <c r="C962" s="394"/>
      <c r="D962" s="395"/>
      <c r="E962" s="305" t="s">
        <v>1455</v>
      </c>
    </row>
    <row r="963" spans="1:5" x14ac:dyDescent="0.25">
      <c r="A963" s="376" t="s">
        <v>1935</v>
      </c>
      <c r="B963" s="378" t="s">
        <v>1927</v>
      </c>
      <c r="C963" s="379"/>
      <c r="D963" s="382" t="s">
        <v>59</v>
      </c>
      <c r="E963" s="306" t="s">
        <v>1454</v>
      </c>
    </row>
    <row r="964" spans="1:5" x14ac:dyDescent="0.25">
      <c r="A964" s="377"/>
      <c r="B964" s="380"/>
      <c r="C964" s="381"/>
      <c r="D964" s="383"/>
      <c r="E964" s="307" t="s">
        <v>1455</v>
      </c>
    </row>
    <row r="965" spans="1:5" x14ac:dyDescent="0.25">
      <c r="A965" s="384" t="s">
        <v>1936</v>
      </c>
      <c r="B965" s="386" t="s">
        <v>1927</v>
      </c>
      <c r="C965" s="387"/>
      <c r="D965" s="390" t="s">
        <v>59</v>
      </c>
      <c r="E965" s="304" t="s">
        <v>1454</v>
      </c>
    </row>
    <row r="966" spans="1:5" x14ac:dyDescent="0.25">
      <c r="A966" s="392"/>
      <c r="B966" s="393"/>
      <c r="C966" s="394"/>
      <c r="D966" s="395"/>
      <c r="E966" s="305" t="s">
        <v>1455</v>
      </c>
    </row>
    <row r="967" spans="1:5" x14ac:dyDescent="0.25">
      <c r="A967" s="376" t="s">
        <v>1937</v>
      </c>
      <c r="B967" s="378" t="s">
        <v>1927</v>
      </c>
      <c r="C967" s="379"/>
      <c r="D967" s="382" t="s">
        <v>59</v>
      </c>
      <c r="E967" s="306" t="s">
        <v>1454</v>
      </c>
    </row>
    <row r="968" spans="1:5" x14ac:dyDescent="0.25">
      <c r="A968" s="377"/>
      <c r="B968" s="380"/>
      <c r="C968" s="381"/>
      <c r="D968" s="383"/>
      <c r="E968" s="307" t="s">
        <v>1455</v>
      </c>
    </row>
    <row r="969" spans="1:5" x14ac:dyDescent="0.25">
      <c r="A969" s="384" t="s">
        <v>1938</v>
      </c>
      <c r="B969" s="386" t="s">
        <v>1927</v>
      </c>
      <c r="C969" s="387"/>
      <c r="D969" s="390" t="s">
        <v>59</v>
      </c>
      <c r="E969" s="304" t="s">
        <v>1454</v>
      </c>
    </row>
    <row r="970" spans="1:5" x14ac:dyDescent="0.25">
      <c r="A970" s="392"/>
      <c r="B970" s="393"/>
      <c r="C970" s="394"/>
      <c r="D970" s="395"/>
      <c r="E970" s="305" t="s">
        <v>1455</v>
      </c>
    </row>
    <row r="971" spans="1:5" x14ac:dyDescent="0.25">
      <c r="A971" s="376" t="s">
        <v>1573</v>
      </c>
      <c r="B971" s="378" t="s">
        <v>1927</v>
      </c>
      <c r="C971" s="379"/>
      <c r="D971" s="382" t="s">
        <v>59</v>
      </c>
      <c r="E971" s="306" t="s">
        <v>1454</v>
      </c>
    </row>
    <row r="972" spans="1:5" x14ac:dyDescent="0.25">
      <c r="A972" s="377"/>
      <c r="B972" s="380"/>
      <c r="C972" s="381"/>
      <c r="D972" s="383"/>
      <c r="E972" s="307" t="s">
        <v>1455</v>
      </c>
    </row>
    <row r="973" spans="1:5" x14ac:dyDescent="0.25">
      <c r="A973" s="384" t="s">
        <v>1939</v>
      </c>
      <c r="B973" s="386" t="s">
        <v>1927</v>
      </c>
      <c r="C973" s="387"/>
      <c r="D973" s="390" t="s">
        <v>59</v>
      </c>
      <c r="E973" s="304" t="s">
        <v>1454</v>
      </c>
    </row>
    <row r="974" spans="1:5" x14ac:dyDescent="0.25">
      <c r="A974" s="392"/>
      <c r="B974" s="393"/>
      <c r="C974" s="394"/>
      <c r="D974" s="395"/>
      <c r="E974" s="305" t="s">
        <v>1455</v>
      </c>
    </row>
    <row r="975" spans="1:5" x14ac:dyDescent="0.25">
      <c r="A975" s="376" t="s">
        <v>1940</v>
      </c>
      <c r="B975" s="378" t="s">
        <v>1927</v>
      </c>
      <c r="C975" s="379"/>
      <c r="D975" s="382" t="s">
        <v>59</v>
      </c>
      <c r="E975" s="306" t="s">
        <v>1454</v>
      </c>
    </row>
    <row r="976" spans="1:5" x14ac:dyDescent="0.25">
      <c r="A976" s="377"/>
      <c r="B976" s="380"/>
      <c r="C976" s="381"/>
      <c r="D976" s="383"/>
      <c r="E976" s="307" t="s">
        <v>1455</v>
      </c>
    </row>
    <row r="977" spans="1:5" x14ac:dyDescent="0.25">
      <c r="A977" s="384" t="s">
        <v>1941</v>
      </c>
      <c r="B977" s="386" t="s">
        <v>1927</v>
      </c>
      <c r="C977" s="387"/>
      <c r="D977" s="390" t="s">
        <v>59</v>
      </c>
      <c r="E977" s="304" t="s">
        <v>1454</v>
      </c>
    </row>
    <row r="978" spans="1:5" x14ac:dyDescent="0.25">
      <c r="A978" s="392"/>
      <c r="B978" s="393"/>
      <c r="C978" s="394"/>
      <c r="D978" s="395"/>
      <c r="E978" s="305" t="s">
        <v>1455</v>
      </c>
    </row>
    <row r="979" spans="1:5" x14ac:dyDescent="0.25">
      <c r="A979" s="376" t="s">
        <v>1942</v>
      </c>
      <c r="B979" s="378" t="s">
        <v>1943</v>
      </c>
      <c r="C979" s="379"/>
      <c r="D979" s="382" t="s">
        <v>59</v>
      </c>
      <c r="E979" s="306" t="s">
        <v>1454</v>
      </c>
    </row>
    <row r="980" spans="1:5" x14ac:dyDescent="0.25">
      <c r="A980" s="377"/>
      <c r="B980" s="380"/>
      <c r="C980" s="381"/>
      <c r="D980" s="383"/>
      <c r="E980" s="307" t="s">
        <v>1455</v>
      </c>
    </row>
    <row r="981" spans="1:5" x14ac:dyDescent="0.25">
      <c r="A981" s="384" t="s">
        <v>1944</v>
      </c>
      <c r="B981" s="386" t="s">
        <v>1943</v>
      </c>
      <c r="C981" s="387"/>
      <c r="D981" s="390" t="s">
        <v>59</v>
      </c>
      <c r="E981" s="304" t="s">
        <v>1454</v>
      </c>
    </row>
    <row r="982" spans="1:5" x14ac:dyDescent="0.25">
      <c r="A982" s="392"/>
      <c r="B982" s="393"/>
      <c r="C982" s="394"/>
      <c r="D982" s="395"/>
      <c r="E982" s="305" t="s">
        <v>1455</v>
      </c>
    </row>
    <row r="983" spans="1:5" x14ac:dyDescent="0.25">
      <c r="A983" s="376" t="s">
        <v>1945</v>
      </c>
      <c r="B983" s="378" t="s">
        <v>1943</v>
      </c>
      <c r="C983" s="379"/>
      <c r="D983" s="382" t="s">
        <v>59</v>
      </c>
      <c r="E983" s="306" t="s">
        <v>1454</v>
      </c>
    </row>
    <row r="984" spans="1:5" x14ac:dyDescent="0.25">
      <c r="A984" s="377"/>
      <c r="B984" s="380"/>
      <c r="C984" s="381"/>
      <c r="D984" s="383"/>
      <c r="E984" s="307" t="s">
        <v>1455</v>
      </c>
    </row>
    <row r="985" spans="1:5" x14ac:dyDescent="0.25">
      <c r="A985" s="384" t="s">
        <v>1946</v>
      </c>
      <c r="B985" s="386" t="s">
        <v>1943</v>
      </c>
      <c r="C985" s="387"/>
      <c r="D985" s="390" t="s">
        <v>59</v>
      </c>
      <c r="E985" s="304" t="s">
        <v>1454</v>
      </c>
    </row>
    <row r="986" spans="1:5" x14ac:dyDescent="0.25">
      <c r="A986" s="392"/>
      <c r="B986" s="393"/>
      <c r="C986" s="394"/>
      <c r="D986" s="395"/>
      <c r="E986" s="305" t="s">
        <v>1455</v>
      </c>
    </row>
    <row r="987" spans="1:5" x14ac:dyDescent="0.25">
      <c r="A987" s="376" t="s">
        <v>1947</v>
      </c>
      <c r="B987" s="378" t="s">
        <v>1943</v>
      </c>
      <c r="C987" s="379"/>
      <c r="D987" s="382" t="s">
        <v>59</v>
      </c>
      <c r="E987" s="306" t="s">
        <v>1454</v>
      </c>
    </row>
    <row r="988" spans="1:5" x14ac:dyDescent="0.25">
      <c r="A988" s="377"/>
      <c r="B988" s="380"/>
      <c r="C988" s="381"/>
      <c r="D988" s="383"/>
      <c r="E988" s="307" t="s">
        <v>1455</v>
      </c>
    </row>
    <row r="989" spans="1:5" x14ac:dyDescent="0.25">
      <c r="A989" s="384" t="s">
        <v>1948</v>
      </c>
      <c r="B989" s="386" t="s">
        <v>1949</v>
      </c>
      <c r="C989" s="387"/>
      <c r="D989" s="390" t="s">
        <v>59</v>
      </c>
      <c r="E989" s="304" t="s">
        <v>1454</v>
      </c>
    </row>
    <row r="990" spans="1:5" x14ac:dyDescent="0.25">
      <c r="A990" s="392"/>
      <c r="B990" s="393"/>
      <c r="C990" s="394"/>
      <c r="D990" s="395"/>
      <c r="E990" s="305" t="s">
        <v>1455</v>
      </c>
    </row>
    <row r="991" spans="1:5" x14ac:dyDescent="0.25">
      <c r="A991" s="376" t="s">
        <v>1950</v>
      </c>
      <c r="B991" s="378" t="s">
        <v>1949</v>
      </c>
      <c r="C991" s="379"/>
      <c r="D991" s="382" t="s">
        <v>59</v>
      </c>
      <c r="E991" s="306" t="s">
        <v>1454</v>
      </c>
    </row>
    <row r="992" spans="1:5" x14ac:dyDescent="0.25">
      <c r="A992" s="377"/>
      <c r="B992" s="380"/>
      <c r="C992" s="381"/>
      <c r="D992" s="383"/>
      <c r="E992" s="307" t="s">
        <v>1455</v>
      </c>
    </row>
    <row r="993" spans="1:5" x14ac:dyDescent="0.25">
      <c r="A993" s="384" t="s">
        <v>1951</v>
      </c>
      <c r="B993" s="386" t="s">
        <v>1949</v>
      </c>
      <c r="C993" s="387"/>
      <c r="D993" s="390" t="s">
        <v>59</v>
      </c>
      <c r="E993" s="304" t="s">
        <v>1454</v>
      </c>
    </row>
    <row r="994" spans="1:5" x14ac:dyDescent="0.25">
      <c r="A994" s="392"/>
      <c r="B994" s="393"/>
      <c r="C994" s="394"/>
      <c r="D994" s="395"/>
      <c r="E994" s="305" t="s">
        <v>1455</v>
      </c>
    </row>
    <row r="995" spans="1:5" x14ac:dyDescent="0.25">
      <c r="A995" s="376" t="s">
        <v>1952</v>
      </c>
      <c r="B995" s="378" t="s">
        <v>1949</v>
      </c>
      <c r="C995" s="379"/>
      <c r="D995" s="382" t="s">
        <v>59</v>
      </c>
      <c r="E995" s="306" t="s">
        <v>1454</v>
      </c>
    </row>
    <row r="996" spans="1:5" x14ac:dyDescent="0.25">
      <c r="A996" s="377"/>
      <c r="B996" s="380"/>
      <c r="C996" s="381"/>
      <c r="D996" s="383"/>
      <c r="E996" s="307" t="s">
        <v>1455</v>
      </c>
    </row>
    <row r="997" spans="1:5" x14ac:dyDescent="0.25">
      <c r="A997" s="384" t="s">
        <v>1953</v>
      </c>
      <c r="B997" s="386" t="s">
        <v>1949</v>
      </c>
      <c r="C997" s="387"/>
      <c r="D997" s="390" t="s">
        <v>59</v>
      </c>
      <c r="E997" s="304" t="s">
        <v>1454</v>
      </c>
    </row>
    <row r="998" spans="1:5" x14ac:dyDescent="0.25">
      <c r="A998" s="392"/>
      <c r="B998" s="393"/>
      <c r="C998" s="394"/>
      <c r="D998" s="395"/>
      <c r="E998" s="305" t="s">
        <v>1455</v>
      </c>
    </row>
    <row r="999" spans="1:5" x14ac:dyDescent="0.25">
      <c r="A999" s="376" t="s">
        <v>1954</v>
      </c>
      <c r="B999" s="378" t="s">
        <v>1949</v>
      </c>
      <c r="C999" s="379"/>
      <c r="D999" s="382" t="s">
        <v>59</v>
      </c>
      <c r="E999" s="306" t="s">
        <v>1454</v>
      </c>
    </row>
    <row r="1000" spans="1:5" x14ac:dyDescent="0.25">
      <c r="A1000" s="377"/>
      <c r="B1000" s="380"/>
      <c r="C1000" s="381"/>
      <c r="D1000" s="383"/>
      <c r="E1000" s="307" t="s">
        <v>1455</v>
      </c>
    </row>
    <row r="1001" spans="1:5" x14ac:dyDescent="0.25">
      <c r="A1001" s="384" t="s">
        <v>1955</v>
      </c>
      <c r="B1001" s="386" t="s">
        <v>1949</v>
      </c>
      <c r="C1001" s="387"/>
      <c r="D1001" s="390" t="s">
        <v>59</v>
      </c>
      <c r="E1001" s="304" t="s">
        <v>1454</v>
      </c>
    </row>
    <row r="1002" spans="1:5" x14ac:dyDescent="0.25">
      <c r="A1002" s="392"/>
      <c r="B1002" s="393"/>
      <c r="C1002" s="394"/>
      <c r="D1002" s="395"/>
      <c r="E1002" s="305" t="s">
        <v>1455</v>
      </c>
    </row>
    <row r="1003" spans="1:5" x14ac:dyDescent="0.25">
      <c r="A1003" s="376" t="s">
        <v>1956</v>
      </c>
      <c r="B1003" s="378" t="s">
        <v>1949</v>
      </c>
      <c r="C1003" s="379"/>
      <c r="D1003" s="382" t="s">
        <v>59</v>
      </c>
      <c r="E1003" s="306" t="s">
        <v>1454</v>
      </c>
    </row>
    <row r="1004" spans="1:5" x14ac:dyDescent="0.25">
      <c r="A1004" s="377"/>
      <c r="B1004" s="380"/>
      <c r="C1004" s="381"/>
      <c r="D1004" s="383"/>
      <c r="E1004" s="307" t="s">
        <v>1455</v>
      </c>
    </row>
    <row r="1005" spans="1:5" x14ac:dyDescent="0.25">
      <c r="A1005" s="384" t="s">
        <v>1957</v>
      </c>
      <c r="B1005" s="386" t="s">
        <v>1958</v>
      </c>
      <c r="C1005" s="387"/>
      <c r="D1005" s="390" t="s">
        <v>59</v>
      </c>
      <c r="E1005" s="304" t="s">
        <v>1454</v>
      </c>
    </row>
    <row r="1006" spans="1:5" x14ac:dyDescent="0.25">
      <c r="A1006" s="392"/>
      <c r="B1006" s="393"/>
      <c r="C1006" s="394"/>
      <c r="D1006" s="395"/>
      <c r="E1006" s="305" t="s">
        <v>1455</v>
      </c>
    </row>
    <row r="1007" spans="1:5" x14ac:dyDescent="0.25">
      <c r="A1007" s="376" t="s">
        <v>1466</v>
      </c>
      <c r="B1007" s="378" t="s">
        <v>1958</v>
      </c>
      <c r="C1007" s="379"/>
      <c r="D1007" s="382" t="s">
        <v>59</v>
      </c>
      <c r="E1007" s="306" t="s">
        <v>1454</v>
      </c>
    </row>
    <row r="1008" spans="1:5" x14ac:dyDescent="0.25">
      <c r="A1008" s="377"/>
      <c r="B1008" s="380"/>
      <c r="C1008" s="381"/>
      <c r="D1008" s="383"/>
      <c r="E1008" s="307" t="s">
        <v>1455</v>
      </c>
    </row>
    <row r="1009" spans="1:5" x14ac:dyDescent="0.25">
      <c r="A1009" s="384" t="s">
        <v>1959</v>
      </c>
      <c r="B1009" s="386" t="s">
        <v>1958</v>
      </c>
      <c r="C1009" s="387"/>
      <c r="D1009" s="390" t="s">
        <v>59</v>
      </c>
      <c r="E1009" s="304" t="s">
        <v>1454</v>
      </c>
    </row>
    <row r="1010" spans="1:5" x14ac:dyDescent="0.25">
      <c r="A1010" s="392"/>
      <c r="B1010" s="393"/>
      <c r="C1010" s="394"/>
      <c r="D1010" s="395"/>
      <c r="E1010" s="305" t="s">
        <v>1455</v>
      </c>
    </row>
    <row r="1011" spans="1:5" x14ac:dyDescent="0.25">
      <c r="A1011" s="376" t="s">
        <v>1960</v>
      </c>
      <c r="B1011" s="378" t="s">
        <v>1958</v>
      </c>
      <c r="C1011" s="379"/>
      <c r="D1011" s="382" t="s">
        <v>59</v>
      </c>
      <c r="E1011" s="306" t="s">
        <v>1454</v>
      </c>
    </row>
    <row r="1012" spans="1:5" x14ac:dyDescent="0.25">
      <c r="A1012" s="377"/>
      <c r="B1012" s="380"/>
      <c r="C1012" s="381"/>
      <c r="D1012" s="383"/>
      <c r="E1012" s="307" t="s">
        <v>1455</v>
      </c>
    </row>
    <row r="1013" spans="1:5" x14ac:dyDescent="0.25">
      <c r="A1013" s="384" t="s">
        <v>1961</v>
      </c>
      <c r="B1013" s="386" t="s">
        <v>1958</v>
      </c>
      <c r="C1013" s="387"/>
      <c r="D1013" s="390" t="s">
        <v>59</v>
      </c>
      <c r="E1013" s="304" t="s">
        <v>1454</v>
      </c>
    </row>
    <row r="1014" spans="1:5" x14ac:dyDescent="0.25">
      <c r="A1014" s="392"/>
      <c r="B1014" s="393"/>
      <c r="C1014" s="394"/>
      <c r="D1014" s="395"/>
      <c r="E1014" s="305" t="s">
        <v>1455</v>
      </c>
    </row>
    <row r="1015" spans="1:5" x14ac:dyDescent="0.25">
      <c r="A1015" s="376" t="s">
        <v>1962</v>
      </c>
      <c r="B1015" s="378" t="s">
        <v>1958</v>
      </c>
      <c r="C1015" s="379"/>
      <c r="D1015" s="382" t="s">
        <v>59</v>
      </c>
      <c r="E1015" s="306" t="s">
        <v>1454</v>
      </c>
    </row>
    <row r="1016" spans="1:5" x14ac:dyDescent="0.25">
      <c r="A1016" s="377"/>
      <c r="B1016" s="380"/>
      <c r="C1016" s="381"/>
      <c r="D1016" s="383"/>
      <c r="E1016" s="307" t="s">
        <v>1455</v>
      </c>
    </row>
    <row r="1017" spans="1:5" x14ac:dyDescent="0.25">
      <c r="A1017" s="384" t="s">
        <v>1963</v>
      </c>
      <c r="B1017" s="386" t="s">
        <v>1958</v>
      </c>
      <c r="C1017" s="387"/>
      <c r="D1017" s="390" t="s">
        <v>59</v>
      </c>
      <c r="E1017" s="304" t="s">
        <v>1454</v>
      </c>
    </row>
    <row r="1018" spans="1:5" x14ac:dyDescent="0.25">
      <c r="A1018" s="392"/>
      <c r="B1018" s="393"/>
      <c r="C1018" s="394"/>
      <c r="D1018" s="395"/>
      <c r="E1018" s="305" t="s">
        <v>1455</v>
      </c>
    </row>
    <row r="1019" spans="1:5" x14ac:dyDescent="0.25">
      <c r="A1019" s="376" t="s">
        <v>1964</v>
      </c>
      <c r="B1019" s="378" t="s">
        <v>1958</v>
      </c>
      <c r="C1019" s="379"/>
      <c r="D1019" s="382" t="s">
        <v>59</v>
      </c>
      <c r="E1019" s="306" t="s">
        <v>1454</v>
      </c>
    </row>
    <row r="1020" spans="1:5" x14ac:dyDescent="0.25">
      <c r="A1020" s="377"/>
      <c r="B1020" s="380"/>
      <c r="C1020" s="381"/>
      <c r="D1020" s="383"/>
      <c r="E1020" s="307" t="s">
        <v>1455</v>
      </c>
    </row>
    <row r="1021" spans="1:5" x14ac:dyDescent="0.25">
      <c r="A1021" s="384" t="s">
        <v>1965</v>
      </c>
      <c r="B1021" s="386" t="s">
        <v>1958</v>
      </c>
      <c r="C1021" s="387"/>
      <c r="D1021" s="390" t="s">
        <v>59</v>
      </c>
      <c r="E1021" s="304" t="s">
        <v>1454</v>
      </c>
    </row>
    <row r="1022" spans="1:5" x14ac:dyDescent="0.25">
      <c r="A1022" s="392"/>
      <c r="B1022" s="393"/>
      <c r="C1022" s="394"/>
      <c r="D1022" s="395"/>
      <c r="E1022" s="305" t="s">
        <v>1455</v>
      </c>
    </row>
    <row r="1023" spans="1:5" x14ac:dyDescent="0.25">
      <c r="A1023" s="376" t="s">
        <v>1966</v>
      </c>
      <c r="B1023" s="378" t="s">
        <v>1958</v>
      </c>
      <c r="C1023" s="379"/>
      <c r="D1023" s="382" t="s">
        <v>59</v>
      </c>
      <c r="E1023" s="306" t="s">
        <v>1454</v>
      </c>
    </row>
    <row r="1024" spans="1:5" x14ac:dyDescent="0.25">
      <c r="A1024" s="377"/>
      <c r="B1024" s="380"/>
      <c r="C1024" s="381"/>
      <c r="D1024" s="383"/>
      <c r="E1024" s="307" t="s">
        <v>1455</v>
      </c>
    </row>
    <row r="1025" spans="1:5" x14ac:dyDescent="0.25">
      <c r="A1025" s="384" t="s">
        <v>1967</v>
      </c>
      <c r="B1025" s="386" t="s">
        <v>1968</v>
      </c>
      <c r="C1025" s="387"/>
      <c r="D1025" s="390" t="s">
        <v>59</v>
      </c>
      <c r="E1025" s="304" t="s">
        <v>1454</v>
      </c>
    </row>
    <row r="1026" spans="1:5" x14ac:dyDescent="0.25">
      <c r="A1026" s="392"/>
      <c r="B1026" s="393"/>
      <c r="C1026" s="394"/>
      <c r="D1026" s="395"/>
      <c r="E1026" s="305" t="s">
        <v>1455</v>
      </c>
    </row>
    <row r="1027" spans="1:5" x14ac:dyDescent="0.25">
      <c r="A1027" s="376" t="s">
        <v>1969</v>
      </c>
      <c r="B1027" s="378" t="s">
        <v>1968</v>
      </c>
      <c r="C1027" s="379"/>
      <c r="D1027" s="382" t="s">
        <v>59</v>
      </c>
      <c r="E1027" s="306" t="s">
        <v>1454</v>
      </c>
    </row>
    <row r="1028" spans="1:5" x14ac:dyDescent="0.25">
      <c r="A1028" s="377"/>
      <c r="B1028" s="380"/>
      <c r="C1028" s="381"/>
      <c r="D1028" s="383"/>
      <c r="E1028" s="307" t="s">
        <v>1455</v>
      </c>
    </row>
    <row r="1029" spans="1:5" x14ac:dyDescent="0.25">
      <c r="A1029" s="384" t="s">
        <v>1970</v>
      </c>
      <c r="B1029" s="386" t="s">
        <v>1968</v>
      </c>
      <c r="C1029" s="387"/>
      <c r="D1029" s="390" t="s">
        <v>59</v>
      </c>
      <c r="E1029" s="304" t="s">
        <v>1454</v>
      </c>
    </row>
    <row r="1030" spans="1:5" x14ac:dyDescent="0.25">
      <c r="A1030" s="392"/>
      <c r="B1030" s="393"/>
      <c r="C1030" s="394"/>
      <c r="D1030" s="395"/>
      <c r="E1030" s="305" t="s">
        <v>1455</v>
      </c>
    </row>
    <row r="1031" spans="1:5" x14ac:dyDescent="0.25">
      <c r="A1031" s="376" t="s">
        <v>1971</v>
      </c>
      <c r="B1031" s="378" t="s">
        <v>1968</v>
      </c>
      <c r="C1031" s="379"/>
      <c r="D1031" s="382" t="s">
        <v>59</v>
      </c>
      <c r="E1031" s="306" t="s">
        <v>1454</v>
      </c>
    </row>
    <row r="1032" spans="1:5" x14ac:dyDescent="0.25">
      <c r="A1032" s="377"/>
      <c r="B1032" s="380"/>
      <c r="C1032" s="381"/>
      <c r="D1032" s="383"/>
      <c r="E1032" s="307" t="s">
        <v>1455</v>
      </c>
    </row>
    <row r="1033" spans="1:5" x14ac:dyDescent="0.25">
      <c r="A1033" s="384" t="s">
        <v>1972</v>
      </c>
      <c r="B1033" s="386" t="s">
        <v>1968</v>
      </c>
      <c r="C1033" s="387"/>
      <c r="D1033" s="390" t="s">
        <v>59</v>
      </c>
      <c r="E1033" s="304" t="s">
        <v>1454</v>
      </c>
    </row>
    <row r="1034" spans="1:5" x14ac:dyDescent="0.25">
      <c r="A1034" s="392"/>
      <c r="B1034" s="393"/>
      <c r="C1034" s="394"/>
      <c r="D1034" s="395"/>
      <c r="E1034" s="305" t="s">
        <v>1455</v>
      </c>
    </row>
    <row r="1035" spans="1:5" x14ac:dyDescent="0.25">
      <c r="A1035" s="376" t="s">
        <v>1973</v>
      </c>
      <c r="B1035" s="378" t="s">
        <v>1968</v>
      </c>
      <c r="C1035" s="379"/>
      <c r="D1035" s="382" t="s">
        <v>59</v>
      </c>
      <c r="E1035" s="306" t="s">
        <v>1454</v>
      </c>
    </row>
    <row r="1036" spans="1:5" x14ac:dyDescent="0.25">
      <c r="A1036" s="377"/>
      <c r="B1036" s="380"/>
      <c r="C1036" s="381"/>
      <c r="D1036" s="383"/>
      <c r="E1036" s="307" t="s">
        <v>1455</v>
      </c>
    </row>
    <row r="1037" spans="1:5" x14ac:dyDescent="0.25">
      <c r="A1037" s="384" t="s">
        <v>1974</v>
      </c>
      <c r="B1037" s="386" t="s">
        <v>1968</v>
      </c>
      <c r="C1037" s="387"/>
      <c r="D1037" s="390" t="s">
        <v>59</v>
      </c>
      <c r="E1037" s="304" t="s">
        <v>1454</v>
      </c>
    </row>
    <row r="1038" spans="1:5" x14ac:dyDescent="0.25">
      <c r="A1038" s="392"/>
      <c r="B1038" s="393"/>
      <c r="C1038" s="394"/>
      <c r="D1038" s="395"/>
      <c r="E1038" s="305" t="s">
        <v>1455</v>
      </c>
    </row>
    <row r="1039" spans="1:5" x14ac:dyDescent="0.25">
      <c r="A1039" s="376" t="s">
        <v>1975</v>
      </c>
      <c r="B1039" s="378" t="s">
        <v>1968</v>
      </c>
      <c r="C1039" s="379"/>
      <c r="D1039" s="382" t="s">
        <v>59</v>
      </c>
      <c r="E1039" s="306" t="s">
        <v>1454</v>
      </c>
    </row>
    <row r="1040" spans="1:5" x14ac:dyDescent="0.25">
      <c r="A1040" s="377"/>
      <c r="B1040" s="380"/>
      <c r="C1040" s="381"/>
      <c r="D1040" s="383"/>
      <c r="E1040" s="307" t="s">
        <v>1455</v>
      </c>
    </row>
    <row r="1041" spans="1:5" x14ac:dyDescent="0.25">
      <c r="A1041" s="384" t="s">
        <v>1976</v>
      </c>
      <c r="B1041" s="386" t="s">
        <v>1968</v>
      </c>
      <c r="C1041" s="387"/>
      <c r="D1041" s="390" t="s">
        <v>59</v>
      </c>
      <c r="E1041" s="304" t="s">
        <v>1454</v>
      </c>
    </row>
    <row r="1042" spans="1:5" x14ac:dyDescent="0.25">
      <c r="A1042" s="392"/>
      <c r="B1042" s="393"/>
      <c r="C1042" s="394"/>
      <c r="D1042" s="395"/>
      <c r="E1042" s="305" t="s">
        <v>1455</v>
      </c>
    </row>
    <row r="1043" spans="1:5" x14ac:dyDescent="0.25">
      <c r="A1043" s="376" t="s">
        <v>1977</v>
      </c>
      <c r="B1043" s="378" t="s">
        <v>1968</v>
      </c>
      <c r="C1043" s="379"/>
      <c r="D1043" s="382" t="s">
        <v>59</v>
      </c>
      <c r="E1043" s="306" t="s">
        <v>1454</v>
      </c>
    </row>
    <row r="1044" spans="1:5" x14ac:dyDescent="0.25">
      <c r="A1044" s="377"/>
      <c r="B1044" s="380"/>
      <c r="C1044" s="381"/>
      <c r="D1044" s="383"/>
      <c r="E1044" s="307" t="s">
        <v>1455</v>
      </c>
    </row>
    <row r="1045" spans="1:5" x14ac:dyDescent="0.25">
      <c r="A1045" s="384" t="s">
        <v>1978</v>
      </c>
      <c r="B1045" s="386" t="s">
        <v>1968</v>
      </c>
      <c r="C1045" s="387"/>
      <c r="D1045" s="390" t="s">
        <v>59</v>
      </c>
      <c r="E1045" s="304" t="s">
        <v>1454</v>
      </c>
    </row>
    <row r="1046" spans="1:5" x14ac:dyDescent="0.25">
      <c r="A1046" s="392"/>
      <c r="B1046" s="393"/>
      <c r="C1046" s="394"/>
      <c r="D1046" s="395"/>
      <c r="E1046" s="305" t="s">
        <v>1455</v>
      </c>
    </row>
    <row r="1047" spans="1:5" x14ac:dyDescent="0.25">
      <c r="A1047" s="376" t="s">
        <v>1979</v>
      </c>
      <c r="B1047" s="378" t="s">
        <v>1968</v>
      </c>
      <c r="C1047" s="379"/>
      <c r="D1047" s="382" t="s">
        <v>59</v>
      </c>
      <c r="E1047" s="306" t="s">
        <v>1454</v>
      </c>
    </row>
    <row r="1048" spans="1:5" x14ac:dyDescent="0.25">
      <c r="A1048" s="377"/>
      <c r="B1048" s="380"/>
      <c r="C1048" s="381"/>
      <c r="D1048" s="383"/>
      <c r="E1048" s="307" t="s">
        <v>1455</v>
      </c>
    </row>
    <row r="1049" spans="1:5" x14ac:dyDescent="0.25">
      <c r="A1049" s="384" t="s">
        <v>1980</v>
      </c>
      <c r="B1049" s="386" t="s">
        <v>1968</v>
      </c>
      <c r="C1049" s="387"/>
      <c r="D1049" s="390" t="s">
        <v>59</v>
      </c>
      <c r="E1049" s="304" t="s">
        <v>1454</v>
      </c>
    </row>
    <row r="1050" spans="1:5" x14ac:dyDescent="0.25">
      <c r="A1050" s="392"/>
      <c r="B1050" s="393"/>
      <c r="C1050" s="394"/>
      <c r="D1050" s="395"/>
      <c r="E1050" s="305" t="s">
        <v>1455</v>
      </c>
    </row>
    <row r="1051" spans="1:5" x14ac:dyDescent="0.25">
      <c r="A1051" s="376" t="s">
        <v>1981</v>
      </c>
      <c r="B1051" s="378" t="s">
        <v>1968</v>
      </c>
      <c r="C1051" s="379"/>
      <c r="D1051" s="382" t="s">
        <v>59</v>
      </c>
      <c r="E1051" s="306" t="s">
        <v>1454</v>
      </c>
    </row>
    <row r="1052" spans="1:5" x14ac:dyDescent="0.25">
      <c r="A1052" s="377"/>
      <c r="B1052" s="380"/>
      <c r="C1052" s="381"/>
      <c r="D1052" s="383"/>
      <c r="E1052" s="307" t="s">
        <v>1455</v>
      </c>
    </row>
    <row r="1053" spans="1:5" x14ac:dyDescent="0.25">
      <c r="A1053" s="384" t="s">
        <v>1982</v>
      </c>
      <c r="B1053" s="386" t="s">
        <v>1968</v>
      </c>
      <c r="C1053" s="387"/>
      <c r="D1053" s="390" t="s">
        <v>59</v>
      </c>
      <c r="E1053" s="304" t="s">
        <v>1454</v>
      </c>
    </row>
    <row r="1054" spans="1:5" x14ac:dyDescent="0.25">
      <c r="A1054" s="392"/>
      <c r="B1054" s="393"/>
      <c r="C1054" s="394"/>
      <c r="D1054" s="395"/>
      <c r="E1054" s="305" t="s">
        <v>1455</v>
      </c>
    </row>
    <row r="1055" spans="1:5" x14ac:dyDescent="0.25">
      <c r="A1055" s="376" t="s">
        <v>1983</v>
      </c>
      <c r="B1055" s="378" t="s">
        <v>1968</v>
      </c>
      <c r="C1055" s="379"/>
      <c r="D1055" s="382" t="s">
        <v>59</v>
      </c>
      <c r="E1055" s="306" t="s">
        <v>1454</v>
      </c>
    </row>
    <row r="1056" spans="1:5" x14ac:dyDescent="0.25">
      <c r="A1056" s="377"/>
      <c r="B1056" s="380"/>
      <c r="C1056" s="381"/>
      <c r="D1056" s="383"/>
      <c r="E1056" s="307" t="s">
        <v>1455</v>
      </c>
    </row>
    <row r="1057" spans="1:5" x14ac:dyDescent="0.25">
      <c r="A1057" s="384" t="s">
        <v>1984</v>
      </c>
      <c r="B1057" s="386" t="s">
        <v>1968</v>
      </c>
      <c r="C1057" s="387"/>
      <c r="D1057" s="390" t="s">
        <v>59</v>
      </c>
      <c r="E1057" s="304" t="s">
        <v>1454</v>
      </c>
    </row>
    <row r="1058" spans="1:5" x14ac:dyDescent="0.25">
      <c r="A1058" s="392"/>
      <c r="B1058" s="393"/>
      <c r="C1058" s="394"/>
      <c r="D1058" s="395"/>
      <c r="E1058" s="305" t="s">
        <v>1455</v>
      </c>
    </row>
    <row r="1059" spans="1:5" x14ac:dyDescent="0.25">
      <c r="A1059" s="376" t="s">
        <v>1985</v>
      </c>
      <c r="B1059" s="378" t="s">
        <v>1968</v>
      </c>
      <c r="C1059" s="379"/>
      <c r="D1059" s="382" t="s">
        <v>59</v>
      </c>
      <c r="E1059" s="306" t="s">
        <v>1454</v>
      </c>
    </row>
    <row r="1060" spans="1:5" x14ac:dyDescent="0.25">
      <c r="A1060" s="377"/>
      <c r="B1060" s="380"/>
      <c r="C1060" s="381"/>
      <c r="D1060" s="383"/>
      <c r="E1060" s="307" t="s">
        <v>1455</v>
      </c>
    </row>
    <row r="1061" spans="1:5" x14ac:dyDescent="0.25">
      <c r="A1061" s="384" t="s">
        <v>1986</v>
      </c>
      <c r="B1061" s="386" t="s">
        <v>1968</v>
      </c>
      <c r="C1061" s="387"/>
      <c r="D1061" s="390" t="s">
        <v>59</v>
      </c>
      <c r="E1061" s="304" t="s">
        <v>1454</v>
      </c>
    </row>
    <row r="1062" spans="1:5" x14ac:dyDescent="0.25">
      <c r="A1062" s="392"/>
      <c r="B1062" s="393"/>
      <c r="C1062" s="394"/>
      <c r="D1062" s="395"/>
      <c r="E1062" s="305" t="s">
        <v>1455</v>
      </c>
    </row>
    <row r="1063" spans="1:5" x14ac:dyDescent="0.25">
      <c r="A1063" s="376" t="s">
        <v>1987</v>
      </c>
      <c r="B1063" s="378" t="s">
        <v>1988</v>
      </c>
      <c r="C1063" s="379"/>
      <c r="D1063" s="382" t="s">
        <v>59</v>
      </c>
      <c r="E1063" s="306" t="s">
        <v>1454</v>
      </c>
    </row>
    <row r="1064" spans="1:5" x14ac:dyDescent="0.25">
      <c r="A1064" s="377"/>
      <c r="B1064" s="380"/>
      <c r="C1064" s="381"/>
      <c r="D1064" s="383"/>
      <c r="E1064" s="307" t="s">
        <v>1455</v>
      </c>
    </row>
    <row r="1065" spans="1:5" x14ac:dyDescent="0.25">
      <c r="A1065" s="384" t="s">
        <v>1989</v>
      </c>
      <c r="B1065" s="386" t="s">
        <v>1988</v>
      </c>
      <c r="C1065" s="387"/>
      <c r="D1065" s="390" t="s">
        <v>59</v>
      </c>
      <c r="E1065" s="304" t="s">
        <v>1454</v>
      </c>
    </row>
    <row r="1066" spans="1:5" x14ac:dyDescent="0.25">
      <c r="A1066" s="392"/>
      <c r="B1066" s="393"/>
      <c r="C1066" s="394"/>
      <c r="D1066" s="395"/>
      <c r="E1066" s="305" t="s">
        <v>1455</v>
      </c>
    </row>
    <row r="1067" spans="1:5" x14ac:dyDescent="0.25">
      <c r="A1067" s="376" t="s">
        <v>1990</v>
      </c>
      <c r="B1067" s="378" t="s">
        <v>1988</v>
      </c>
      <c r="C1067" s="379"/>
      <c r="D1067" s="382" t="s">
        <v>59</v>
      </c>
      <c r="E1067" s="306" t="s">
        <v>1454</v>
      </c>
    </row>
    <row r="1068" spans="1:5" x14ac:dyDescent="0.25">
      <c r="A1068" s="377"/>
      <c r="B1068" s="380"/>
      <c r="C1068" s="381"/>
      <c r="D1068" s="383"/>
      <c r="E1068" s="307" t="s">
        <v>1455</v>
      </c>
    </row>
    <row r="1069" spans="1:5" x14ac:dyDescent="0.25">
      <c r="A1069" s="384" t="s">
        <v>1941</v>
      </c>
      <c r="B1069" s="386" t="s">
        <v>1988</v>
      </c>
      <c r="C1069" s="387"/>
      <c r="D1069" s="390" t="s">
        <v>59</v>
      </c>
      <c r="E1069" s="304" t="s">
        <v>1454</v>
      </c>
    </row>
    <row r="1070" spans="1:5" x14ac:dyDescent="0.25">
      <c r="A1070" s="392"/>
      <c r="B1070" s="393"/>
      <c r="C1070" s="394"/>
      <c r="D1070" s="395"/>
      <c r="E1070" s="305" t="s">
        <v>1455</v>
      </c>
    </row>
    <row r="1071" spans="1:5" x14ac:dyDescent="0.25">
      <c r="A1071" s="376" t="s">
        <v>1991</v>
      </c>
      <c r="B1071" s="378" t="s">
        <v>1992</v>
      </c>
      <c r="C1071" s="379"/>
      <c r="D1071" s="382" t="s">
        <v>59</v>
      </c>
      <c r="E1071" s="306" t="s">
        <v>1454</v>
      </c>
    </row>
    <row r="1072" spans="1:5" x14ac:dyDescent="0.25">
      <c r="A1072" s="377"/>
      <c r="B1072" s="380"/>
      <c r="C1072" s="381"/>
      <c r="D1072" s="383"/>
      <c r="E1072" s="307" t="s">
        <v>1455</v>
      </c>
    </row>
    <row r="1073" spans="1:5" x14ac:dyDescent="0.25">
      <c r="A1073" s="384" t="s">
        <v>1993</v>
      </c>
      <c r="B1073" s="386" t="s">
        <v>1992</v>
      </c>
      <c r="C1073" s="387"/>
      <c r="D1073" s="390" t="s">
        <v>59</v>
      </c>
      <c r="E1073" s="304" t="s">
        <v>1454</v>
      </c>
    </row>
    <row r="1074" spans="1:5" x14ac:dyDescent="0.25">
      <c r="A1074" s="392"/>
      <c r="B1074" s="393"/>
      <c r="C1074" s="394"/>
      <c r="D1074" s="395"/>
      <c r="E1074" s="305" t="s">
        <v>1455</v>
      </c>
    </row>
    <row r="1075" spans="1:5" x14ac:dyDescent="0.25">
      <c r="A1075" s="376" t="s">
        <v>1994</v>
      </c>
      <c r="B1075" s="378" t="s">
        <v>1992</v>
      </c>
      <c r="C1075" s="379"/>
      <c r="D1075" s="382" t="s">
        <v>59</v>
      </c>
      <c r="E1075" s="306" t="s">
        <v>1454</v>
      </c>
    </row>
    <row r="1076" spans="1:5" x14ac:dyDescent="0.25">
      <c r="A1076" s="377"/>
      <c r="B1076" s="380"/>
      <c r="C1076" s="381"/>
      <c r="D1076" s="383"/>
      <c r="E1076" s="307" t="s">
        <v>1455</v>
      </c>
    </row>
    <row r="1077" spans="1:5" x14ac:dyDescent="0.25">
      <c r="A1077" s="384" t="s">
        <v>1995</v>
      </c>
      <c r="B1077" s="386" t="s">
        <v>1992</v>
      </c>
      <c r="C1077" s="387"/>
      <c r="D1077" s="390" t="s">
        <v>59</v>
      </c>
      <c r="E1077" s="304" t="s">
        <v>1454</v>
      </c>
    </row>
    <row r="1078" spans="1:5" x14ac:dyDescent="0.25">
      <c r="A1078" s="392"/>
      <c r="B1078" s="393"/>
      <c r="C1078" s="394"/>
      <c r="D1078" s="395"/>
      <c r="E1078" s="305" t="s">
        <v>1455</v>
      </c>
    </row>
    <row r="1079" spans="1:5" x14ac:dyDescent="0.25">
      <c r="A1079" s="376" t="s">
        <v>1996</v>
      </c>
      <c r="B1079" s="378" t="s">
        <v>1997</v>
      </c>
      <c r="C1079" s="379"/>
      <c r="D1079" s="382" t="s">
        <v>59</v>
      </c>
      <c r="E1079" s="306" t="s">
        <v>1454</v>
      </c>
    </row>
    <row r="1080" spans="1:5" x14ac:dyDescent="0.25">
      <c r="A1080" s="377"/>
      <c r="B1080" s="380"/>
      <c r="C1080" s="381"/>
      <c r="D1080" s="383"/>
      <c r="E1080" s="307" t="s">
        <v>1455</v>
      </c>
    </row>
    <row r="1081" spans="1:5" x14ac:dyDescent="0.25">
      <c r="A1081" s="384" t="s">
        <v>1998</v>
      </c>
      <c r="B1081" s="386" t="s">
        <v>1997</v>
      </c>
      <c r="C1081" s="387"/>
      <c r="D1081" s="390" t="s">
        <v>59</v>
      </c>
      <c r="E1081" s="304" t="s">
        <v>1454</v>
      </c>
    </row>
    <row r="1082" spans="1:5" x14ac:dyDescent="0.25">
      <c r="A1082" s="392"/>
      <c r="B1082" s="393"/>
      <c r="C1082" s="394"/>
      <c r="D1082" s="395"/>
      <c r="E1082" s="305" t="s">
        <v>1455</v>
      </c>
    </row>
    <row r="1083" spans="1:5" x14ac:dyDescent="0.25">
      <c r="A1083" s="376" t="s">
        <v>1999</v>
      </c>
      <c r="B1083" s="378" t="s">
        <v>1997</v>
      </c>
      <c r="C1083" s="379"/>
      <c r="D1083" s="382" t="s">
        <v>59</v>
      </c>
      <c r="E1083" s="306" t="s">
        <v>1454</v>
      </c>
    </row>
    <row r="1084" spans="1:5" x14ac:dyDescent="0.25">
      <c r="A1084" s="377"/>
      <c r="B1084" s="380"/>
      <c r="C1084" s="381"/>
      <c r="D1084" s="383"/>
      <c r="E1084" s="307" t="s">
        <v>1455</v>
      </c>
    </row>
    <row r="1085" spans="1:5" x14ac:dyDescent="0.25">
      <c r="A1085" s="384" t="s">
        <v>2000</v>
      </c>
      <c r="B1085" s="386" t="s">
        <v>1997</v>
      </c>
      <c r="C1085" s="387"/>
      <c r="D1085" s="390" t="s">
        <v>59</v>
      </c>
      <c r="E1085" s="304" t="s">
        <v>1454</v>
      </c>
    </row>
    <row r="1086" spans="1:5" x14ac:dyDescent="0.25">
      <c r="A1086" s="392"/>
      <c r="B1086" s="393"/>
      <c r="C1086" s="394"/>
      <c r="D1086" s="395"/>
      <c r="E1086" s="305" t="s">
        <v>1455</v>
      </c>
    </row>
    <row r="1087" spans="1:5" x14ac:dyDescent="0.25">
      <c r="A1087" s="376" t="s">
        <v>2001</v>
      </c>
      <c r="B1087" s="378" t="s">
        <v>1997</v>
      </c>
      <c r="C1087" s="379"/>
      <c r="D1087" s="382" t="s">
        <v>59</v>
      </c>
      <c r="E1087" s="306" t="s">
        <v>1454</v>
      </c>
    </row>
    <row r="1088" spans="1:5" x14ac:dyDescent="0.25">
      <c r="A1088" s="377"/>
      <c r="B1088" s="380"/>
      <c r="C1088" s="381"/>
      <c r="D1088" s="383"/>
      <c r="E1088" s="307" t="s">
        <v>1455</v>
      </c>
    </row>
    <row r="1089" spans="1:5" x14ac:dyDescent="0.25">
      <c r="A1089" s="384" t="s">
        <v>2002</v>
      </c>
      <c r="B1089" s="386" t="s">
        <v>2003</v>
      </c>
      <c r="C1089" s="387"/>
      <c r="D1089" s="390" t="s">
        <v>59</v>
      </c>
      <c r="E1089" s="304" t="s">
        <v>1454</v>
      </c>
    </row>
    <row r="1090" spans="1:5" x14ac:dyDescent="0.25">
      <c r="A1090" s="392"/>
      <c r="B1090" s="393"/>
      <c r="C1090" s="394"/>
      <c r="D1090" s="395"/>
      <c r="E1090" s="305" t="s">
        <v>1455</v>
      </c>
    </row>
    <row r="1091" spans="1:5" x14ac:dyDescent="0.25">
      <c r="A1091" s="376" t="s">
        <v>1572</v>
      </c>
      <c r="B1091" s="378" t="s">
        <v>2003</v>
      </c>
      <c r="C1091" s="379"/>
      <c r="D1091" s="382" t="s">
        <v>59</v>
      </c>
      <c r="E1091" s="306" t="s">
        <v>1454</v>
      </c>
    </row>
    <row r="1092" spans="1:5" x14ac:dyDescent="0.25">
      <c r="A1092" s="377"/>
      <c r="B1092" s="380"/>
      <c r="C1092" s="381"/>
      <c r="D1092" s="383"/>
      <c r="E1092" s="307" t="s">
        <v>1455</v>
      </c>
    </row>
    <row r="1093" spans="1:5" x14ac:dyDescent="0.25">
      <c r="A1093" s="384" t="s">
        <v>2004</v>
      </c>
      <c r="B1093" s="386" t="s">
        <v>2003</v>
      </c>
      <c r="C1093" s="387"/>
      <c r="D1093" s="390" t="s">
        <v>59</v>
      </c>
      <c r="E1093" s="304" t="s">
        <v>1454</v>
      </c>
    </row>
    <row r="1094" spans="1:5" x14ac:dyDescent="0.25">
      <c r="A1094" s="392"/>
      <c r="B1094" s="393"/>
      <c r="C1094" s="394"/>
      <c r="D1094" s="395"/>
      <c r="E1094" s="305" t="s">
        <v>1455</v>
      </c>
    </row>
    <row r="1095" spans="1:5" x14ac:dyDescent="0.25">
      <c r="A1095" s="376" t="s">
        <v>2005</v>
      </c>
      <c r="B1095" s="378" t="s">
        <v>2003</v>
      </c>
      <c r="C1095" s="379"/>
      <c r="D1095" s="382" t="s">
        <v>59</v>
      </c>
      <c r="E1095" s="306" t="s">
        <v>1454</v>
      </c>
    </row>
    <row r="1096" spans="1:5" x14ac:dyDescent="0.25">
      <c r="A1096" s="377"/>
      <c r="B1096" s="380"/>
      <c r="C1096" s="381"/>
      <c r="D1096" s="383"/>
      <c r="E1096" s="307" t="s">
        <v>1455</v>
      </c>
    </row>
    <row r="1097" spans="1:5" x14ac:dyDescent="0.25">
      <c r="A1097" s="384" t="s">
        <v>2006</v>
      </c>
      <c r="B1097" s="386" t="s">
        <v>2003</v>
      </c>
      <c r="C1097" s="387"/>
      <c r="D1097" s="390" t="s">
        <v>59</v>
      </c>
      <c r="E1097" s="304" t="s">
        <v>1454</v>
      </c>
    </row>
    <row r="1098" spans="1:5" x14ac:dyDescent="0.25">
      <c r="A1098" s="392"/>
      <c r="B1098" s="393"/>
      <c r="C1098" s="394"/>
      <c r="D1098" s="395"/>
      <c r="E1098" s="305" t="s">
        <v>1455</v>
      </c>
    </row>
    <row r="1099" spans="1:5" x14ac:dyDescent="0.25">
      <c r="A1099" s="376" t="s">
        <v>2007</v>
      </c>
      <c r="B1099" s="378" t="s">
        <v>2003</v>
      </c>
      <c r="C1099" s="379"/>
      <c r="D1099" s="382" t="s">
        <v>59</v>
      </c>
      <c r="E1099" s="306" t="s">
        <v>1454</v>
      </c>
    </row>
    <row r="1100" spans="1:5" x14ac:dyDescent="0.25">
      <c r="A1100" s="377"/>
      <c r="B1100" s="380"/>
      <c r="C1100" s="381"/>
      <c r="D1100" s="383"/>
      <c r="E1100" s="307" t="s">
        <v>1455</v>
      </c>
    </row>
    <row r="1101" spans="1:5" x14ac:dyDescent="0.25">
      <c r="A1101" s="384" t="s">
        <v>2008</v>
      </c>
      <c r="B1101" s="386" t="s">
        <v>2009</v>
      </c>
      <c r="C1101" s="387"/>
      <c r="D1101" s="390" t="s">
        <v>59</v>
      </c>
      <c r="E1101" s="304" t="s">
        <v>1454</v>
      </c>
    </row>
    <row r="1102" spans="1:5" x14ac:dyDescent="0.25">
      <c r="A1102" s="392"/>
      <c r="B1102" s="393"/>
      <c r="C1102" s="394"/>
      <c r="D1102" s="395"/>
      <c r="E1102" s="305" t="s">
        <v>1455</v>
      </c>
    </row>
    <row r="1103" spans="1:5" x14ac:dyDescent="0.25">
      <c r="A1103" s="376" t="s">
        <v>2010</v>
      </c>
      <c r="B1103" s="378" t="s">
        <v>2009</v>
      </c>
      <c r="C1103" s="379"/>
      <c r="D1103" s="382" t="s">
        <v>59</v>
      </c>
      <c r="E1103" s="306" t="s">
        <v>1454</v>
      </c>
    </row>
    <row r="1104" spans="1:5" x14ac:dyDescent="0.25">
      <c r="A1104" s="377"/>
      <c r="B1104" s="380"/>
      <c r="C1104" s="381"/>
      <c r="D1104" s="383"/>
      <c r="E1104" s="307" t="s">
        <v>1455</v>
      </c>
    </row>
    <row r="1105" spans="1:5" x14ac:dyDescent="0.25">
      <c r="A1105" s="384" t="s">
        <v>2011</v>
      </c>
      <c r="B1105" s="386" t="s">
        <v>2009</v>
      </c>
      <c r="C1105" s="387"/>
      <c r="D1105" s="390" t="s">
        <v>59</v>
      </c>
      <c r="E1105" s="304" t="s">
        <v>1454</v>
      </c>
    </row>
    <row r="1106" spans="1:5" x14ac:dyDescent="0.25">
      <c r="A1106" s="392"/>
      <c r="B1106" s="393"/>
      <c r="C1106" s="394"/>
      <c r="D1106" s="395"/>
      <c r="E1106" s="305" t="s">
        <v>1455</v>
      </c>
    </row>
    <row r="1107" spans="1:5" x14ac:dyDescent="0.25">
      <c r="A1107" s="376" t="s">
        <v>2012</v>
      </c>
      <c r="B1107" s="378" t="s">
        <v>2009</v>
      </c>
      <c r="C1107" s="379"/>
      <c r="D1107" s="382" t="s">
        <v>59</v>
      </c>
      <c r="E1107" s="306" t="s">
        <v>1454</v>
      </c>
    </row>
    <row r="1108" spans="1:5" x14ac:dyDescent="0.25">
      <c r="A1108" s="377"/>
      <c r="B1108" s="380"/>
      <c r="C1108" s="381"/>
      <c r="D1108" s="383"/>
      <c r="E1108" s="307" t="s">
        <v>1455</v>
      </c>
    </row>
    <row r="1109" spans="1:5" x14ac:dyDescent="0.25">
      <c r="A1109" s="384" t="s">
        <v>2013</v>
      </c>
      <c r="B1109" s="386" t="s">
        <v>2009</v>
      </c>
      <c r="C1109" s="387"/>
      <c r="D1109" s="390" t="s">
        <v>59</v>
      </c>
      <c r="E1109" s="304" t="s">
        <v>1454</v>
      </c>
    </row>
    <row r="1110" spans="1:5" x14ac:dyDescent="0.25">
      <c r="A1110" s="392"/>
      <c r="B1110" s="393"/>
      <c r="C1110" s="394"/>
      <c r="D1110" s="395"/>
      <c r="E1110" s="305" t="s">
        <v>1455</v>
      </c>
    </row>
    <row r="1111" spans="1:5" x14ac:dyDescent="0.25">
      <c r="A1111" s="376" t="s">
        <v>2014</v>
      </c>
      <c r="B1111" s="378" t="s">
        <v>2009</v>
      </c>
      <c r="C1111" s="379"/>
      <c r="D1111" s="382" t="s">
        <v>59</v>
      </c>
      <c r="E1111" s="306" t="s">
        <v>1454</v>
      </c>
    </row>
    <row r="1112" spans="1:5" x14ac:dyDescent="0.25">
      <c r="A1112" s="377"/>
      <c r="B1112" s="380"/>
      <c r="C1112" s="381"/>
      <c r="D1112" s="383"/>
      <c r="E1112" s="307" t="s">
        <v>1455</v>
      </c>
    </row>
    <row r="1113" spans="1:5" x14ac:dyDescent="0.25">
      <c r="A1113" s="384" t="s">
        <v>2015</v>
      </c>
      <c r="B1113" s="386" t="s">
        <v>2009</v>
      </c>
      <c r="C1113" s="387"/>
      <c r="D1113" s="390" t="s">
        <v>59</v>
      </c>
      <c r="E1113" s="304" t="s">
        <v>1454</v>
      </c>
    </row>
    <row r="1114" spans="1:5" x14ac:dyDescent="0.25">
      <c r="A1114" s="392"/>
      <c r="B1114" s="393"/>
      <c r="C1114" s="394"/>
      <c r="D1114" s="395"/>
      <c r="E1114" s="305" t="s">
        <v>1455</v>
      </c>
    </row>
    <row r="1115" spans="1:5" x14ac:dyDescent="0.25">
      <c r="A1115" s="376" t="s">
        <v>2016</v>
      </c>
      <c r="B1115" s="378" t="s">
        <v>2017</v>
      </c>
      <c r="C1115" s="379"/>
      <c r="D1115" s="382" t="s">
        <v>59</v>
      </c>
      <c r="E1115" s="306" t="s">
        <v>1454</v>
      </c>
    </row>
    <row r="1116" spans="1:5" x14ac:dyDescent="0.25">
      <c r="A1116" s="377"/>
      <c r="B1116" s="380"/>
      <c r="C1116" s="381"/>
      <c r="D1116" s="383"/>
      <c r="E1116" s="307" t="s">
        <v>1455</v>
      </c>
    </row>
    <row r="1117" spans="1:5" x14ac:dyDescent="0.25">
      <c r="A1117" s="384" t="s">
        <v>2018</v>
      </c>
      <c r="B1117" s="386" t="s">
        <v>2017</v>
      </c>
      <c r="C1117" s="387"/>
      <c r="D1117" s="390" t="s">
        <v>59</v>
      </c>
      <c r="E1117" s="304" t="s">
        <v>1454</v>
      </c>
    </row>
    <row r="1118" spans="1:5" x14ac:dyDescent="0.25">
      <c r="A1118" s="392"/>
      <c r="B1118" s="393"/>
      <c r="C1118" s="394"/>
      <c r="D1118" s="395"/>
      <c r="E1118" s="305" t="s">
        <v>1455</v>
      </c>
    </row>
    <row r="1119" spans="1:5" x14ac:dyDescent="0.25">
      <c r="A1119" s="376" t="s">
        <v>2019</v>
      </c>
      <c r="B1119" s="378" t="s">
        <v>2017</v>
      </c>
      <c r="C1119" s="379"/>
      <c r="D1119" s="382" t="s">
        <v>59</v>
      </c>
      <c r="E1119" s="306" t="s">
        <v>1454</v>
      </c>
    </row>
    <row r="1120" spans="1:5" x14ac:dyDescent="0.25">
      <c r="A1120" s="377"/>
      <c r="B1120" s="380"/>
      <c r="C1120" s="381"/>
      <c r="D1120" s="383"/>
      <c r="E1120" s="307" t="s">
        <v>1455</v>
      </c>
    </row>
    <row r="1121" spans="1:5" x14ac:dyDescent="0.25">
      <c r="A1121" s="384" t="s">
        <v>2020</v>
      </c>
      <c r="B1121" s="386" t="s">
        <v>2017</v>
      </c>
      <c r="C1121" s="387"/>
      <c r="D1121" s="390" t="s">
        <v>59</v>
      </c>
      <c r="E1121" s="304" t="s">
        <v>1454</v>
      </c>
    </row>
    <row r="1122" spans="1:5" x14ac:dyDescent="0.25">
      <c r="A1122" s="392"/>
      <c r="B1122" s="393"/>
      <c r="C1122" s="394"/>
      <c r="D1122" s="395"/>
      <c r="E1122" s="305" t="s">
        <v>1455</v>
      </c>
    </row>
    <row r="1123" spans="1:5" x14ac:dyDescent="0.25">
      <c r="A1123" s="376" t="s">
        <v>2021</v>
      </c>
      <c r="B1123" s="378" t="s">
        <v>2017</v>
      </c>
      <c r="C1123" s="379"/>
      <c r="D1123" s="382" t="s">
        <v>59</v>
      </c>
      <c r="E1123" s="306" t="s">
        <v>1454</v>
      </c>
    </row>
    <row r="1124" spans="1:5" x14ac:dyDescent="0.25">
      <c r="A1124" s="377"/>
      <c r="B1124" s="380"/>
      <c r="C1124" s="381"/>
      <c r="D1124" s="383"/>
      <c r="E1124" s="307" t="s">
        <v>1455</v>
      </c>
    </row>
    <row r="1125" spans="1:5" x14ac:dyDescent="0.25">
      <c r="A1125" s="384" t="s">
        <v>2022</v>
      </c>
      <c r="B1125" s="386" t="s">
        <v>2017</v>
      </c>
      <c r="C1125" s="387"/>
      <c r="D1125" s="390" t="s">
        <v>59</v>
      </c>
      <c r="E1125" s="304" t="s">
        <v>1454</v>
      </c>
    </row>
    <row r="1126" spans="1:5" x14ac:dyDescent="0.25">
      <c r="A1126" s="392"/>
      <c r="B1126" s="393"/>
      <c r="C1126" s="394"/>
      <c r="D1126" s="395"/>
      <c r="E1126" s="305" t="s">
        <v>1455</v>
      </c>
    </row>
    <row r="1127" spans="1:5" x14ac:dyDescent="0.25">
      <c r="A1127" s="376" t="s">
        <v>2023</v>
      </c>
      <c r="B1127" s="378" t="s">
        <v>2017</v>
      </c>
      <c r="C1127" s="379"/>
      <c r="D1127" s="382" t="s">
        <v>59</v>
      </c>
      <c r="E1127" s="306" t="s">
        <v>1454</v>
      </c>
    </row>
    <row r="1128" spans="1:5" x14ac:dyDescent="0.25">
      <c r="A1128" s="377"/>
      <c r="B1128" s="380"/>
      <c r="C1128" s="381"/>
      <c r="D1128" s="383"/>
      <c r="E1128" s="307" t="s">
        <v>1455</v>
      </c>
    </row>
    <row r="1129" spans="1:5" x14ac:dyDescent="0.25">
      <c r="A1129" s="384" t="s">
        <v>2024</v>
      </c>
      <c r="B1129" s="386" t="s">
        <v>2017</v>
      </c>
      <c r="C1129" s="387"/>
      <c r="D1129" s="390" t="s">
        <v>59</v>
      </c>
      <c r="E1129" s="304" t="s">
        <v>1454</v>
      </c>
    </row>
    <row r="1130" spans="1:5" x14ac:dyDescent="0.25">
      <c r="A1130" s="392"/>
      <c r="B1130" s="393"/>
      <c r="C1130" s="394"/>
      <c r="D1130" s="395"/>
      <c r="E1130" s="305" t="s">
        <v>1455</v>
      </c>
    </row>
    <row r="1131" spans="1:5" x14ac:dyDescent="0.25">
      <c r="A1131" s="376" t="s">
        <v>1864</v>
      </c>
      <c r="B1131" s="378"/>
      <c r="C1131" s="379"/>
      <c r="D1131" s="382" t="s">
        <v>59</v>
      </c>
      <c r="E1131" s="306" t="s">
        <v>1454</v>
      </c>
    </row>
    <row r="1132" spans="1:5" x14ac:dyDescent="0.25">
      <c r="A1132" s="377"/>
      <c r="B1132" s="380"/>
      <c r="C1132" s="381"/>
      <c r="D1132" s="383"/>
      <c r="E1132" s="307" t="s">
        <v>1455</v>
      </c>
    </row>
    <row r="1133" spans="1:5" x14ac:dyDescent="0.25">
      <c r="A1133" s="384" t="s">
        <v>1886</v>
      </c>
      <c r="B1133" s="386"/>
      <c r="C1133" s="387"/>
      <c r="D1133" s="390" t="s">
        <v>59</v>
      </c>
      <c r="E1133" s="304" t="s">
        <v>1454</v>
      </c>
    </row>
    <row r="1134" spans="1:5" x14ac:dyDescent="0.25">
      <c r="A1134" s="392"/>
      <c r="B1134" s="393"/>
      <c r="C1134" s="394"/>
      <c r="D1134" s="395"/>
      <c r="E1134" s="305" t="s">
        <v>1455</v>
      </c>
    </row>
    <row r="1135" spans="1:5" x14ac:dyDescent="0.25">
      <c r="A1135" s="376" t="s">
        <v>1892</v>
      </c>
      <c r="B1135" s="378"/>
      <c r="C1135" s="379"/>
      <c r="D1135" s="382" t="s">
        <v>59</v>
      </c>
      <c r="E1135" s="306" t="s">
        <v>1454</v>
      </c>
    </row>
    <row r="1136" spans="1:5" x14ac:dyDescent="0.25">
      <c r="A1136" s="377"/>
      <c r="B1136" s="380"/>
      <c r="C1136" s="381"/>
      <c r="D1136" s="383"/>
      <c r="E1136" s="307" t="s">
        <v>1455</v>
      </c>
    </row>
    <row r="1137" spans="1:5" x14ac:dyDescent="0.25">
      <c r="A1137" s="384" t="s">
        <v>1897</v>
      </c>
      <c r="B1137" s="386"/>
      <c r="C1137" s="387"/>
      <c r="D1137" s="390" t="s">
        <v>59</v>
      </c>
      <c r="E1137" s="304" t="s">
        <v>1454</v>
      </c>
    </row>
    <row r="1138" spans="1:5" x14ac:dyDescent="0.25">
      <c r="A1138" s="392"/>
      <c r="B1138" s="393"/>
      <c r="C1138" s="394"/>
      <c r="D1138" s="395"/>
      <c r="E1138" s="305" t="s">
        <v>1455</v>
      </c>
    </row>
    <row r="1139" spans="1:5" x14ac:dyDescent="0.25">
      <c r="A1139" s="376" t="s">
        <v>1908</v>
      </c>
      <c r="B1139" s="378"/>
      <c r="C1139" s="379"/>
      <c r="D1139" s="382" t="s">
        <v>59</v>
      </c>
      <c r="E1139" s="306" t="s">
        <v>1454</v>
      </c>
    </row>
    <row r="1140" spans="1:5" x14ac:dyDescent="0.25">
      <c r="A1140" s="377"/>
      <c r="B1140" s="380"/>
      <c r="C1140" s="381"/>
      <c r="D1140" s="383"/>
      <c r="E1140" s="307" t="s">
        <v>1455</v>
      </c>
    </row>
    <row r="1141" spans="1:5" x14ac:dyDescent="0.25">
      <c r="A1141" s="384" t="s">
        <v>1915</v>
      </c>
      <c r="B1141" s="386"/>
      <c r="C1141" s="387"/>
      <c r="D1141" s="390" t="s">
        <v>59</v>
      </c>
      <c r="E1141" s="304" t="s">
        <v>1454</v>
      </c>
    </row>
    <row r="1142" spans="1:5" x14ac:dyDescent="0.25">
      <c r="A1142" s="392"/>
      <c r="B1142" s="393"/>
      <c r="C1142" s="394"/>
      <c r="D1142" s="395"/>
      <c r="E1142" s="305" t="s">
        <v>1455</v>
      </c>
    </row>
    <row r="1143" spans="1:5" x14ac:dyDescent="0.25">
      <c r="A1143" s="376" t="s">
        <v>1923</v>
      </c>
      <c r="B1143" s="378"/>
      <c r="C1143" s="379"/>
      <c r="D1143" s="382" t="s">
        <v>59</v>
      </c>
      <c r="E1143" s="306" t="s">
        <v>1454</v>
      </c>
    </row>
    <row r="1144" spans="1:5" x14ac:dyDescent="0.25">
      <c r="A1144" s="377"/>
      <c r="B1144" s="380"/>
      <c r="C1144" s="381"/>
      <c r="D1144" s="383"/>
      <c r="E1144" s="307" t="s">
        <v>1455</v>
      </c>
    </row>
    <row r="1145" spans="1:5" x14ac:dyDescent="0.25">
      <c r="A1145" s="384" t="s">
        <v>1927</v>
      </c>
      <c r="B1145" s="386"/>
      <c r="C1145" s="387"/>
      <c r="D1145" s="390" t="s">
        <v>59</v>
      </c>
      <c r="E1145" s="304" t="s">
        <v>1454</v>
      </c>
    </row>
    <row r="1146" spans="1:5" x14ac:dyDescent="0.25">
      <c r="A1146" s="392"/>
      <c r="B1146" s="393"/>
      <c r="C1146" s="394"/>
      <c r="D1146" s="395"/>
      <c r="E1146" s="305" t="s">
        <v>1455</v>
      </c>
    </row>
    <row r="1147" spans="1:5" x14ac:dyDescent="0.25">
      <c r="A1147" s="376" t="s">
        <v>1943</v>
      </c>
      <c r="B1147" s="378"/>
      <c r="C1147" s="379"/>
      <c r="D1147" s="382" t="s">
        <v>59</v>
      </c>
      <c r="E1147" s="306" t="s">
        <v>1454</v>
      </c>
    </row>
    <row r="1148" spans="1:5" x14ac:dyDescent="0.25">
      <c r="A1148" s="377"/>
      <c r="B1148" s="380"/>
      <c r="C1148" s="381"/>
      <c r="D1148" s="383"/>
      <c r="E1148" s="307" t="s">
        <v>1455</v>
      </c>
    </row>
    <row r="1149" spans="1:5" x14ac:dyDescent="0.25">
      <c r="A1149" s="384" t="s">
        <v>1949</v>
      </c>
      <c r="B1149" s="386"/>
      <c r="C1149" s="387"/>
      <c r="D1149" s="390" t="s">
        <v>59</v>
      </c>
      <c r="E1149" s="304" t="s">
        <v>1454</v>
      </c>
    </row>
    <row r="1150" spans="1:5" x14ac:dyDescent="0.25">
      <c r="A1150" s="392"/>
      <c r="B1150" s="393"/>
      <c r="C1150" s="394"/>
      <c r="D1150" s="395"/>
      <c r="E1150" s="305" t="s">
        <v>1455</v>
      </c>
    </row>
    <row r="1151" spans="1:5" x14ac:dyDescent="0.25">
      <c r="A1151" s="376" t="s">
        <v>1958</v>
      </c>
      <c r="B1151" s="378"/>
      <c r="C1151" s="379"/>
      <c r="D1151" s="382" t="s">
        <v>59</v>
      </c>
      <c r="E1151" s="306" t="s">
        <v>1454</v>
      </c>
    </row>
    <row r="1152" spans="1:5" x14ac:dyDescent="0.25">
      <c r="A1152" s="377"/>
      <c r="B1152" s="380"/>
      <c r="C1152" s="381"/>
      <c r="D1152" s="383"/>
      <c r="E1152" s="307" t="s">
        <v>1455</v>
      </c>
    </row>
    <row r="1153" spans="1:5" x14ac:dyDescent="0.25">
      <c r="A1153" s="384" t="s">
        <v>1988</v>
      </c>
      <c r="B1153" s="386"/>
      <c r="C1153" s="387"/>
      <c r="D1153" s="390" t="s">
        <v>59</v>
      </c>
      <c r="E1153" s="304" t="s">
        <v>1454</v>
      </c>
    </row>
    <row r="1154" spans="1:5" x14ac:dyDescent="0.25">
      <c r="A1154" s="392"/>
      <c r="B1154" s="393"/>
      <c r="C1154" s="394"/>
      <c r="D1154" s="395"/>
      <c r="E1154" s="305" t="s">
        <v>1455</v>
      </c>
    </row>
    <row r="1155" spans="1:5" x14ac:dyDescent="0.25">
      <c r="A1155" s="376" t="s">
        <v>1992</v>
      </c>
      <c r="B1155" s="378"/>
      <c r="C1155" s="379"/>
      <c r="D1155" s="382" t="s">
        <v>59</v>
      </c>
      <c r="E1155" s="306" t="s">
        <v>1454</v>
      </c>
    </row>
    <row r="1156" spans="1:5" x14ac:dyDescent="0.25">
      <c r="A1156" s="377"/>
      <c r="B1156" s="380"/>
      <c r="C1156" s="381"/>
      <c r="D1156" s="383"/>
      <c r="E1156" s="307" t="s">
        <v>1455</v>
      </c>
    </row>
    <row r="1157" spans="1:5" x14ac:dyDescent="0.25">
      <c r="A1157" s="384" t="s">
        <v>1997</v>
      </c>
      <c r="B1157" s="386"/>
      <c r="C1157" s="387"/>
      <c r="D1157" s="390" t="s">
        <v>59</v>
      </c>
      <c r="E1157" s="304" t="s">
        <v>1454</v>
      </c>
    </row>
    <row r="1158" spans="1:5" x14ac:dyDescent="0.25">
      <c r="A1158" s="392"/>
      <c r="B1158" s="393"/>
      <c r="C1158" s="394"/>
      <c r="D1158" s="395"/>
      <c r="E1158" s="305" t="s">
        <v>1455</v>
      </c>
    </row>
    <row r="1159" spans="1:5" x14ac:dyDescent="0.25">
      <c r="A1159" s="376" t="s">
        <v>2003</v>
      </c>
      <c r="B1159" s="378"/>
      <c r="C1159" s="379"/>
      <c r="D1159" s="382" t="s">
        <v>59</v>
      </c>
      <c r="E1159" s="306" t="s">
        <v>1454</v>
      </c>
    </row>
    <row r="1160" spans="1:5" x14ac:dyDescent="0.25">
      <c r="A1160" s="377"/>
      <c r="B1160" s="380"/>
      <c r="C1160" s="381"/>
      <c r="D1160" s="383"/>
      <c r="E1160" s="307" t="s">
        <v>1455</v>
      </c>
    </row>
    <row r="1161" spans="1:5" x14ac:dyDescent="0.25">
      <c r="A1161" s="384" t="s">
        <v>2009</v>
      </c>
      <c r="B1161" s="386"/>
      <c r="C1161" s="387"/>
      <c r="D1161" s="390" t="s">
        <v>59</v>
      </c>
      <c r="E1161" s="304" t="s">
        <v>1454</v>
      </c>
    </row>
    <row r="1162" spans="1:5" x14ac:dyDescent="0.25">
      <c r="A1162" s="392"/>
      <c r="B1162" s="393"/>
      <c r="C1162" s="394"/>
      <c r="D1162" s="395"/>
      <c r="E1162" s="305" t="s">
        <v>1455</v>
      </c>
    </row>
    <row r="1163" spans="1:5" x14ac:dyDescent="0.25">
      <c r="A1163" s="376" t="s">
        <v>1968</v>
      </c>
      <c r="B1163" s="378"/>
      <c r="C1163" s="379"/>
      <c r="D1163" s="382" t="s">
        <v>59</v>
      </c>
      <c r="E1163" s="306" t="s">
        <v>1454</v>
      </c>
    </row>
    <row r="1164" spans="1:5" x14ac:dyDescent="0.25">
      <c r="A1164" s="377"/>
      <c r="B1164" s="380"/>
      <c r="C1164" s="381"/>
      <c r="D1164" s="383"/>
      <c r="E1164" s="307" t="s">
        <v>1455</v>
      </c>
    </row>
    <row r="1165" spans="1:5" x14ac:dyDescent="0.25">
      <c r="A1165" s="384" t="s">
        <v>1974</v>
      </c>
      <c r="B1165" s="386" t="s">
        <v>1923</v>
      </c>
      <c r="C1165" s="387"/>
      <c r="D1165" s="390" t="s">
        <v>59</v>
      </c>
      <c r="E1165" s="304" t="s">
        <v>1454</v>
      </c>
    </row>
    <row r="1166" spans="1:5" x14ac:dyDescent="0.25">
      <c r="A1166" s="392"/>
      <c r="B1166" s="393"/>
      <c r="C1166" s="394"/>
      <c r="D1166" s="395"/>
      <c r="E1166" s="305" t="s">
        <v>1455</v>
      </c>
    </row>
    <row r="1167" spans="1:5" x14ac:dyDescent="0.25">
      <c r="A1167" s="376" t="s">
        <v>2025</v>
      </c>
      <c r="B1167" s="378" t="s">
        <v>1864</v>
      </c>
      <c r="C1167" s="379"/>
      <c r="D1167" s="382" t="s">
        <v>59</v>
      </c>
      <c r="E1167" s="306" t="s">
        <v>1454</v>
      </c>
    </row>
    <row r="1168" spans="1:5" x14ac:dyDescent="0.25">
      <c r="A1168" s="377"/>
      <c r="B1168" s="380"/>
      <c r="C1168" s="381"/>
      <c r="D1168" s="383"/>
      <c r="E1168" s="307" t="s">
        <v>1455</v>
      </c>
    </row>
    <row r="1169" spans="1:5" x14ac:dyDescent="0.25">
      <c r="A1169" s="384" t="s">
        <v>2026</v>
      </c>
      <c r="B1169" s="386" t="s">
        <v>1886</v>
      </c>
      <c r="C1169" s="387"/>
      <c r="D1169" s="390" t="s">
        <v>59</v>
      </c>
      <c r="E1169" s="304" t="s">
        <v>1454</v>
      </c>
    </row>
    <row r="1170" spans="1:5" x14ac:dyDescent="0.25">
      <c r="A1170" s="392"/>
      <c r="B1170" s="393"/>
      <c r="C1170" s="394"/>
      <c r="D1170" s="395"/>
      <c r="E1170" s="305" t="s">
        <v>1455</v>
      </c>
    </row>
    <row r="1171" spans="1:5" x14ac:dyDescent="0.25">
      <c r="A1171" s="376" t="s">
        <v>1774</v>
      </c>
      <c r="B1171" s="378" t="s">
        <v>1892</v>
      </c>
      <c r="C1171" s="379"/>
      <c r="D1171" s="382" t="s">
        <v>59</v>
      </c>
      <c r="E1171" s="306" t="s">
        <v>1454</v>
      </c>
    </row>
    <row r="1172" spans="1:5" x14ac:dyDescent="0.25">
      <c r="A1172" s="377"/>
      <c r="B1172" s="380"/>
      <c r="C1172" s="381"/>
      <c r="D1172" s="383"/>
      <c r="E1172" s="307" t="s">
        <v>1455</v>
      </c>
    </row>
    <row r="1173" spans="1:5" x14ac:dyDescent="0.25">
      <c r="A1173" s="384" t="s">
        <v>2027</v>
      </c>
      <c r="B1173" s="386" t="s">
        <v>1897</v>
      </c>
      <c r="C1173" s="387"/>
      <c r="D1173" s="390" t="s">
        <v>59</v>
      </c>
      <c r="E1173" s="304" t="s">
        <v>1454</v>
      </c>
    </row>
    <row r="1174" spans="1:5" x14ac:dyDescent="0.25">
      <c r="A1174" s="392"/>
      <c r="B1174" s="393"/>
      <c r="C1174" s="394"/>
      <c r="D1174" s="395"/>
      <c r="E1174" s="305" t="s">
        <v>1455</v>
      </c>
    </row>
    <row r="1175" spans="1:5" x14ac:dyDescent="0.25">
      <c r="A1175" s="376" t="s">
        <v>1584</v>
      </c>
      <c r="B1175" s="378" t="s">
        <v>1908</v>
      </c>
      <c r="C1175" s="379"/>
      <c r="D1175" s="382" t="s">
        <v>59</v>
      </c>
      <c r="E1175" s="306" t="s">
        <v>1454</v>
      </c>
    </row>
    <row r="1176" spans="1:5" x14ac:dyDescent="0.25">
      <c r="A1176" s="377"/>
      <c r="B1176" s="380"/>
      <c r="C1176" s="381"/>
      <c r="D1176" s="383"/>
      <c r="E1176" s="307" t="s">
        <v>1455</v>
      </c>
    </row>
    <row r="1177" spans="1:5" x14ac:dyDescent="0.25">
      <c r="A1177" s="384" t="s">
        <v>2028</v>
      </c>
      <c r="B1177" s="386" t="s">
        <v>1927</v>
      </c>
      <c r="C1177" s="387"/>
      <c r="D1177" s="390" t="s">
        <v>59</v>
      </c>
      <c r="E1177" s="304" t="s">
        <v>1454</v>
      </c>
    </row>
    <row r="1178" spans="1:5" x14ac:dyDescent="0.25">
      <c r="A1178" s="392"/>
      <c r="B1178" s="393"/>
      <c r="C1178" s="394"/>
      <c r="D1178" s="395"/>
      <c r="E1178" s="305" t="s">
        <v>1455</v>
      </c>
    </row>
    <row r="1179" spans="1:5" x14ac:dyDescent="0.25">
      <c r="A1179" s="376" t="s">
        <v>2029</v>
      </c>
      <c r="B1179" s="378" t="s">
        <v>1927</v>
      </c>
      <c r="C1179" s="379"/>
      <c r="D1179" s="382" t="s">
        <v>59</v>
      </c>
      <c r="E1179" s="306" t="s">
        <v>1454</v>
      </c>
    </row>
    <row r="1180" spans="1:5" x14ac:dyDescent="0.25">
      <c r="A1180" s="377"/>
      <c r="B1180" s="380"/>
      <c r="C1180" s="381"/>
      <c r="D1180" s="383"/>
      <c r="E1180" s="307" t="s">
        <v>1455</v>
      </c>
    </row>
    <row r="1181" spans="1:5" x14ac:dyDescent="0.25">
      <c r="A1181" s="384" t="s">
        <v>2030</v>
      </c>
      <c r="B1181" s="386" t="s">
        <v>1943</v>
      </c>
      <c r="C1181" s="387"/>
      <c r="D1181" s="390" t="s">
        <v>59</v>
      </c>
      <c r="E1181" s="304" t="s">
        <v>1454</v>
      </c>
    </row>
    <row r="1182" spans="1:5" x14ac:dyDescent="0.25">
      <c r="A1182" s="392"/>
      <c r="B1182" s="393"/>
      <c r="C1182" s="394"/>
      <c r="D1182" s="395"/>
      <c r="E1182" s="305" t="s">
        <v>1455</v>
      </c>
    </row>
    <row r="1183" spans="1:5" x14ac:dyDescent="0.25">
      <c r="A1183" s="376" t="s">
        <v>2031</v>
      </c>
      <c r="B1183" s="378" t="s">
        <v>1958</v>
      </c>
      <c r="C1183" s="379"/>
      <c r="D1183" s="382" t="s">
        <v>59</v>
      </c>
      <c r="E1183" s="306" t="s">
        <v>1454</v>
      </c>
    </row>
    <row r="1184" spans="1:5" x14ac:dyDescent="0.25">
      <c r="A1184" s="377"/>
      <c r="B1184" s="380"/>
      <c r="C1184" s="381"/>
      <c r="D1184" s="383"/>
      <c r="E1184" s="307" t="s">
        <v>1455</v>
      </c>
    </row>
    <row r="1185" spans="1:5" x14ac:dyDescent="0.25">
      <c r="A1185" s="384" t="s">
        <v>2032</v>
      </c>
      <c r="B1185" s="386" t="s">
        <v>1968</v>
      </c>
      <c r="C1185" s="387"/>
      <c r="D1185" s="390" t="s">
        <v>59</v>
      </c>
      <c r="E1185" s="304" t="s">
        <v>1454</v>
      </c>
    </row>
    <row r="1186" spans="1:5" x14ac:dyDescent="0.25">
      <c r="A1186" s="392"/>
      <c r="B1186" s="393"/>
      <c r="C1186" s="394"/>
      <c r="D1186" s="395"/>
      <c r="E1186" s="305" t="s">
        <v>1455</v>
      </c>
    </row>
    <row r="1187" spans="1:5" x14ac:dyDescent="0.25">
      <c r="A1187" s="376" t="s">
        <v>2033</v>
      </c>
      <c r="B1187" s="378" t="s">
        <v>1864</v>
      </c>
      <c r="C1187" s="379"/>
      <c r="D1187" s="382" t="s">
        <v>59</v>
      </c>
      <c r="E1187" s="306" t="s">
        <v>1454</v>
      </c>
    </row>
    <row r="1188" spans="1:5" x14ac:dyDescent="0.25">
      <c r="A1188" s="377"/>
      <c r="B1188" s="380"/>
      <c r="C1188" s="381"/>
      <c r="D1188" s="383"/>
      <c r="E1188" s="307" t="s">
        <v>1455</v>
      </c>
    </row>
    <row r="1189" spans="1:5" x14ac:dyDescent="0.25">
      <c r="A1189" s="384" t="s">
        <v>2034</v>
      </c>
      <c r="B1189" s="386" t="s">
        <v>1915</v>
      </c>
      <c r="C1189" s="387"/>
      <c r="D1189" s="390" t="s">
        <v>59</v>
      </c>
      <c r="E1189" s="304" t="s">
        <v>1454</v>
      </c>
    </row>
    <row r="1190" spans="1:5" x14ac:dyDescent="0.25">
      <c r="A1190" s="392"/>
      <c r="B1190" s="393"/>
      <c r="C1190" s="394"/>
      <c r="D1190" s="395"/>
      <c r="E1190" s="305" t="s">
        <v>1455</v>
      </c>
    </row>
    <row r="1191" spans="1:5" x14ac:dyDescent="0.25">
      <c r="A1191" s="376" t="s">
        <v>2035</v>
      </c>
      <c r="B1191" s="378" t="s">
        <v>1949</v>
      </c>
      <c r="C1191" s="379"/>
      <c r="D1191" s="382" t="s">
        <v>59</v>
      </c>
      <c r="E1191" s="306" t="s">
        <v>1454</v>
      </c>
    </row>
    <row r="1192" spans="1:5" x14ac:dyDescent="0.25">
      <c r="A1192" s="377"/>
      <c r="B1192" s="380"/>
      <c r="C1192" s="381"/>
      <c r="D1192" s="383"/>
      <c r="E1192" s="307" t="s">
        <v>1455</v>
      </c>
    </row>
    <row r="1193" spans="1:5" x14ac:dyDescent="0.25">
      <c r="A1193" s="384" t="s">
        <v>2036</v>
      </c>
      <c r="B1193" s="386" t="s">
        <v>1949</v>
      </c>
      <c r="C1193" s="387"/>
      <c r="D1193" s="390" t="s">
        <v>59</v>
      </c>
      <c r="E1193" s="304" t="s">
        <v>1454</v>
      </c>
    </row>
    <row r="1194" spans="1:5" x14ac:dyDescent="0.25">
      <c r="A1194" s="392"/>
      <c r="B1194" s="393"/>
      <c r="C1194" s="394"/>
      <c r="D1194" s="395"/>
      <c r="E1194" s="305" t="s">
        <v>1455</v>
      </c>
    </row>
    <row r="1195" spans="1:5" x14ac:dyDescent="0.25">
      <c r="A1195" s="376" t="s">
        <v>2017</v>
      </c>
      <c r="B1195" s="378"/>
      <c r="C1195" s="379"/>
      <c r="D1195" s="382" t="s">
        <v>59</v>
      </c>
      <c r="E1195" s="306" t="s">
        <v>1454</v>
      </c>
    </row>
    <row r="1196" spans="1:5" x14ac:dyDescent="0.25">
      <c r="A1196" s="377"/>
      <c r="B1196" s="380"/>
      <c r="C1196" s="381"/>
      <c r="D1196" s="383"/>
      <c r="E1196" s="307" t="s">
        <v>1455</v>
      </c>
    </row>
    <row r="1197" spans="1:5" x14ac:dyDescent="0.25">
      <c r="A1197" s="384" t="s">
        <v>2037</v>
      </c>
      <c r="B1197" s="386" t="s">
        <v>1864</v>
      </c>
      <c r="C1197" s="387"/>
      <c r="D1197" s="390" t="s">
        <v>59</v>
      </c>
      <c r="E1197" s="304" t="s">
        <v>1454</v>
      </c>
    </row>
    <row r="1198" spans="1:5" x14ac:dyDescent="0.25">
      <c r="A1198" s="392"/>
      <c r="B1198" s="393"/>
      <c r="C1198" s="394"/>
      <c r="D1198" s="395"/>
      <c r="E1198" s="305" t="s">
        <v>1455</v>
      </c>
    </row>
    <row r="1199" spans="1:5" x14ac:dyDescent="0.25">
      <c r="A1199" s="376" t="s">
        <v>2038</v>
      </c>
      <c r="B1199" s="378" t="s">
        <v>1864</v>
      </c>
      <c r="C1199" s="379"/>
      <c r="D1199" s="382" t="s">
        <v>59</v>
      </c>
      <c r="E1199" s="306" t="s">
        <v>1454</v>
      </c>
    </row>
    <row r="1200" spans="1:5" x14ac:dyDescent="0.25">
      <c r="A1200" s="377"/>
      <c r="B1200" s="380"/>
      <c r="C1200" s="381"/>
      <c r="D1200" s="383"/>
      <c r="E1200" s="307" t="s">
        <v>1455</v>
      </c>
    </row>
    <row r="1201" spans="1:5" x14ac:dyDescent="0.25">
      <c r="A1201" s="384" t="s">
        <v>2039</v>
      </c>
      <c r="B1201" s="386" t="s">
        <v>1864</v>
      </c>
      <c r="C1201" s="387"/>
      <c r="D1201" s="390" t="s">
        <v>59</v>
      </c>
      <c r="E1201" s="304" t="s">
        <v>1454</v>
      </c>
    </row>
    <row r="1202" spans="1:5" x14ac:dyDescent="0.25">
      <c r="A1202" s="392"/>
      <c r="B1202" s="393"/>
      <c r="C1202" s="394"/>
      <c r="D1202" s="395"/>
      <c r="E1202" s="305" t="s">
        <v>1455</v>
      </c>
    </row>
    <row r="1203" spans="1:5" x14ac:dyDescent="0.25">
      <c r="A1203" s="376" t="s">
        <v>2040</v>
      </c>
      <c r="B1203" s="378" t="s">
        <v>1897</v>
      </c>
      <c r="C1203" s="379"/>
      <c r="D1203" s="382" t="s">
        <v>59</v>
      </c>
      <c r="E1203" s="306" t="s">
        <v>1454</v>
      </c>
    </row>
    <row r="1204" spans="1:5" x14ac:dyDescent="0.25">
      <c r="A1204" s="377"/>
      <c r="B1204" s="380"/>
      <c r="C1204" s="381"/>
      <c r="D1204" s="383"/>
      <c r="E1204" s="307" t="s">
        <v>1455</v>
      </c>
    </row>
    <row r="1205" spans="1:5" x14ac:dyDescent="0.25">
      <c r="A1205" s="384" t="s">
        <v>2041</v>
      </c>
      <c r="B1205" s="386"/>
      <c r="C1205" s="387"/>
      <c r="D1205" s="390" t="s">
        <v>60</v>
      </c>
      <c r="E1205" s="304" t="s">
        <v>1454</v>
      </c>
    </row>
    <row r="1206" spans="1:5" x14ac:dyDescent="0.25">
      <c r="A1206" s="392"/>
      <c r="B1206" s="393"/>
      <c r="C1206" s="394"/>
      <c r="D1206" s="395"/>
      <c r="E1206" s="305" t="s">
        <v>1455</v>
      </c>
    </row>
    <row r="1207" spans="1:5" x14ac:dyDescent="0.25">
      <c r="A1207" s="376" t="s">
        <v>2042</v>
      </c>
      <c r="B1207" s="378"/>
      <c r="C1207" s="379"/>
      <c r="D1207" s="382" t="s">
        <v>60</v>
      </c>
      <c r="E1207" s="306" t="s">
        <v>1454</v>
      </c>
    </row>
    <row r="1208" spans="1:5" x14ac:dyDescent="0.25">
      <c r="A1208" s="377"/>
      <c r="B1208" s="380"/>
      <c r="C1208" s="381"/>
      <c r="D1208" s="383"/>
      <c r="E1208" s="307" t="s">
        <v>1455</v>
      </c>
    </row>
    <row r="1209" spans="1:5" x14ac:dyDescent="0.25">
      <c r="A1209" s="384" t="s">
        <v>2043</v>
      </c>
      <c r="B1209" s="386"/>
      <c r="C1209" s="387"/>
      <c r="D1209" s="390" t="s">
        <v>60</v>
      </c>
      <c r="E1209" s="304" t="s">
        <v>1454</v>
      </c>
    </row>
    <row r="1210" spans="1:5" x14ac:dyDescent="0.25">
      <c r="A1210" s="392"/>
      <c r="B1210" s="393"/>
      <c r="C1210" s="394"/>
      <c r="D1210" s="395"/>
      <c r="E1210" s="305" t="s">
        <v>1455</v>
      </c>
    </row>
    <row r="1211" spans="1:5" x14ac:dyDescent="0.25">
      <c r="A1211" s="376" t="s">
        <v>2044</v>
      </c>
      <c r="B1211" s="378"/>
      <c r="C1211" s="379"/>
      <c r="D1211" s="382" t="s">
        <v>60</v>
      </c>
      <c r="E1211" s="306" t="s">
        <v>1454</v>
      </c>
    </row>
    <row r="1212" spans="1:5" x14ac:dyDescent="0.25">
      <c r="A1212" s="377"/>
      <c r="B1212" s="380"/>
      <c r="C1212" s="381"/>
      <c r="D1212" s="383"/>
      <c r="E1212" s="307" t="s">
        <v>1455</v>
      </c>
    </row>
    <row r="1213" spans="1:5" x14ac:dyDescent="0.25">
      <c r="A1213" s="384" t="s">
        <v>2045</v>
      </c>
      <c r="B1213" s="386"/>
      <c r="C1213" s="387"/>
      <c r="D1213" s="390" t="s">
        <v>60</v>
      </c>
      <c r="E1213" s="304" t="s">
        <v>1454</v>
      </c>
    </row>
    <row r="1214" spans="1:5" x14ac:dyDescent="0.25">
      <c r="A1214" s="392"/>
      <c r="B1214" s="393"/>
      <c r="C1214" s="394"/>
      <c r="D1214" s="395"/>
      <c r="E1214" s="305" t="s">
        <v>1455</v>
      </c>
    </row>
    <row r="1215" spans="1:5" x14ac:dyDescent="0.25">
      <c r="A1215" s="376" t="s">
        <v>2046</v>
      </c>
      <c r="B1215" s="378"/>
      <c r="C1215" s="379"/>
      <c r="D1215" s="382" t="s">
        <v>60</v>
      </c>
      <c r="E1215" s="306" t="s">
        <v>1454</v>
      </c>
    </row>
    <row r="1216" spans="1:5" x14ac:dyDescent="0.25">
      <c r="A1216" s="377"/>
      <c r="B1216" s="380"/>
      <c r="C1216" s="381"/>
      <c r="D1216" s="383"/>
      <c r="E1216" s="307" t="s">
        <v>1455</v>
      </c>
    </row>
    <row r="1217" spans="1:5" x14ac:dyDescent="0.25">
      <c r="A1217" s="384" t="s">
        <v>2047</v>
      </c>
      <c r="B1217" s="386"/>
      <c r="C1217" s="387"/>
      <c r="D1217" s="390" t="s">
        <v>60</v>
      </c>
      <c r="E1217" s="304" t="s">
        <v>1454</v>
      </c>
    </row>
    <row r="1218" spans="1:5" x14ac:dyDescent="0.25">
      <c r="A1218" s="392"/>
      <c r="B1218" s="393"/>
      <c r="C1218" s="394"/>
      <c r="D1218" s="395"/>
      <c r="E1218" s="305" t="s">
        <v>1455</v>
      </c>
    </row>
    <row r="1219" spans="1:5" x14ac:dyDescent="0.25">
      <c r="A1219" s="376" t="s">
        <v>2048</v>
      </c>
      <c r="B1219" s="378"/>
      <c r="C1219" s="379"/>
      <c r="D1219" s="382" t="s">
        <v>60</v>
      </c>
      <c r="E1219" s="306" t="s">
        <v>1454</v>
      </c>
    </row>
    <row r="1220" spans="1:5" x14ac:dyDescent="0.25">
      <c r="A1220" s="377"/>
      <c r="B1220" s="380"/>
      <c r="C1220" s="381"/>
      <c r="D1220" s="383"/>
      <c r="E1220" s="307" t="s">
        <v>1455</v>
      </c>
    </row>
    <row r="1221" spans="1:5" x14ac:dyDescent="0.25">
      <c r="A1221" s="384" t="s">
        <v>2049</v>
      </c>
      <c r="B1221" s="386" t="s">
        <v>2050</v>
      </c>
      <c r="C1221" s="387"/>
      <c r="D1221" s="390" t="s">
        <v>60</v>
      </c>
      <c r="E1221" s="304" t="s">
        <v>1454</v>
      </c>
    </row>
    <row r="1222" spans="1:5" x14ac:dyDescent="0.25">
      <c r="A1222" s="392"/>
      <c r="B1222" s="393"/>
      <c r="C1222" s="394"/>
      <c r="D1222" s="395"/>
      <c r="E1222" s="305" t="s">
        <v>1455</v>
      </c>
    </row>
    <row r="1223" spans="1:5" x14ac:dyDescent="0.25">
      <c r="A1223" s="376" t="s">
        <v>1944</v>
      </c>
      <c r="B1223" s="378" t="s">
        <v>2050</v>
      </c>
      <c r="C1223" s="379"/>
      <c r="D1223" s="382" t="s">
        <v>60</v>
      </c>
      <c r="E1223" s="306" t="s">
        <v>1454</v>
      </c>
    </row>
    <row r="1224" spans="1:5" x14ac:dyDescent="0.25">
      <c r="A1224" s="377"/>
      <c r="B1224" s="380"/>
      <c r="C1224" s="381"/>
      <c r="D1224" s="383"/>
      <c r="E1224" s="307" t="s">
        <v>1455</v>
      </c>
    </row>
    <row r="1225" spans="1:5" x14ac:dyDescent="0.25">
      <c r="A1225" s="384" t="s">
        <v>2051</v>
      </c>
      <c r="B1225" s="386" t="s">
        <v>2050</v>
      </c>
      <c r="C1225" s="387"/>
      <c r="D1225" s="390" t="s">
        <v>60</v>
      </c>
      <c r="E1225" s="304" t="s">
        <v>1454</v>
      </c>
    </row>
    <row r="1226" spans="1:5" x14ac:dyDescent="0.25">
      <c r="A1226" s="392"/>
      <c r="B1226" s="393"/>
      <c r="C1226" s="394"/>
      <c r="D1226" s="395"/>
      <c r="E1226" s="305" t="s">
        <v>1455</v>
      </c>
    </row>
    <row r="1227" spans="1:5" x14ac:dyDescent="0.25">
      <c r="A1227" s="376" t="s">
        <v>2052</v>
      </c>
      <c r="B1227" s="378" t="s">
        <v>2050</v>
      </c>
      <c r="C1227" s="379"/>
      <c r="D1227" s="382" t="s">
        <v>60</v>
      </c>
      <c r="E1227" s="306" t="s">
        <v>1454</v>
      </c>
    </row>
    <row r="1228" spans="1:5" x14ac:dyDescent="0.25">
      <c r="A1228" s="377"/>
      <c r="B1228" s="380"/>
      <c r="C1228" s="381"/>
      <c r="D1228" s="383"/>
      <c r="E1228" s="307" t="s">
        <v>1455</v>
      </c>
    </row>
    <row r="1229" spans="1:5" x14ac:dyDescent="0.25">
      <c r="A1229" s="384" t="s">
        <v>2053</v>
      </c>
      <c r="B1229" s="386" t="s">
        <v>2050</v>
      </c>
      <c r="C1229" s="387"/>
      <c r="D1229" s="390" t="s">
        <v>60</v>
      </c>
      <c r="E1229" s="304" t="s">
        <v>1454</v>
      </c>
    </row>
    <row r="1230" spans="1:5" x14ac:dyDescent="0.25">
      <c r="A1230" s="392"/>
      <c r="B1230" s="393"/>
      <c r="C1230" s="394"/>
      <c r="D1230" s="395"/>
      <c r="E1230" s="305" t="s">
        <v>1455</v>
      </c>
    </row>
    <row r="1231" spans="1:5" x14ac:dyDescent="0.25">
      <c r="A1231" s="376" t="s">
        <v>2054</v>
      </c>
      <c r="B1231" s="378" t="s">
        <v>2050</v>
      </c>
      <c r="C1231" s="379"/>
      <c r="D1231" s="382" t="s">
        <v>60</v>
      </c>
      <c r="E1231" s="306" t="s">
        <v>1454</v>
      </c>
    </row>
    <row r="1232" spans="1:5" x14ac:dyDescent="0.25">
      <c r="A1232" s="377"/>
      <c r="B1232" s="380"/>
      <c r="C1232" s="381"/>
      <c r="D1232" s="383"/>
      <c r="E1232" s="307" t="s">
        <v>1455</v>
      </c>
    </row>
    <row r="1233" spans="1:5" x14ac:dyDescent="0.25">
      <c r="A1233" s="384" t="s">
        <v>2055</v>
      </c>
      <c r="B1233" s="386" t="s">
        <v>2050</v>
      </c>
      <c r="C1233" s="387"/>
      <c r="D1233" s="390" t="s">
        <v>60</v>
      </c>
      <c r="E1233" s="304" t="s">
        <v>1454</v>
      </c>
    </row>
    <row r="1234" spans="1:5" x14ac:dyDescent="0.25">
      <c r="A1234" s="392"/>
      <c r="B1234" s="393"/>
      <c r="C1234" s="394"/>
      <c r="D1234" s="395"/>
      <c r="E1234" s="305" t="s">
        <v>1455</v>
      </c>
    </row>
    <row r="1235" spans="1:5" x14ac:dyDescent="0.25">
      <c r="A1235" s="376" t="s">
        <v>2056</v>
      </c>
      <c r="B1235" s="378" t="s">
        <v>2050</v>
      </c>
      <c r="C1235" s="379"/>
      <c r="D1235" s="382" t="s">
        <v>60</v>
      </c>
      <c r="E1235" s="306" t="s">
        <v>1454</v>
      </c>
    </row>
    <row r="1236" spans="1:5" x14ac:dyDescent="0.25">
      <c r="A1236" s="377"/>
      <c r="B1236" s="380"/>
      <c r="C1236" s="381"/>
      <c r="D1236" s="383"/>
      <c r="E1236" s="307" t="s">
        <v>1455</v>
      </c>
    </row>
    <row r="1237" spans="1:5" x14ac:dyDescent="0.25">
      <c r="A1237" s="384" t="s">
        <v>2057</v>
      </c>
      <c r="B1237" s="386" t="s">
        <v>2050</v>
      </c>
      <c r="C1237" s="387"/>
      <c r="D1237" s="390" t="s">
        <v>60</v>
      </c>
      <c r="E1237" s="304" t="s">
        <v>1454</v>
      </c>
    </row>
    <row r="1238" spans="1:5" x14ac:dyDescent="0.25">
      <c r="A1238" s="392"/>
      <c r="B1238" s="393"/>
      <c r="C1238" s="394"/>
      <c r="D1238" s="395"/>
      <c r="E1238" s="305" t="s">
        <v>1455</v>
      </c>
    </row>
    <row r="1239" spans="1:5" x14ac:dyDescent="0.25">
      <c r="A1239" s="376" t="s">
        <v>1964</v>
      </c>
      <c r="B1239" s="378" t="s">
        <v>2050</v>
      </c>
      <c r="C1239" s="379"/>
      <c r="D1239" s="382" t="s">
        <v>60</v>
      </c>
      <c r="E1239" s="306" t="s">
        <v>1454</v>
      </c>
    </row>
    <row r="1240" spans="1:5" x14ac:dyDescent="0.25">
      <c r="A1240" s="377"/>
      <c r="B1240" s="380"/>
      <c r="C1240" s="381"/>
      <c r="D1240" s="383"/>
      <c r="E1240" s="307" t="s">
        <v>1455</v>
      </c>
    </row>
    <row r="1241" spans="1:5" x14ac:dyDescent="0.25">
      <c r="A1241" s="384" t="s">
        <v>2058</v>
      </c>
      <c r="B1241" s="386" t="s">
        <v>2050</v>
      </c>
      <c r="C1241" s="387"/>
      <c r="D1241" s="390" t="s">
        <v>60</v>
      </c>
      <c r="E1241" s="304" t="s">
        <v>1454</v>
      </c>
    </row>
    <row r="1242" spans="1:5" x14ac:dyDescent="0.25">
      <c r="A1242" s="392"/>
      <c r="B1242" s="393"/>
      <c r="C1242" s="394"/>
      <c r="D1242" s="395"/>
      <c r="E1242" s="305" t="s">
        <v>1455</v>
      </c>
    </row>
    <row r="1243" spans="1:5" x14ac:dyDescent="0.25">
      <c r="A1243" s="376" t="s">
        <v>2059</v>
      </c>
      <c r="B1243" s="378" t="s">
        <v>2050</v>
      </c>
      <c r="C1243" s="379"/>
      <c r="D1243" s="382" t="s">
        <v>60</v>
      </c>
      <c r="E1243" s="306" t="s">
        <v>1454</v>
      </c>
    </row>
    <row r="1244" spans="1:5" x14ac:dyDescent="0.25">
      <c r="A1244" s="377"/>
      <c r="B1244" s="380"/>
      <c r="C1244" s="381"/>
      <c r="D1244" s="383"/>
      <c r="E1244" s="307" t="s">
        <v>1455</v>
      </c>
    </row>
    <row r="1245" spans="1:5" x14ac:dyDescent="0.25">
      <c r="A1245" s="384" t="s">
        <v>2060</v>
      </c>
      <c r="B1245" s="386" t="s">
        <v>2050</v>
      </c>
      <c r="C1245" s="387"/>
      <c r="D1245" s="390" t="s">
        <v>60</v>
      </c>
      <c r="E1245" s="304" t="s">
        <v>1454</v>
      </c>
    </row>
    <row r="1246" spans="1:5" x14ac:dyDescent="0.25">
      <c r="A1246" s="392"/>
      <c r="B1246" s="393"/>
      <c r="C1246" s="394"/>
      <c r="D1246" s="395"/>
      <c r="E1246" s="305" t="s">
        <v>1455</v>
      </c>
    </row>
    <row r="1247" spans="1:5" x14ac:dyDescent="0.25">
      <c r="A1247" s="376" t="s">
        <v>2061</v>
      </c>
      <c r="B1247" s="378" t="s">
        <v>2050</v>
      </c>
      <c r="C1247" s="379"/>
      <c r="D1247" s="382" t="s">
        <v>60</v>
      </c>
      <c r="E1247" s="306" t="s">
        <v>1454</v>
      </c>
    </row>
    <row r="1248" spans="1:5" x14ac:dyDescent="0.25">
      <c r="A1248" s="377"/>
      <c r="B1248" s="380"/>
      <c r="C1248" s="381"/>
      <c r="D1248" s="383"/>
      <c r="E1248" s="307" t="s">
        <v>1455</v>
      </c>
    </row>
    <row r="1249" spans="1:5" x14ac:dyDescent="0.25">
      <c r="A1249" s="384" t="s">
        <v>2062</v>
      </c>
      <c r="B1249" s="386" t="s">
        <v>2050</v>
      </c>
      <c r="C1249" s="387"/>
      <c r="D1249" s="390" t="s">
        <v>60</v>
      </c>
      <c r="E1249" s="304" t="s">
        <v>1454</v>
      </c>
    </row>
    <row r="1250" spans="1:5" x14ac:dyDescent="0.25">
      <c r="A1250" s="392"/>
      <c r="B1250" s="393"/>
      <c r="C1250" s="394"/>
      <c r="D1250" s="395"/>
      <c r="E1250" s="305" t="s">
        <v>1455</v>
      </c>
    </row>
    <row r="1251" spans="1:5" x14ac:dyDescent="0.25">
      <c r="A1251" s="376" t="s">
        <v>2063</v>
      </c>
      <c r="B1251" s="378" t="s">
        <v>2050</v>
      </c>
      <c r="C1251" s="379"/>
      <c r="D1251" s="382" t="s">
        <v>60</v>
      </c>
      <c r="E1251" s="306" t="s">
        <v>1454</v>
      </c>
    </row>
    <row r="1252" spans="1:5" x14ac:dyDescent="0.25">
      <c r="A1252" s="377"/>
      <c r="B1252" s="380"/>
      <c r="C1252" s="381"/>
      <c r="D1252" s="383"/>
      <c r="E1252" s="307" t="s">
        <v>1455</v>
      </c>
    </row>
    <row r="1253" spans="1:5" x14ac:dyDescent="0.25">
      <c r="A1253" s="384" t="s">
        <v>2064</v>
      </c>
      <c r="B1253" s="386" t="s">
        <v>2050</v>
      </c>
      <c r="C1253" s="387"/>
      <c r="D1253" s="390" t="s">
        <v>60</v>
      </c>
      <c r="E1253" s="304" t="s">
        <v>1454</v>
      </c>
    </row>
    <row r="1254" spans="1:5" x14ac:dyDescent="0.25">
      <c r="A1254" s="392"/>
      <c r="B1254" s="393"/>
      <c r="C1254" s="394"/>
      <c r="D1254" s="395"/>
      <c r="E1254" s="305" t="s">
        <v>1455</v>
      </c>
    </row>
    <row r="1255" spans="1:5" x14ac:dyDescent="0.25">
      <c r="A1255" s="376" t="s">
        <v>2065</v>
      </c>
      <c r="B1255" s="378" t="s">
        <v>2066</v>
      </c>
      <c r="C1255" s="379"/>
      <c r="D1255" s="382" t="s">
        <v>60</v>
      </c>
      <c r="E1255" s="306" t="s">
        <v>1454</v>
      </c>
    </row>
    <row r="1256" spans="1:5" x14ac:dyDescent="0.25">
      <c r="A1256" s="377"/>
      <c r="B1256" s="380"/>
      <c r="C1256" s="381"/>
      <c r="D1256" s="383"/>
      <c r="E1256" s="307" t="s">
        <v>1455</v>
      </c>
    </row>
    <row r="1257" spans="1:5" x14ac:dyDescent="0.25">
      <c r="A1257" s="384" t="s">
        <v>2067</v>
      </c>
      <c r="B1257" s="386" t="s">
        <v>2066</v>
      </c>
      <c r="C1257" s="387"/>
      <c r="D1257" s="390" t="s">
        <v>60</v>
      </c>
      <c r="E1257" s="304" t="s">
        <v>1454</v>
      </c>
    </row>
    <row r="1258" spans="1:5" x14ac:dyDescent="0.25">
      <c r="A1258" s="392"/>
      <c r="B1258" s="393"/>
      <c r="C1258" s="394"/>
      <c r="D1258" s="395"/>
      <c r="E1258" s="305" t="s">
        <v>1455</v>
      </c>
    </row>
    <row r="1259" spans="1:5" x14ac:dyDescent="0.25">
      <c r="A1259" s="376" t="s">
        <v>2068</v>
      </c>
      <c r="B1259" s="378" t="s">
        <v>2066</v>
      </c>
      <c r="C1259" s="379"/>
      <c r="D1259" s="382" t="s">
        <v>60</v>
      </c>
      <c r="E1259" s="306" t="s">
        <v>1454</v>
      </c>
    </row>
    <row r="1260" spans="1:5" x14ac:dyDescent="0.25">
      <c r="A1260" s="377"/>
      <c r="B1260" s="380"/>
      <c r="C1260" s="381"/>
      <c r="D1260" s="383"/>
      <c r="E1260" s="307" t="s">
        <v>1455</v>
      </c>
    </row>
    <row r="1261" spans="1:5" x14ac:dyDescent="0.25">
      <c r="A1261" s="384" t="s">
        <v>2069</v>
      </c>
      <c r="B1261" s="386" t="s">
        <v>2066</v>
      </c>
      <c r="C1261" s="387"/>
      <c r="D1261" s="390" t="s">
        <v>60</v>
      </c>
      <c r="E1261" s="304" t="s">
        <v>1454</v>
      </c>
    </row>
    <row r="1262" spans="1:5" x14ac:dyDescent="0.25">
      <c r="A1262" s="392"/>
      <c r="B1262" s="393"/>
      <c r="C1262" s="394"/>
      <c r="D1262" s="395"/>
      <c r="E1262" s="305" t="s">
        <v>1455</v>
      </c>
    </row>
    <row r="1263" spans="1:5" x14ac:dyDescent="0.25">
      <c r="A1263" s="376" t="s">
        <v>2070</v>
      </c>
      <c r="B1263" s="378" t="s">
        <v>2066</v>
      </c>
      <c r="C1263" s="379"/>
      <c r="D1263" s="382" t="s">
        <v>60</v>
      </c>
      <c r="E1263" s="306" t="s">
        <v>1454</v>
      </c>
    </row>
    <row r="1264" spans="1:5" x14ac:dyDescent="0.25">
      <c r="A1264" s="377"/>
      <c r="B1264" s="380"/>
      <c r="C1264" s="381"/>
      <c r="D1264" s="383"/>
      <c r="E1264" s="307" t="s">
        <v>1455</v>
      </c>
    </row>
    <row r="1265" spans="1:5" x14ac:dyDescent="0.25">
      <c r="A1265" s="384" t="s">
        <v>2071</v>
      </c>
      <c r="B1265" s="386" t="s">
        <v>2066</v>
      </c>
      <c r="C1265" s="387"/>
      <c r="D1265" s="390" t="s">
        <v>60</v>
      </c>
      <c r="E1265" s="304" t="s">
        <v>1454</v>
      </c>
    </row>
    <row r="1266" spans="1:5" x14ac:dyDescent="0.25">
      <c r="A1266" s="392"/>
      <c r="B1266" s="393"/>
      <c r="C1266" s="394"/>
      <c r="D1266" s="395"/>
      <c r="E1266" s="305" t="s">
        <v>2072</v>
      </c>
    </row>
    <row r="1267" spans="1:5" x14ac:dyDescent="0.25">
      <c r="A1267" s="376" t="s">
        <v>2073</v>
      </c>
      <c r="B1267" s="378" t="s">
        <v>2066</v>
      </c>
      <c r="C1267" s="379"/>
      <c r="D1267" s="382" t="s">
        <v>60</v>
      </c>
      <c r="E1267" s="306" t="s">
        <v>1454</v>
      </c>
    </row>
    <row r="1268" spans="1:5" x14ac:dyDescent="0.25">
      <c r="A1268" s="377"/>
      <c r="B1268" s="380"/>
      <c r="C1268" s="381"/>
      <c r="D1268" s="383"/>
      <c r="E1268" s="307" t="s">
        <v>1455</v>
      </c>
    </row>
    <row r="1269" spans="1:5" x14ac:dyDescent="0.25">
      <c r="A1269" s="384" t="s">
        <v>2074</v>
      </c>
      <c r="B1269" s="386" t="s">
        <v>2066</v>
      </c>
      <c r="C1269" s="387"/>
      <c r="D1269" s="390" t="s">
        <v>60</v>
      </c>
      <c r="E1269" s="304" t="s">
        <v>1454</v>
      </c>
    </row>
    <row r="1270" spans="1:5" x14ac:dyDescent="0.25">
      <c r="A1270" s="392"/>
      <c r="B1270" s="393"/>
      <c r="C1270" s="394"/>
      <c r="D1270" s="395"/>
      <c r="E1270" s="305" t="s">
        <v>2072</v>
      </c>
    </row>
    <row r="1271" spans="1:5" x14ac:dyDescent="0.25">
      <c r="A1271" s="376" t="s">
        <v>2075</v>
      </c>
      <c r="B1271" s="378" t="s">
        <v>2066</v>
      </c>
      <c r="C1271" s="379"/>
      <c r="D1271" s="382" t="s">
        <v>60</v>
      </c>
      <c r="E1271" s="306" t="s">
        <v>1454</v>
      </c>
    </row>
    <row r="1272" spans="1:5" x14ac:dyDescent="0.25">
      <c r="A1272" s="377"/>
      <c r="B1272" s="380"/>
      <c r="C1272" s="381"/>
      <c r="D1272" s="383"/>
      <c r="E1272" s="307" t="s">
        <v>1455</v>
      </c>
    </row>
    <row r="1273" spans="1:5" x14ac:dyDescent="0.25">
      <c r="A1273" s="384" t="s">
        <v>2076</v>
      </c>
      <c r="B1273" s="386" t="s">
        <v>2066</v>
      </c>
      <c r="C1273" s="387"/>
      <c r="D1273" s="390" t="s">
        <v>60</v>
      </c>
      <c r="E1273" s="304" t="s">
        <v>1454</v>
      </c>
    </row>
    <row r="1274" spans="1:5" x14ac:dyDescent="0.25">
      <c r="A1274" s="392"/>
      <c r="B1274" s="393"/>
      <c r="C1274" s="394"/>
      <c r="D1274" s="395"/>
      <c r="E1274" s="305" t="s">
        <v>1455</v>
      </c>
    </row>
    <row r="1275" spans="1:5" x14ac:dyDescent="0.25">
      <c r="A1275" s="376" t="s">
        <v>2077</v>
      </c>
      <c r="B1275" s="378" t="s">
        <v>2078</v>
      </c>
      <c r="C1275" s="379"/>
      <c r="D1275" s="382" t="s">
        <v>60</v>
      </c>
      <c r="E1275" s="306" t="s">
        <v>1454</v>
      </c>
    </row>
    <row r="1276" spans="1:5" x14ac:dyDescent="0.25">
      <c r="A1276" s="377"/>
      <c r="B1276" s="380"/>
      <c r="C1276" s="381"/>
      <c r="D1276" s="383"/>
      <c r="E1276" s="307" t="s">
        <v>1455</v>
      </c>
    </row>
    <row r="1277" spans="1:5" x14ac:dyDescent="0.25">
      <c r="A1277" s="384" t="s">
        <v>2079</v>
      </c>
      <c r="B1277" s="386" t="s">
        <v>2078</v>
      </c>
      <c r="C1277" s="387"/>
      <c r="D1277" s="390" t="s">
        <v>60</v>
      </c>
      <c r="E1277" s="304" t="s">
        <v>1454</v>
      </c>
    </row>
    <row r="1278" spans="1:5" x14ac:dyDescent="0.25">
      <c r="A1278" s="392"/>
      <c r="B1278" s="393"/>
      <c r="C1278" s="394"/>
      <c r="D1278" s="395"/>
      <c r="E1278" s="305" t="s">
        <v>1455</v>
      </c>
    </row>
    <row r="1279" spans="1:5" x14ac:dyDescent="0.25">
      <c r="A1279" s="376" t="s">
        <v>2080</v>
      </c>
      <c r="B1279" s="378" t="s">
        <v>2078</v>
      </c>
      <c r="C1279" s="379"/>
      <c r="D1279" s="382" t="s">
        <v>60</v>
      </c>
      <c r="E1279" s="306" t="s">
        <v>1454</v>
      </c>
    </row>
    <row r="1280" spans="1:5" x14ac:dyDescent="0.25">
      <c r="A1280" s="377"/>
      <c r="B1280" s="380"/>
      <c r="C1280" s="381"/>
      <c r="D1280" s="383"/>
      <c r="E1280" s="307" t="s">
        <v>1455</v>
      </c>
    </row>
    <row r="1281" spans="1:5" x14ac:dyDescent="0.25">
      <c r="A1281" s="384" t="s">
        <v>2081</v>
      </c>
      <c r="B1281" s="386" t="s">
        <v>2078</v>
      </c>
      <c r="C1281" s="387"/>
      <c r="D1281" s="390" t="s">
        <v>60</v>
      </c>
      <c r="E1281" s="304" t="s">
        <v>1454</v>
      </c>
    </row>
    <row r="1282" spans="1:5" x14ac:dyDescent="0.25">
      <c r="A1282" s="392"/>
      <c r="B1282" s="393"/>
      <c r="C1282" s="394"/>
      <c r="D1282" s="395"/>
      <c r="E1282" s="305" t="s">
        <v>1455</v>
      </c>
    </row>
    <row r="1283" spans="1:5" x14ac:dyDescent="0.25">
      <c r="A1283" s="376" t="s">
        <v>2082</v>
      </c>
      <c r="B1283" s="378" t="s">
        <v>2078</v>
      </c>
      <c r="C1283" s="379"/>
      <c r="D1283" s="382" t="s">
        <v>60</v>
      </c>
      <c r="E1283" s="306" t="s">
        <v>1454</v>
      </c>
    </row>
    <row r="1284" spans="1:5" x14ac:dyDescent="0.25">
      <c r="A1284" s="377"/>
      <c r="B1284" s="380"/>
      <c r="C1284" s="381"/>
      <c r="D1284" s="383"/>
      <c r="E1284" s="307" t="s">
        <v>1455</v>
      </c>
    </row>
    <row r="1285" spans="1:5" x14ac:dyDescent="0.25">
      <c r="A1285" s="384" t="s">
        <v>2083</v>
      </c>
      <c r="B1285" s="386" t="s">
        <v>2078</v>
      </c>
      <c r="C1285" s="387"/>
      <c r="D1285" s="390" t="s">
        <v>60</v>
      </c>
      <c r="E1285" s="304" t="s">
        <v>1454</v>
      </c>
    </row>
    <row r="1286" spans="1:5" x14ac:dyDescent="0.25">
      <c r="A1286" s="392"/>
      <c r="B1286" s="393"/>
      <c r="C1286" s="394"/>
      <c r="D1286" s="395"/>
      <c r="E1286" s="305" t="s">
        <v>1455</v>
      </c>
    </row>
    <row r="1287" spans="1:5" x14ac:dyDescent="0.25">
      <c r="A1287" s="376" t="s">
        <v>2084</v>
      </c>
      <c r="B1287" s="378" t="s">
        <v>2078</v>
      </c>
      <c r="C1287" s="379"/>
      <c r="D1287" s="382" t="s">
        <v>60</v>
      </c>
      <c r="E1287" s="306" t="s">
        <v>1454</v>
      </c>
    </row>
    <row r="1288" spans="1:5" x14ac:dyDescent="0.25">
      <c r="A1288" s="377"/>
      <c r="B1288" s="380"/>
      <c r="C1288" s="381"/>
      <c r="D1288" s="383"/>
      <c r="E1288" s="307" t="s">
        <v>1455</v>
      </c>
    </row>
    <row r="1289" spans="1:5" x14ac:dyDescent="0.25">
      <c r="A1289" s="384" t="s">
        <v>2085</v>
      </c>
      <c r="B1289" s="386" t="s">
        <v>2050</v>
      </c>
      <c r="C1289" s="387"/>
      <c r="D1289" s="390" t="s">
        <v>60</v>
      </c>
      <c r="E1289" s="304" t="s">
        <v>1454</v>
      </c>
    </row>
    <row r="1290" spans="1:5" x14ac:dyDescent="0.25">
      <c r="A1290" s="392"/>
      <c r="B1290" s="393"/>
      <c r="C1290" s="394"/>
      <c r="D1290" s="395"/>
      <c r="E1290" s="305" t="s">
        <v>1455</v>
      </c>
    </row>
    <row r="1291" spans="1:5" x14ac:dyDescent="0.25">
      <c r="A1291" s="376" t="s">
        <v>2086</v>
      </c>
      <c r="B1291" s="378" t="s">
        <v>2078</v>
      </c>
      <c r="C1291" s="379"/>
      <c r="D1291" s="382" t="s">
        <v>60</v>
      </c>
      <c r="E1291" s="306" t="s">
        <v>1454</v>
      </c>
    </row>
    <row r="1292" spans="1:5" x14ac:dyDescent="0.25">
      <c r="A1292" s="377"/>
      <c r="B1292" s="380"/>
      <c r="C1292" s="381"/>
      <c r="D1292" s="383"/>
      <c r="E1292" s="307" t="s">
        <v>1455</v>
      </c>
    </row>
    <row r="1293" spans="1:5" x14ac:dyDescent="0.25">
      <c r="A1293" s="384" t="s">
        <v>2087</v>
      </c>
      <c r="B1293" s="386" t="s">
        <v>2078</v>
      </c>
      <c r="C1293" s="387"/>
      <c r="D1293" s="390" t="s">
        <v>60</v>
      </c>
      <c r="E1293" s="304" t="s">
        <v>1454</v>
      </c>
    </row>
    <row r="1294" spans="1:5" x14ac:dyDescent="0.25">
      <c r="A1294" s="392"/>
      <c r="B1294" s="393"/>
      <c r="C1294" s="394"/>
      <c r="D1294" s="395"/>
      <c r="E1294" s="305" t="s">
        <v>1455</v>
      </c>
    </row>
    <row r="1295" spans="1:5" x14ac:dyDescent="0.25">
      <c r="A1295" s="376" t="s">
        <v>2088</v>
      </c>
      <c r="B1295" s="378" t="s">
        <v>2078</v>
      </c>
      <c r="C1295" s="379"/>
      <c r="D1295" s="382" t="s">
        <v>60</v>
      </c>
      <c r="E1295" s="306" t="s">
        <v>1454</v>
      </c>
    </row>
    <row r="1296" spans="1:5" x14ac:dyDescent="0.25">
      <c r="A1296" s="377"/>
      <c r="B1296" s="380"/>
      <c r="C1296" s="381"/>
      <c r="D1296" s="383"/>
      <c r="E1296" s="307" t="s">
        <v>1455</v>
      </c>
    </row>
    <row r="1297" spans="1:5" x14ac:dyDescent="0.25">
      <c r="A1297" s="384" t="s">
        <v>2089</v>
      </c>
      <c r="B1297" s="386" t="s">
        <v>2078</v>
      </c>
      <c r="C1297" s="387"/>
      <c r="D1297" s="390" t="s">
        <v>60</v>
      </c>
      <c r="E1297" s="304" t="s">
        <v>1454</v>
      </c>
    </row>
    <row r="1298" spans="1:5" x14ac:dyDescent="0.25">
      <c r="A1298" s="392"/>
      <c r="B1298" s="393"/>
      <c r="C1298" s="394"/>
      <c r="D1298" s="395"/>
      <c r="E1298" s="305" t="s">
        <v>1455</v>
      </c>
    </row>
    <row r="1299" spans="1:5" x14ac:dyDescent="0.25">
      <c r="A1299" s="376" t="s">
        <v>2090</v>
      </c>
      <c r="B1299" s="378" t="s">
        <v>2078</v>
      </c>
      <c r="C1299" s="379"/>
      <c r="D1299" s="382" t="s">
        <v>60</v>
      </c>
      <c r="E1299" s="306" t="s">
        <v>1454</v>
      </c>
    </row>
    <row r="1300" spans="1:5" x14ac:dyDescent="0.25">
      <c r="A1300" s="377"/>
      <c r="B1300" s="380"/>
      <c r="C1300" s="381"/>
      <c r="D1300" s="383"/>
      <c r="E1300" s="307" t="s">
        <v>1455</v>
      </c>
    </row>
    <row r="1301" spans="1:5" x14ac:dyDescent="0.25">
      <c r="A1301" s="384" t="s">
        <v>2091</v>
      </c>
      <c r="B1301" s="386" t="s">
        <v>2078</v>
      </c>
      <c r="C1301" s="387"/>
      <c r="D1301" s="390" t="s">
        <v>60</v>
      </c>
      <c r="E1301" s="304" t="s">
        <v>1454</v>
      </c>
    </row>
    <row r="1302" spans="1:5" x14ac:dyDescent="0.25">
      <c r="A1302" s="392"/>
      <c r="B1302" s="393"/>
      <c r="C1302" s="394"/>
      <c r="D1302" s="395"/>
      <c r="E1302" s="305" t="s">
        <v>1455</v>
      </c>
    </row>
    <row r="1303" spans="1:5" x14ac:dyDescent="0.25">
      <c r="A1303" s="376" t="s">
        <v>2092</v>
      </c>
      <c r="B1303" s="378" t="s">
        <v>2078</v>
      </c>
      <c r="C1303" s="379"/>
      <c r="D1303" s="382" t="s">
        <v>60</v>
      </c>
      <c r="E1303" s="306" t="s">
        <v>1454</v>
      </c>
    </row>
    <row r="1304" spans="1:5" x14ac:dyDescent="0.25">
      <c r="A1304" s="377"/>
      <c r="B1304" s="380"/>
      <c r="C1304" s="381"/>
      <c r="D1304" s="383"/>
      <c r="E1304" s="307" t="s">
        <v>1455</v>
      </c>
    </row>
    <row r="1305" spans="1:5" x14ac:dyDescent="0.25">
      <c r="A1305" s="384" t="s">
        <v>2093</v>
      </c>
      <c r="B1305" s="386" t="s">
        <v>2094</v>
      </c>
      <c r="C1305" s="387"/>
      <c r="D1305" s="390" t="s">
        <v>60</v>
      </c>
      <c r="E1305" s="304" t="s">
        <v>1454</v>
      </c>
    </row>
    <row r="1306" spans="1:5" x14ac:dyDescent="0.25">
      <c r="A1306" s="392"/>
      <c r="B1306" s="393"/>
      <c r="C1306" s="394"/>
      <c r="D1306" s="395"/>
      <c r="E1306" s="305" t="s">
        <v>1455</v>
      </c>
    </row>
    <row r="1307" spans="1:5" x14ac:dyDescent="0.25">
      <c r="A1307" s="376" t="s">
        <v>2095</v>
      </c>
      <c r="B1307" s="378" t="s">
        <v>2094</v>
      </c>
      <c r="C1307" s="379"/>
      <c r="D1307" s="382" t="s">
        <v>60</v>
      </c>
      <c r="E1307" s="306" t="s">
        <v>1454</v>
      </c>
    </row>
    <row r="1308" spans="1:5" x14ac:dyDescent="0.25">
      <c r="A1308" s="377"/>
      <c r="B1308" s="380"/>
      <c r="C1308" s="381"/>
      <c r="D1308" s="383"/>
      <c r="E1308" s="307" t="s">
        <v>1455</v>
      </c>
    </row>
    <row r="1309" spans="1:5" x14ac:dyDescent="0.25">
      <c r="A1309" s="384" t="s">
        <v>2096</v>
      </c>
      <c r="B1309" s="386" t="s">
        <v>2097</v>
      </c>
      <c r="C1309" s="387"/>
      <c r="D1309" s="390" t="s">
        <v>60</v>
      </c>
      <c r="E1309" s="304" t="s">
        <v>1454</v>
      </c>
    </row>
    <row r="1310" spans="1:5" x14ac:dyDescent="0.25">
      <c r="A1310" s="392"/>
      <c r="B1310" s="393"/>
      <c r="C1310" s="394"/>
      <c r="D1310" s="395"/>
      <c r="E1310" s="305" t="s">
        <v>1455</v>
      </c>
    </row>
    <row r="1311" spans="1:5" x14ac:dyDescent="0.25">
      <c r="A1311" s="376" t="s">
        <v>2098</v>
      </c>
      <c r="B1311" s="378" t="s">
        <v>2097</v>
      </c>
      <c r="C1311" s="379"/>
      <c r="D1311" s="382" t="s">
        <v>60</v>
      </c>
      <c r="E1311" s="306" t="s">
        <v>1454</v>
      </c>
    </row>
    <row r="1312" spans="1:5" x14ac:dyDescent="0.25">
      <c r="A1312" s="377"/>
      <c r="B1312" s="380"/>
      <c r="C1312" s="381"/>
      <c r="D1312" s="383"/>
      <c r="E1312" s="307" t="s">
        <v>1455</v>
      </c>
    </row>
    <row r="1313" spans="1:5" x14ac:dyDescent="0.25">
      <c r="A1313" s="384" t="s">
        <v>2099</v>
      </c>
      <c r="B1313" s="386" t="s">
        <v>2097</v>
      </c>
      <c r="C1313" s="387"/>
      <c r="D1313" s="390" t="s">
        <v>60</v>
      </c>
      <c r="E1313" s="304" t="s">
        <v>1454</v>
      </c>
    </row>
    <row r="1314" spans="1:5" x14ac:dyDescent="0.25">
      <c r="A1314" s="392"/>
      <c r="B1314" s="393"/>
      <c r="C1314" s="394"/>
      <c r="D1314" s="395"/>
      <c r="E1314" s="305" t="s">
        <v>1455</v>
      </c>
    </row>
    <row r="1315" spans="1:5" x14ac:dyDescent="0.25">
      <c r="A1315" s="376" t="s">
        <v>2100</v>
      </c>
      <c r="B1315" s="378" t="s">
        <v>2097</v>
      </c>
      <c r="C1315" s="379"/>
      <c r="D1315" s="382" t="s">
        <v>60</v>
      </c>
      <c r="E1315" s="306" t="s">
        <v>1454</v>
      </c>
    </row>
    <row r="1316" spans="1:5" x14ac:dyDescent="0.25">
      <c r="A1316" s="377"/>
      <c r="B1316" s="380"/>
      <c r="C1316" s="381"/>
      <c r="D1316" s="383"/>
      <c r="E1316" s="307" t="s">
        <v>1455</v>
      </c>
    </row>
    <row r="1317" spans="1:5" x14ac:dyDescent="0.25">
      <c r="A1317" s="384" t="s">
        <v>2101</v>
      </c>
      <c r="B1317" s="386" t="s">
        <v>2094</v>
      </c>
      <c r="C1317" s="387"/>
      <c r="D1317" s="390" t="s">
        <v>60</v>
      </c>
      <c r="E1317" s="304" t="s">
        <v>1454</v>
      </c>
    </row>
    <row r="1318" spans="1:5" x14ac:dyDescent="0.25">
      <c r="A1318" s="392"/>
      <c r="B1318" s="393"/>
      <c r="C1318" s="394"/>
      <c r="D1318" s="395"/>
      <c r="E1318" s="305" t="s">
        <v>1455</v>
      </c>
    </row>
    <row r="1319" spans="1:5" x14ac:dyDescent="0.25">
      <c r="A1319" s="376" t="s">
        <v>2102</v>
      </c>
      <c r="B1319" s="378" t="s">
        <v>2094</v>
      </c>
      <c r="C1319" s="379"/>
      <c r="D1319" s="382" t="s">
        <v>60</v>
      </c>
      <c r="E1319" s="306" t="s">
        <v>1454</v>
      </c>
    </row>
    <row r="1320" spans="1:5" x14ac:dyDescent="0.25">
      <c r="A1320" s="377"/>
      <c r="B1320" s="380"/>
      <c r="C1320" s="381"/>
      <c r="D1320" s="383"/>
      <c r="E1320" s="307" t="s">
        <v>1455</v>
      </c>
    </row>
    <row r="1321" spans="1:5" x14ac:dyDescent="0.25">
      <c r="A1321" s="384" t="s">
        <v>2103</v>
      </c>
      <c r="B1321" s="386" t="s">
        <v>2094</v>
      </c>
      <c r="C1321" s="387"/>
      <c r="D1321" s="390" t="s">
        <v>60</v>
      </c>
      <c r="E1321" s="304" t="s">
        <v>1454</v>
      </c>
    </row>
    <row r="1322" spans="1:5" x14ac:dyDescent="0.25">
      <c r="A1322" s="392"/>
      <c r="B1322" s="393"/>
      <c r="C1322" s="394"/>
      <c r="D1322" s="395"/>
      <c r="E1322" s="305" t="s">
        <v>1455</v>
      </c>
    </row>
    <row r="1323" spans="1:5" x14ac:dyDescent="0.25">
      <c r="A1323" s="376" t="s">
        <v>2104</v>
      </c>
      <c r="B1323" s="378" t="s">
        <v>2105</v>
      </c>
      <c r="C1323" s="379"/>
      <c r="D1323" s="382" t="s">
        <v>60</v>
      </c>
      <c r="E1323" s="306" t="s">
        <v>1454</v>
      </c>
    </row>
    <row r="1324" spans="1:5" x14ac:dyDescent="0.25">
      <c r="A1324" s="377"/>
      <c r="B1324" s="380"/>
      <c r="C1324" s="381"/>
      <c r="D1324" s="383"/>
      <c r="E1324" s="307" t="s">
        <v>1455</v>
      </c>
    </row>
    <row r="1325" spans="1:5" x14ac:dyDescent="0.25">
      <c r="A1325" s="384" t="s">
        <v>2106</v>
      </c>
      <c r="B1325" s="386" t="s">
        <v>2105</v>
      </c>
      <c r="C1325" s="387"/>
      <c r="D1325" s="390" t="s">
        <v>60</v>
      </c>
      <c r="E1325" s="304" t="s">
        <v>1454</v>
      </c>
    </row>
    <row r="1326" spans="1:5" x14ac:dyDescent="0.25">
      <c r="A1326" s="392"/>
      <c r="B1326" s="393"/>
      <c r="C1326" s="394"/>
      <c r="D1326" s="395"/>
      <c r="E1326" s="305" t="s">
        <v>1455</v>
      </c>
    </row>
    <row r="1327" spans="1:5" x14ac:dyDescent="0.25">
      <c r="A1327" s="376" t="s">
        <v>2107</v>
      </c>
      <c r="B1327" s="378" t="s">
        <v>2105</v>
      </c>
      <c r="C1327" s="379"/>
      <c r="D1327" s="382" t="s">
        <v>60</v>
      </c>
      <c r="E1327" s="306" t="s">
        <v>1454</v>
      </c>
    </row>
    <row r="1328" spans="1:5" x14ac:dyDescent="0.25">
      <c r="A1328" s="377"/>
      <c r="B1328" s="380"/>
      <c r="C1328" s="381"/>
      <c r="D1328" s="383"/>
      <c r="E1328" s="307" t="s">
        <v>1455</v>
      </c>
    </row>
    <row r="1329" spans="1:5" x14ac:dyDescent="0.25">
      <c r="A1329" s="384" t="s">
        <v>2108</v>
      </c>
      <c r="B1329" s="386" t="s">
        <v>2105</v>
      </c>
      <c r="C1329" s="387"/>
      <c r="D1329" s="390" t="s">
        <v>60</v>
      </c>
      <c r="E1329" s="304" t="s">
        <v>1454</v>
      </c>
    </row>
    <row r="1330" spans="1:5" x14ac:dyDescent="0.25">
      <c r="A1330" s="392"/>
      <c r="B1330" s="393"/>
      <c r="C1330" s="394"/>
      <c r="D1330" s="395"/>
      <c r="E1330" s="305" t="s">
        <v>1455</v>
      </c>
    </row>
    <row r="1331" spans="1:5" x14ac:dyDescent="0.25">
      <c r="A1331" s="376" t="s">
        <v>2109</v>
      </c>
      <c r="B1331" s="378" t="s">
        <v>2105</v>
      </c>
      <c r="C1331" s="379"/>
      <c r="D1331" s="382" t="s">
        <v>60</v>
      </c>
      <c r="E1331" s="306" t="s">
        <v>1454</v>
      </c>
    </row>
    <row r="1332" spans="1:5" x14ac:dyDescent="0.25">
      <c r="A1332" s="377"/>
      <c r="B1332" s="380"/>
      <c r="C1332" s="381"/>
      <c r="D1332" s="383"/>
      <c r="E1332" s="307" t="s">
        <v>1455</v>
      </c>
    </row>
    <row r="1333" spans="1:5" x14ac:dyDescent="0.25">
      <c r="A1333" s="384" t="s">
        <v>2110</v>
      </c>
      <c r="B1333" s="386" t="s">
        <v>2111</v>
      </c>
      <c r="C1333" s="387"/>
      <c r="D1333" s="390" t="s">
        <v>60</v>
      </c>
      <c r="E1333" s="304" t="s">
        <v>1454</v>
      </c>
    </row>
    <row r="1334" spans="1:5" x14ac:dyDescent="0.25">
      <c r="A1334" s="392"/>
      <c r="B1334" s="393"/>
      <c r="C1334" s="394"/>
      <c r="D1334" s="395"/>
      <c r="E1334" s="305" t="s">
        <v>1455</v>
      </c>
    </row>
    <row r="1335" spans="1:5" x14ac:dyDescent="0.25">
      <c r="A1335" s="376" t="s">
        <v>2112</v>
      </c>
      <c r="B1335" s="378" t="s">
        <v>2111</v>
      </c>
      <c r="C1335" s="379"/>
      <c r="D1335" s="382" t="s">
        <v>60</v>
      </c>
      <c r="E1335" s="306" t="s">
        <v>1454</v>
      </c>
    </row>
    <row r="1336" spans="1:5" x14ac:dyDescent="0.25">
      <c r="A1336" s="377"/>
      <c r="B1336" s="380"/>
      <c r="C1336" s="381"/>
      <c r="D1336" s="383"/>
      <c r="E1336" s="307" t="s">
        <v>1455</v>
      </c>
    </row>
    <row r="1337" spans="1:5" x14ac:dyDescent="0.25">
      <c r="A1337" s="384" t="s">
        <v>2113</v>
      </c>
      <c r="B1337" s="386" t="s">
        <v>2111</v>
      </c>
      <c r="C1337" s="387"/>
      <c r="D1337" s="390" t="s">
        <v>60</v>
      </c>
      <c r="E1337" s="304" t="s">
        <v>1454</v>
      </c>
    </row>
    <row r="1338" spans="1:5" x14ac:dyDescent="0.25">
      <c r="A1338" s="392"/>
      <c r="B1338" s="393"/>
      <c r="C1338" s="394"/>
      <c r="D1338" s="395"/>
      <c r="E1338" s="305" t="s">
        <v>1455</v>
      </c>
    </row>
    <row r="1339" spans="1:5" x14ac:dyDescent="0.25">
      <c r="A1339" s="376" t="s">
        <v>2114</v>
      </c>
      <c r="B1339" s="378" t="s">
        <v>2115</v>
      </c>
      <c r="C1339" s="379"/>
      <c r="D1339" s="382" t="s">
        <v>60</v>
      </c>
      <c r="E1339" s="306" t="s">
        <v>1454</v>
      </c>
    </row>
    <row r="1340" spans="1:5" x14ac:dyDescent="0.25">
      <c r="A1340" s="377"/>
      <c r="B1340" s="380"/>
      <c r="C1340" s="381"/>
      <c r="D1340" s="383"/>
      <c r="E1340" s="307" t="s">
        <v>1455</v>
      </c>
    </row>
    <row r="1341" spans="1:5" x14ac:dyDescent="0.25">
      <c r="A1341" s="384" t="s">
        <v>2116</v>
      </c>
      <c r="B1341" s="386" t="s">
        <v>2115</v>
      </c>
      <c r="C1341" s="387"/>
      <c r="D1341" s="390" t="s">
        <v>60</v>
      </c>
      <c r="E1341" s="304" t="s">
        <v>1454</v>
      </c>
    </row>
    <row r="1342" spans="1:5" x14ac:dyDescent="0.25">
      <c r="A1342" s="392"/>
      <c r="B1342" s="393"/>
      <c r="C1342" s="394"/>
      <c r="D1342" s="395"/>
      <c r="E1342" s="305" t="s">
        <v>1455</v>
      </c>
    </row>
    <row r="1343" spans="1:5" x14ac:dyDescent="0.25">
      <c r="A1343" s="376" t="s">
        <v>2117</v>
      </c>
      <c r="B1343" s="378" t="s">
        <v>2115</v>
      </c>
      <c r="C1343" s="379"/>
      <c r="D1343" s="382" t="s">
        <v>60</v>
      </c>
      <c r="E1343" s="306" t="s">
        <v>1454</v>
      </c>
    </row>
    <row r="1344" spans="1:5" x14ac:dyDescent="0.25">
      <c r="A1344" s="377"/>
      <c r="B1344" s="380"/>
      <c r="C1344" s="381"/>
      <c r="D1344" s="383"/>
      <c r="E1344" s="307" t="s">
        <v>1455</v>
      </c>
    </row>
    <row r="1345" spans="1:5" x14ac:dyDescent="0.25">
      <c r="A1345" s="384" t="s">
        <v>2118</v>
      </c>
      <c r="B1345" s="386" t="s">
        <v>2115</v>
      </c>
      <c r="C1345" s="387"/>
      <c r="D1345" s="390" t="s">
        <v>60</v>
      </c>
      <c r="E1345" s="304" t="s">
        <v>1454</v>
      </c>
    </row>
    <row r="1346" spans="1:5" x14ac:dyDescent="0.25">
      <c r="A1346" s="392"/>
      <c r="B1346" s="393"/>
      <c r="C1346" s="394"/>
      <c r="D1346" s="395"/>
      <c r="E1346" s="305" t="s">
        <v>1455</v>
      </c>
    </row>
    <row r="1347" spans="1:5" x14ac:dyDescent="0.25">
      <c r="A1347" s="376" t="s">
        <v>2119</v>
      </c>
      <c r="B1347" s="378" t="s">
        <v>2115</v>
      </c>
      <c r="C1347" s="379"/>
      <c r="D1347" s="382" t="s">
        <v>60</v>
      </c>
      <c r="E1347" s="306" t="s">
        <v>1454</v>
      </c>
    </row>
    <row r="1348" spans="1:5" x14ac:dyDescent="0.25">
      <c r="A1348" s="377"/>
      <c r="B1348" s="380"/>
      <c r="C1348" s="381"/>
      <c r="D1348" s="383"/>
      <c r="E1348" s="307" t="s">
        <v>1455</v>
      </c>
    </row>
    <row r="1349" spans="1:5" x14ac:dyDescent="0.25">
      <c r="A1349" s="384" t="s">
        <v>2120</v>
      </c>
      <c r="B1349" s="386" t="s">
        <v>2115</v>
      </c>
      <c r="C1349" s="387"/>
      <c r="D1349" s="390" t="s">
        <v>60</v>
      </c>
      <c r="E1349" s="304" t="s">
        <v>1454</v>
      </c>
    </row>
    <row r="1350" spans="1:5" x14ac:dyDescent="0.25">
      <c r="A1350" s="392"/>
      <c r="B1350" s="393"/>
      <c r="C1350" s="394"/>
      <c r="D1350" s="395"/>
      <c r="E1350" s="305" t="s">
        <v>1455</v>
      </c>
    </row>
    <row r="1351" spans="1:5" x14ac:dyDescent="0.25">
      <c r="A1351" s="376" t="s">
        <v>2121</v>
      </c>
      <c r="B1351" s="378" t="s">
        <v>2115</v>
      </c>
      <c r="C1351" s="379"/>
      <c r="D1351" s="382" t="s">
        <v>60</v>
      </c>
      <c r="E1351" s="306" t="s">
        <v>1454</v>
      </c>
    </row>
    <row r="1352" spans="1:5" x14ac:dyDescent="0.25">
      <c r="A1352" s="377"/>
      <c r="B1352" s="380"/>
      <c r="C1352" s="381"/>
      <c r="D1352" s="383"/>
      <c r="E1352" s="307" t="s">
        <v>1455</v>
      </c>
    </row>
    <row r="1353" spans="1:5" x14ac:dyDescent="0.25">
      <c r="A1353" s="384" t="s">
        <v>2122</v>
      </c>
      <c r="B1353" s="386" t="s">
        <v>2123</v>
      </c>
      <c r="C1353" s="387"/>
      <c r="D1353" s="390" t="s">
        <v>60</v>
      </c>
      <c r="E1353" s="304" t="s">
        <v>1454</v>
      </c>
    </row>
    <row r="1354" spans="1:5" x14ac:dyDescent="0.25">
      <c r="A1354" s="392"/>
      <c r="B1354" s="393"/>
      <c r="C1354" s="394"/>
      <c r="D1354" s="395"/>
      <c r="E1354" s="305" t="s">
        <v>1455</v>
      </c>
    </row>
    <row r="1355" spans="1:5" x14ac:dyDescent="0.25">
      <c r="A1355" s="376" t="s">
        <v>2124</v>
      </c>
      <c r="B1355" s="378" t="s">
        <v>2123</v>
      </c>
      <c r="C1355" s="379"/>
      <c r="D1355" s="382" t="s">
        <v>60</v>
      </c>
      <c r="E1355" s="306" t="s">
        <v>1454</v>
      </c>
    </row>
    <row r="1356" spans="1:5" x14ac:dyDescent="0.25">
      <c r="A1356" s="377"/>
      <c r="B1356" s="380"/>
      <c r="C1356" s="381"/>
      <c r="D1356" s="383"/>
      <c r="E1356" s="307" t="s">
        <v>1455</v>
      </c>
    </row>
    <row r="1357" spans="1:5" x14ac:dyDescent="0.25">
      <c r="A1357" s="384" t="s">
        <v>2125</v>
      </c>
      <c r="B1357" s="386" t="s">
        <v>2123</v>
      </c>
      <c r="C1357" s="387"/>
      <c r="D1357" s="390" t="s">
        <v>60</v>
      </c>
      <c r="E1357" s="304" t="s">
        <v>1454</v>
      </c>
    </row>
    <row r="1358" spans="1:5" x14ac:dyDescent="0.25">
      <c r="A1358" s="392"/>
      <c r="B1358" s="393"/>
      <c r="C1358" s="394"/>
      <c r="D1358" s="395"/>
      <c r="E1358" s="305" t="s">
        <v>1455</v>
      </c>
    </row>
    <row r="1359" spans="1:5" x14ac:dyDescent="0.25">
      <c r="A1359" s="376" t="s">
        <v>2126</v>
      </c>
      <c r="B1359" s="378" t="s">
        <v>2123</v>
      </c>
      <c r="C1359" s="379"/>
      <c r="D1359" s="382" t="s">
        <v>60</v>
      </c>
      <c r="E1359" s="306" t="s">
        <v>1454</v>
      </c>
    </row>
    <row r="1360" spans="1:5" x14ac:dyDescent="0.25">
      <c r="A1360" s="377"/>
      <c r="B1360" s="380"/>
      <c r="C1360" s="381"/>
      <c r="D1360" s="383"/>
      <c r="E1360" s="307" t="s">
        <v>1455</v>
      </c>
    </row>
    <row r="1361" spans="1:5" x14ac:dyDescent="0.25">
      <c r="A1361" s="384" t="s">
        <v>2127</v>
      </c>
      <c r="B1361" s="386" t="s">
        <v>2123</v>
      </c>
      <c r="C1361" s="387"/>
      <c r="D1361" s="390" t="s">
        <v>60</v>
      </c>
      <c r="E1361" s="304" t="s">
        <v>1454</v>
      </c>
    </row>
    <row r="1362" spans="1:5" x14ac:dyDescent="0.25">
      <c r="A1362" s="392"/>
      <c r="B1362" s="393"/>
      <c r="C1362" s="394"/>
      <c r="D1362" s="395"/>
      <c r="E1362" s="305" t="s">
        <v>1455</v>
      </c>
    </row>
    <row r="1363" spans="1:5" x14ac:dyDescent="0.25">
      <c r="A1363" s="376" t="s">
        <v>2128</v>
      </c>
      <c r="B1363" s="378" t="s">
        <v>2097</v>
      </c>
      <c r="C1363" s="379"/>
      <c r="D1363" s="382" t="s">
        <v>60</v>
      </c>
      <c r="E1363" s="306" t="s">
        <v>1454</v>
      </c>
    </row>
    <row r="1364" spans="1:5" x14ac:dyDescent="0.25">
      <c r="A1364" s="377"/>
      <c r="B1364" s="380"/>
      <c r="C1364" s="381"/>
      <c r="D1364" s="383"/>
      <c r="E1364" s="307" t="s">
        <v>1455</v>
      </c>
    </row>
    <row r="1365" spans="1:5" x14ac:dyDescent="0.25">
      <c r="A1365" s="384" t="s">
        <v>2050</v>
      </c>
      <c r="B1365" s="386"/>
      <c r="C1365" s="387"/>
      <c r="D1365" s="390" t="s">
        <v>60</v>
      </c>
      <c r="E1365" s="304" t="s">
        <v>1454</v>
      </c>
    </row>
    <row r="1366" spans="1:5" x14ac:dyDescent="0.25">
      <c r="A1366" s="392"/>
      <c r="B1366" s="393"/>
      <c r="C1366" s="394"/>
      <c r="D1366" s="395"/>
      <c r="E1366" s="305" t="s">
        <v>1455</v>
      </c>
    </row>
    <row r="1367" spans="1:5" x14ac:dyDescent="0.25">
      <c r="A1367" s="376" t="s">
        <v>2078</v>
      </c>
      <c r="B1367" s="378"/>
      <c r="C1367" s="379"/>
      <c r="D1367" s="382" t="s">
        <v>60</v>
      </c>
      <c r="E1367" s="306" t="s">
        <v>1454</v>
      </c>
    </row>
    <row r="1368" spans="1:5" x14ac:dyDescent="0.25">
      <c r="A1368" s="377"/>
      <c r="B1368" s="380"/>
      <c r="C1368" s="381"/>
      <c r="D1368" s="383"/>
      <c r="E1368" s="307" t="s">
        <v>1455</v>
      </c>
    </row>
    <row r="1369" spans="1:5" x14ac:dyDescent="0.25">
      <c r="A1369" s="384" t="s">
        <v>2097</v>
      </c>
      <c r="B1369" s="386"/>
      <c r="C1369" s="387"/>
      <c r="D1369" s="390" t="s">
        <v>60</v>
      </c>
      <c r="E1369" s="304" t="s">
        <v>1454</v>
      </c>
    </row>
    <row r="1370" spans="1:5" x14ac:dyDescent="0.25">
      <c r="A1370" s="392"/>
      <c r="B1370" s="393"/>
      <c r="C1370" s="394"/>
      <c r="D1370" s="395"/>
      <c r="E1370" s="305" t="s">
        <v>1455</v>
      </c>
    </row>
    <row r="1371" spans="1:5" x14ac:dyDescent="0.25">
      <c r="A1371" s="376" t="s">
        <v>2105</v>
      </c>
      <c r="B1371" s="378"/>
      <c r="C1371" s="379"/>
      <c r="D1371" s="382" t="s">
        <v>60</v>
      </c>
      <c r="E1371" s="306" t="s">
        <v>1454</v>
      </c>
    </row>
    <row r="1372" spans="1:5" x14ac:dyDescent="0.25">
      <c r="A1372" s="377"/>
      <c r="B1372" s="380"/>
      <c r="C1372" s="381"/>
      <c r="D1372" s="383"/>
      <c r="E1372" s="307" t="s">
        <v>1455</v>
      </c>
    </row>
    <row r="1373" spans="1:5" x14ac:dyDescent="0.25">
      <c r="A1373" s="384" t="s">
        <v>2066</v>
      </c>
      <c r="B1373" s="386"/>
      <c r="C1373" s="387"/>
      <c r="D1373" s="390" t="s">
        <v>60</v>
      </c>
      <c r="E1373" s="304" t="s">
        <v>1454</v>
      </c>
    </row>
    <row r="1374" spans="1:5" x14ac:dyDescent="0.25">
      <c r="A1374" s="392"/>
      <c r="B1374" s="393"/>
      <c r="C1374" s="394"/>
      <c r="D1374" s="395"/>
      <c r="E1374" s="305" t="s">
        <v>1455</v>
      </c>
    </row>
    <row r="1375" spans="1:5" x14ac:dyDescent="0.25">
      <c r="A1375" s="376" t="s">
        <v>2129</v>
      </c>
      <c r="B1375" s="378" t="s">
        <v>2097</v>
      </c>
      <c r="C1375" s="379"/>
      <c r="D1375" s="382" t="s">
        <v>60</v>
      </c>
      <c r="E1375" s="306" t="s">
        <v>1454</v>
      </c>
    </row>
    <row r="1376" spans="1:5" x14ac:dyDescent="0.25">
      <c r="A1376" s="377"/>
      <c r="B1376" s="380"/>
      <c r="C1376" s="381"/>
      <c r="D1376" s="383"/>
      <c r="E1376" s="307" t="s">
        <v>1455</v>
      </c>
    </row>
    <row r="1377" spans="1:5" x14ac:dyDescent="0.25">
      <c r="A1377" s="384" t="s">
        <v>2130</v>
      </c>
      <c r="B1377" s="386"/>
      <c r="C1377" s="387"/>
      <c r="D1377" s="390" t="s">
        <v>60</v>
      </c>
      <c r="E1377" s="304" t="s">
        <v>1454</v>
      </c>
    </row>
    <row r="1378" spans="1:5" x14ac:dyDescent="0.25">
      <c r="A1378" s="392"/>
      <c r="B1378" s="393"/>
      <c r="C1378" s="394"/>
      <c r="D1378" s="395"/>
      <c r="E1378" s="305" t="s">
        <v>1455</v>
      </c>
    </row>
    <row r="1379" spans="1:5" x14ac:dyDescent="0.25">
      <c r="A1379" s="376" t="s">
        <v>2131</v>
      </c>
      <c r="B1379" s="378" t="s">
        <v>2123</v>
      </c>
      <c r="C1379" s="379"/>
      <c r="D1379" s="382" t="s">
        <v>60</v>
      </c>
      <c r="E1379" s="306" t="s">
        <v>1454</v>
      </c>
    </row>
    <row r="1380" spans="1:5" x14ac:dyDescent="0.25">
      <c r="A1380" s="377"/>
      <c r="B1380" s="380"/>
      <c r="C1380" s="381"/>
      <c r="D1380" s="383"/>
      <c r="E1380" s="307" t="s">
        <v>1455</v>
      </c>
    </row>
    <row r="1381" spans="1:5" x14ac:dyDescent="0.25">
      <c r="A1381" s="384" t="s">
        <v>2111</v>
      </c>
      <c r="B1381" s="386"/>
      <c r="C1381" s="387"/>
      <c r="D1381" s="390" t="s">
        <v>60</v>
      </c>
      <c r="E1381" s="304" t="s">
        <v>1454</v>
      </c>
    </row>
    <row r="1382" spans="1:5" x14ac:dyDescent="0.25">
      <c r="A1382" s="392"/>
      <c r="B1382" s="393"/>
      <c r="C1382" s="394"/>
      <c r="D1382" s="395"/>
      <c r="E1382" s="305" t="s">
        <v>1455</v>
      </c>
    </row>
    <row r="1383" spans="1:5" x14ac:dyDescent="0.25">
      <c r="A1383" s="376" t="s">
        <v>2094</v>
      </c>
      <c r="B1383" s="378"/>
      <c r="C1383" s="379"/>
      <c r="D1383" s="382" t="s">
        <v>60</v>
      </c>
      <c r="E1383" s="306" t="s">
        <v>1454</v>
      </c>
    </row>
    <row r="1384" spans="1:5" x14ac:dyDescent="0.25">
      <c r="A1384" s="377"/>
      <c r="B1384" s="380"/>
      <c r="C1384" s="381"/>
      <c r="D1384" s="383"/>
      <c r="E1384" s="307" t="s">
        <v>1455</v>
      </c>
    </row>
    <row r="1385" spans="1:5" x14ac:dyDescent="0.25">
      <c r="A1385" s="384" t="s">
        <v>2115</v>
      </c>
      <c r="B1385" s="386"/>
      <c r="C1385" s="387"/>
      <c r="D1385" s="390" t="s">
        <v>60</v>
      </c>
      <c r="E1385" s="304" t="s">
        <v>1454</v>
      </c>
    </row>
    <row r="1386" spans="1:5" x14ac:dyDescent="0.25">
      <c r="A1386" s="392"/>
      <c r="B1386" s="393"/>
      <c r="C1386" s="394"/>
      <c r="D1386" s="395"/>
      <c r="E1386" s="305" t="s">
        <v>1455</v>
      </c>
    </row>
    <row r="1387" spans="1:5" x14ac:dyDescent="0.25">
      <c r="A1387" s="376" t="s">
        <v>2123</v>
      </c>
      <c r="B1387" s="378"/>
      <c r="C1387" s="379"/>
      <c r="D1387" s="382" t="s">
        <v>60</v>
      </c>
      <c r="E1387" s="306" t="s">
        <v>1454</v>
      </c>
    </row>
    <row r="1388" spans="1:5" x14ac:dyDescent="0.25">
      <c r="A1388" s="377"/>
      <c r="B1388" s="380"/>
      <c r="C1388" s="381"/>
      <c r="D1388" s="383"/>
      <c r="E1388" s="307" t="s">
        <v>1455</v>
      </c>
    </row>
    <row r="1389" spans="1:5" x14ac:dyDescent="0.25">
      <c r="A1389" s="384" t="s">
        <v>2132</v>
      </c>
      <c r="B1389" s="386" t="s">
        <v>2133</v>
      </c>
      <c r="C1389" s="387"/>
      <c r="D1389" s="390" t="s">
        <v>61</v>
      </c>
      <c r="E1389" s="304" t="s">
        <v>1454</v>
      </c>
    </row>
    <row r="1390" spans="1:5" x14ac:dyDescent="0.25">
      <c r="A1390" s="392"/>
      <c r="B1390" s="393"/>
      <c r="C1390" s="394"/>
      <c r="D1390" s="395"/>
      <c r="E1390" s="305" t="s">
        <v>1455</v>
      </c>
    </row>
    <row r="1391" spans="1:5" x14ac:dyDescent="0.25">
      <c r="A1391" s="376" t="s">
        <v>2134</v>
      </c>
      <c r="B1391" s="378" t="s">
        <v>2133</v>
      </c>
      <c r="C1391" s="379"/>
      <c r="D1391" s="382" t="s">
        <v>61</v>
      </c>
      <c r="E1391" s="306" t="s">
        <v>1454</v>
      </c>
    </row>
    <row r="1392" spans="1:5" x14ac:dyDescent="0.25">
      <c r="A1392" s="377"/>
      <c r="B1392" s="380"/>
      <c r="C1392" s="381"/>
      <c r="D1392" s="383"/>
      <c r="E1392" s="307" t="s">
        <v>1455</v>
      </c>
    </row>
    <row r="1393" spans="1:5" x14ac:dyDescent="0.25">
      <c r="A1393" s="384" t="s">
        <v>2135</v>
      </c>
      <c r="B1393" s="386" t="s">
        <v>2133</v>
      </c>
      <c r="C1393" s="387"/>
      <c r="D1393" s="390" t="s">
        <v>61</v>
      </c>
      <c r="E1393" s="304" t="s">
        <v>1454</v>
      </c>
    </row>
    <row r="1394" spans="1:5" x14ac:dyDescent="0.25">
      <c r="A1394" s="392"/>
      <c r="B1394" s="393"/>
      <c r="C1394" s="394"/>
      <c r="D1394" s="395"/>
      <c r="E1394" s="305" t="s">
        <v>1455</v>
      </c>
    </row>
    <row r="1395" spans="1:5" x14ac:dyDescent="0.25">
      <c r="A1395" s="376" t="s">
        <v>1716</v>
      </c>
      <c r="B1395" s="378" t="s">
        <v>2133</v>
      </c>
      <c r="C1395" s="379"/>
      <c r="D1395" s="382" t="s">
        <v>61</v>
      </c>
      <c r="E1395" s="306" t="s">
        <v>1454</v>
      </c>
    </row>
    <row r="1396" spans="1:5" x14ac:dyDescent="0.25">
      <c r="A1396" s="377"/>
      <c r="B1396" s="380"/>
      <c r="C1396" s="381"/>
      <c r="D1396" s="383"/>
      <c r="E1396" s="307" t="s">
        <v>1455</v>
      </c>
    </row>
    <row r="1397" spans="1:5" x14ac:dyDescent="0.25">
      <c r="A1397" s="384" t="s">
        <v>2136</v>
      </c>
      <c r="B1397" s="386" t="s">
        <v>2133</v>
      </c>
      <c r="C1397" s="387"/>
      <c r="D1397" s="390" t="s">
        <v>61</v>
      </c>
      <c r="E1397" s="304" t="s">
        <v>1454</v>
      </c>
    </row>
    <row r="1398" spans="1:5" x14ac:dyDescent="0.25">
      <c r="A1398" s="392"/>
      <c r="B1398" s="393"/>
      <c r="C1398" s="394"/>
      <c r="D1398" s="395"/>
      <c r="E1398" s="305" t="s">
        <v>1455</v>
      </c>
    </row>
    <row r="1399" spans="1:5" x14ac:dyDescent="0.25">
      <c r="A1399" s="376" t="s">
        <v>2137</v>
      </c>
      <c r="B1399" s="378" t="s">
        <v>2133</v>
      </c>
      <c r="C1399" s="379"/>
      <c r="D1399" s="382" t="s">
        <v>61</v>
      </c>
      <c r="E1399" s="306" t="s">
        <v>1454</v>
      </c>
    </row>
    <row r="1400" spans="1:5" x14ac:dyDescent="0.25">
      <c r="A1400" s="377"/>
      <c r="B1400" s="380"/>
      <c r="C1400" s="381"/>
      <c r="D1400" s="383"/>
      <c r="E1400" s="307" t="s">
        <v>1455</v>
      </c>
    </row>
    <row r="1401" spans="1:5" x14ac:dyDescent="0.25">
      <c r="A1401" s="384" t="s">
        <v>2138</v>
      </c>
      <c r="B1401" s="386" t="s">
        <v>2133</v>
      </c>
      <c r="C1401" s="387"/>
      <c r="D1401" s="390" t="s">
        <v>61</v>
      </c>
      <c r="E1401" s="304" t="s">
        <v>1454</v>
      </c>
    </row>
    <row r="1402" spans="1:5" x14ac:dyDescent="0.25">
      <c r="A1402" s="392"/>
      <c r="B1402" s="393"/>
      <c r="C1402" s="394"/>
      <c r="D1402" s="395"/>
      <c r="E1402" s="305" t="s">
        <v>1455</v>
      </c>
    </row>
    <row r="1403" spans="1:5" x14ac:dyDescent="0.25">
      <c r="A1403" s="376" t="s">
        <v>2139</v>
      </c>
      <c r="B1403" s="378" t="s">
        <v>2133</v>
      </c>
      <c r="C1403" s="379"/>
      <c r="D1403" s="382" t="s">
        <v>61</v>
      </c>
      <c r="E1403" s="306" t="s">
        <v>1454</v>
      </c>
    </row>
    <row r="1404" spans="1:5" x14ac:dyDescent="0.25">
      <c r="A1404" s="377"/>
      <c r="B1404" s="380"/>
      <c r="C1404" s="381"/>
      <c r="D1404" s="383"/>
      <c r="E1404" s="307" t="s">
        <v>1455</v>
      </c>
    </row>
    <row r="1405" spans="1:5" x14ac:dyDescent="0.25">
      <c r="A1405" s="384" t="s">
        <v>2140</v>
      </c>
      <c r="B1405" s="386" t="s">
        <v>2133</v>
      </c>
      <c r="C1405" s="387"/>
      <c r="D1405" s="390" t="s">
        <v>61</v>
      </c>
      <c r="E1405" s="304" t="s">
        <v>1454</v>
      </c>
    </row>
    <row r="1406" spans="1:5" x14ac:dyDescent="0.25">
      <c r="A1406" s="392"/>
      <c r="B1406" s="393"/>
      <c r="C1406" s="394"/>
      <c r="D1406" s="395"/>
      <c r="E1406" s="305" t="s">
        <v>1455</v>
      </c>
    </row>
    <row r="1407" spans="1:5" x14ac:dyDescent="0.25">
      <c r="A1407" s="376" t="s">
        <v>2141</v>
      </c>
      <c r="B1407" s="378" t="s">
        <v>2133</v>
      </c>
      <c r="C1407" s="379"/>
      <c r="D1407" s="382" t="s">
        <v>61</v>
      </c>
      <c r="E1407" s="306" t="s">
        <v>1454</v>
      </c>
    </row>
    <row r="1408" spans="1:5" x14ac:dyDescent="0.25">
      <c r="A1408" s="377"/>
      <c r="B1408" s="380"/>
      <c r="C1408" s="381"/>
      <c r="D1408" s="383"/>
      <c r="E1408" s="307" t="s">
        <v>1455</v>
      </c>
    </row>
    <row r="1409" spans="1:5" x14ac:dyDescent="0.25">
      <c r="A1409" s="384" t="s">
        <v>2142</v>
      </c>
      <c r="B1409" s="386" t="s">
        <v>2133</v>
      </c>
      <c r="C1409" s="387"/>
      <c r="D1409" s="390" t="s">
        <v>61</v>
      </c>
      <c r="E1409" s="304" t="s">
        <v>1454</v>
      </c>
    </row>
    <row r="1410" spans="1:5" x14ac:dyDescent="0.25">
      <c r="A1410" s="392"/>
      <c r="B1410" s="393"/>
      <c r="C1410" s="394"/>
      <c r="D1410" s="395"/>
      <c r="E1410" s="305" t="s">
        <v>1455</v>
      </c>
    </row>
    <row r="1411" spans="1:5" x14ac:dyDescent="0.25">
      <c r="A1411" s="376" t="s">
        <v>2143</v>
      </c>
      <c r="B1411" s="378" t="s">
        <v>2133</v>
      </c>
      <c r="C1411" s="379"/>
      <c r="D1411" s="382" t="s">
        <v>61</v>
      </c>
      <c r="E1411" s="306" t="s">
        <v>1454</v>
      </c>
    </row>
    <row r="1412" spans="1:5" x14ac:dyDescent="0.25">
      <c r="A1412" s="377"/>
      <c r="B1412" s="380"/>
      <c r="C1412" s="381"/>
      <c r="D1412" s="383"/>
      <c r="E1412" s="307" t="s">
        <v>1455</v>
      </c>
    </row>
    <row r="1413" spans="1:5" x14ac:dyDescent="0.25">
      <c r="A1413" s="384" t="s">
        <v>2144</v>
      </c>
      <c r="B1413" s="386" t="s">
        <v>2133</v>
      </c>
      <c r="C1413" s="387"/>
      <c r="D1413" s="390" t="s">
        <v>61</v>
      </c>
      <c r="E1413" s="304" t="s">
        <v>1454</v>
      </c>
    </row>
    <row r="1414" spans="1:5" x14ac:dyDescent="0.25">
      <c r="A1414" s="392"/>
      <c r="B1414" s="393"/>
      <c r="C1414" s="394"/>
      <c r="D1414" s="395"/>
      <c r="E1414" s="305" t="s">
        <v>1455</v>
      </c>
    </row>
    <row r="1415" spans="1:5" x14ac:dyDescent="0.25">
      <c r="A1415" s="376" t="s">
        <v>2145</v>
      </c>
      <c r="B1415" s="378" t="s">
        <v>2133</v>
      </c>
      <c r="C1415" s="379"/>
      <c r="D1415" s="382" t="s">
        <v>61</v>
      </c>
      <c r="E1415" s="306" t="s">
        <v>1454</v>
      </c>
    </row>
    <row r="1416" spans="1:5" x14ac:dyDescent="0.25">
      <c r="A1416" s="377"/>
      <c r="B1416" s="380"/>
      <c r="C1416" s="381"/>
      <c r="D1416" s="383"/>
      <c r="E1416" s="307" t="s">
        <v>1455</v>
      </c>
    </row>
    <row r="1417" spans="1:5" x14ac:dyDescent="0.25">
      <c r="A1417" s="384" t="s">
        <v>2146</v>
      </c>
      <c r="B1417" s="386" t="s">
        <v>2133</v>
      </c>
      <c r="C1417" s="387"/>
      <c r="D1417" s="390" t="s">
        <v>61</v>
      </c>
      <c r="E1417" s="304" t="s">
        <v>1454</v>
      </c>
    </row>
    <row r="1418" spans="1:5" x14ac:dyDescent="0.25">
      <c r="A1418" s="392"/>
      <c r="B1418" s="393"/>
      <c r="C1418" s="394"/>
      <c r="D1418" s="395"/>
      <c r="E1418" s="305" t="s">
        <v>1455</v>
      </c>
    </row>
    <row r="1419" spans="1:5" x14ac:dyDescent="0.25">
      <c r="A1419" s="376" t="s">
        <v>2147</v>
      </c>
      <c r="B1419" s="378" t="s">
        <v>2133</v>
      </c>
      <c r="C1419" s="379"/>
      <c r="D1419" s="382" t="s">
        <v>61</v>
      </c>
      <c r="E1419" s="306" t="s">
        <v>1454</v>
      </c>
    </row>
    <row r="1420" spans="1:5" x14ac:dyDescent="0.25">
      <c r="A1420" s="377"/>
      <c r="B1420" s="380"/>
      <c r="C1420" s="381"/>
      <c r="D1420" s="383"/>
      <c r="E1420" s="307" t="s">
        <v>1455</v>
      </c>
    </row>
    <row r="1421" spans="1:5" x14ac:dyDescent="0.25">
      <c r="A1421" s="384" t="s">
        <v>2148</v>
      </c>
      <c r="B1421" s="386" t="s">
        <v>2133</v>
      </c>
      <c r="C1421" s="387"/>
      <c r="D1421" s="390" t="s">
        <v>61</v>
      </c>
      <c r="E1421" s="304" t="s">
        <v>1454</v>
      </c>
    </row>
    <row r="1422" spans="1:5" x14ac:dyDescent="0.25">
      <c r="A1422" s="392"/>
      <c r="B1422" s="393"/>
      <c r="C1422" s="394"/>
      <c r="D1422" s="395"/>
      <c r="E1422" s="305" t="s">
        <v>1455</v>
      </c>
    </row>
    <row r="1423" spans="1:5" x14ac:dyDescent="0.25">
      <c r="A1423" s="376" t="s">
        <v>2149</v>
      </c>
      <c r="B1423" s="378" t="s">
        <v>2133</v>
      </c>
      <c r="C1423" s="379"/>
      <c r="D1423" s="382" t="s">
        <v>61</v>
      </c>
      <c r="E1423" s="306" t="s">
        <v>1454</v>
      </c>
    </row>
    <row r="1424" spans="1:5" x14ac:dyDescent="0.25">
      <c r="A1424" s="377"/>
      <c r="B1424" s="380"/>
      <c r="C1424" s="381"/>
      <c r="D1424" s="383"/>
      <c r="E1424" s="307" t="s">
        <v>1455</v>
      </c>
    </row>
    <row r="1425" spans="1:5" x14ac:dyDescent="0.25">
      <c r="A1425" s="384" t="s">
        <v>2150</v>
      </c>
      <c r="B1425" s="386" t="s">
        <v>2133</v>
      </c>
      <c r="C1425" s="387"/>
      <c r="D1425" s="390" t="s">
        <v>61</v>
      </c>
      <c r="E1425" s="304" t="s">
        <v>1454</v>
      </c>
    </row>
    <row r="1426" spans="1:5" x14ac:dyDescent="0.25">
      <c r="A1426" s="392"/>
      <c r="B1426" s="393"/>
      <c r="C1426" s="394"/>
      <c r="D1426" s="395"/>
      <c r="E1426" s="305" t="s">
        <v>1455</v>
      </c>
    </row>
    <row r="1427" spans="1:5" x14ac:dyDescent="0.25">
      <c r="A1427" s="376" t="s">
        <v>2151</v>
      </c>
      <c r="B1427" s="378" t="s">
        <v>2152</v>
      </c>
      <c r="C1427" s="379"/>
      <c r="D1427" s="382" t="s">
        <v>61</v>
      </c>
      <c r="E1427" s="306" t="s">
        <v>1454</v>
      </c>
    </row>
    <row r="1428" spans="1:5" x14ac:dyDescent="0.25">
      <c r="A1428" s="377"/>
      <c r="B1428" s="380"/>
      <c r="C1428" s="381"/>
      <c r="D1428" s="383"/>
      <c r="E1428" s="307" t="s">
        <v>1455</v>
      </c>
    </row>
    <row r="1429" spans="1:5" x14ac:dyDescent="0.25">
      <c r="A1429" s="384" t="s">
        <v>2153</v>
      </c>
      <c r="B1429" s="386" t="s">
        <v>2152</v>
      </c>
      <c r="C1429" s="387"/>
      <c r="D1429" s="390" t="s">
        <v>61</v>
      </c>
      <c r="E1429" s="304" t="s">
        <v>1454</v>
      </c>
    </row>
    <row r="1430" spans="1:5" x14ac:dyDescent="0.25">
      <c r="A1430" s="392"/>
      <c r="B1430" s="393"/>
      <c r="C1430" s="394"/>
      <c r="D1430" s="395"/>
      <c r="E1430" s="305" t="s">
        <v>1455</v>
      </c>
    </row>
    <row r="1431" spans="1:5" x14ac:dyDescent="0.25">
      <c r="A1431" s="376" t="s">
        <v>2154</v>
      </c>
      <c r="B1431" s="378" t="s">
        <v>2152</v>
      </c>
      <c r="C1431" s="379"/>
      <c r="D1431" s="382" t="s">
        <v>61</v>
      </c>
      <c r="E1431" s="306" t="s">
        <v>1454</v>
      </c>
    </row>
    <row r="1432" spans="1:5" x14ac:dyDescent="0.25">
      <c r="A1432" s="377"/>
      <c r="B1432" s="380"/>
      <c r="C1432" s="381"/>
      <c r="D1432" s="383"/>
      <c r="E1432" s="307" t="s">
        <v>1455</v>
      </c>
    </row>
    <row r="1433" spans="1:5" x14ac:dyDescent="0.25">
      <c r="A1433" s="384" t="s">
        <v>2155</v>
      </c>
      <c r="B1433" s="386" t="s">
        <v>2152</v>
      </c>
      <c r="C1433" s="387"/>
      <c r="D1433" s="390" t="s">
        <v>61</v>
      </c>
      <c r="E1433" s="304" t="s">
        <v>1454</v>
      </c>
    </row>
    <row r="1434" spans="1:5" x14ac:dyDescent="0.25">
      <c r="A1434" s="392"/>
      <c r="B1434" s="393"/>
      <c r="C1434" s="394"/>
      <c r="D1434" s="395"/>
      <c r="E1434" s="305" t="s">
        <v>1455</v>
      </c>
    </row>
    <row r="1435" spans="1:5" x14ac:dyDescent="0.25">
      <c r="A1435" s="376" t="s">
        <v>2156</v>
      </c>
      <c r="B1435" s="378" t="s">
        <v>2152</v>
      </c>
      <c r="C1435" s="379"/>
      <c r="D1435" s="382" t="s">
        <v>61</v>
      </c>
      <c r="E1435" s="306" t="s">
        <v>1454</v>
      </c>
    </row>
    <row r="1436" spans="1:5" x14ac:dyDescent="0.25">
      <c r="A1436" s="377"/>
      <c r="B1436" s="380"/>
      <c r="C1436" s="381"/>
      <c r="D1436" s="383"/>
      <c r="E1436" s="307" t="s">
        <v>1455</v>
      </c>
    </row>
    <row r="1437" spans="1:5" x14ac:dyDescent="0.25">
      <c r="A1437" s="384" t="s">
        <v>2157</v>
      </c>
      <c r="B1437" s="386" t="s">
        <v>2152</v>
      </c>
      <c r="C1437" s="387"/>
      <c r="D1437" s="390" t="s">
        <v>61</v>
      </c>
      <c r="E1437" s="304" t="s">
        <v>1454</v>
      </c>
    </row>
    <row r="1438" spans="1:5" x14ac:dyDescent="0.25">
      <c r="A1438" s="392"/>
      <c r="B1438" s="393"/>
      <c r="C1438" s="394"/>
      <c r="D1438" s="395"/>
      <c r="E1438" s="305" t="s">
        <v>1455</v>
      </c>
    </row>
    <row r="1439" spans="1:5" x14ac:dyDescent="0.25">
      <c r="A1439" s="376" t="s">
        <v>1971</v>
      </c>
      <c r="B1439" s="378" t="s">
        <v>2152</v>
      </c>
      <c r="C1439" s="379"/>
      <c r="D1439" s="382" t="s">
        <v>61</v>
      </c>
      <c r="E1439" s="306" t="s">
        <v>1454</v>
      </c>
    </row>
    <row r="1440" spans="1:5" x14ac:dyDescent="0.25">
      <c r="A1440" s="377"/>
      <c r="B1440" s="380"/>
      <c r="C1440" s="381"/>
      <c r="D1440" s="383"/>
      <c r="E1440" s="307" t="s">
        <v>1455</v>
      </c>
    </row>
    <row r="1441" spans="1:5" x14ac:dyDescent="0.25">
      <c r="A1441" s="384" t="s">
        <v>2158</v>
      </c>
      <c r="B1441" s="386" t="s">
        <v>2152</v>
      </c>
      <c r="C1441" s="387"/>
      <c r="D1441" s="390" t="s">
        <v>61</v>
      </c>
      <c r="E1441" s="304" t="s">
        <v>1454</v>
      </c>
    </row>
    <row r="1442" spans="1:5" x14ac:dyDescent="0.25">
      <c r="A1442" s="392"/>
      <c r="B1442" s="393"/>
      <c r="C1442" s="394"/>
      <c r="D1442" s="395"/>
      <c r="E1442" s="305" t="s">
        <v>1455</v>
      </c>
    </row>
    <row r="1443" spans="1:5" x14ac:dyDescent="0.25">
      <c r="A1443" s="376" t="s">
        <v>2159</v>
      </c>
      <c r="B1443" s="378" t="s">
        <v>2152</v>
      </c>
      <c r="C1443" s="379"/>
      <c r="D1443" s="382" t="s">
        <v>61</v>
      </c>
      <c r="E1443" s="306" t="s">
        <v>1454</v>
      </c>
    </row>
    <row r="1444" spans="1:5" x14ac:dyDescent="0.25">
      <c r="A1444" s="377"/>
      <c r="B1444" s="380"/>
      <c r="C1444" s="381"/>
      <c r="D1444" s="383"/>
      <c r="E1444" s="307" t="s">
        <v>1455</v>
      </c>
    </row>
    <row r="1445" spans="1:5" x14ac:dyDescent="0.25">
      <c r="A1445" s="384" t="s">
        <v>2160</v>
      </c>
      <c r="B1445" s="386" t="s">
        <v>2152</v>
      </c>
      <c r="C1445" s="387"/>
      <c r="D1445" s="390" t="s">
        <v>61</v>
      </c>
      <c r="E1445" s="304" t="s">
        <v>1454</v>
      </c>
    </row>
    <row r="1446" spans="1:5" x14ac:dyDescent="0.25">
      <c r="A1446" s="392"/>
      <c r="B1446" s="393"/>
      <c r="C1446" s="394"/>
      <c r="D1446" s="395"/>
      <c r="E1446" s="305" t="s">
        <v>1455</v>
      </c>
    </row>
    <row r="1447" spans="1:5" x14ac:dyDescent="0.25">
      <c r="A1447" s="376" t="s">
        <v>2161</v>
      </c>
      <c r="B1447" s="378" t="s">
        <v>2152</v>
      </c>
      <c r="C1447" s="379"/>
      <c r="D1447" s="382" t="s">
        <v>61</v>
      </c>
      <c r="E1447" s="306" t="s">
        <v>1454</v>
      </c>
    </row>
    <row r="1448" spans="1:5" x14ac:dyDescent="0.25">
      <c r="A1448" s="377"/>
      <c r="B1448" s="380"/>
      <c r="C1448" s="381"/>
      <c r="D1448" s="383"/>
      <c r="E1448" s="307" t="s">
        <v>1455</v>
      </c>
    </row>
    <row r="1449" spans="1:5" x14ac:dyDescent="0.25">
      <c r="A1449" s="384" t="s">
        <v>2162</v>
      </c>
      <c r="B1449" s="386" t="s">
        <v>2163</v>
      </c>
      <c r="C1449" s="387"/>
      <c r="D1449" s="390" t="s">
        <v>61</v>
      </c>
      <c r="E1449" s="304" t="s">
        <v>1454</v>
      </c>
    </row>
    <row r="1450" spans="1:5" x14ac:dyDescent="0.25">
      <c r="A1450" s="392"/>
      <c r="B1450" s="393"/>
      <c r="C1450" s="394"/>
      <c r="D1450" s="395"/>
      <c r="E1450" s="305" t="s">
        <v>1455</v>
      </c>
    </row>
    <row r="1451" spans="1:5" x14ac:dyDescent="0.25">
      <c r="A1451" s="376" t="s">
        <v>2164</v>
      </c>
      <c r="B1451" s="378" t="s">
        <v>2163</v>
      </c>
      <c r="C1451" s="379"/>
      <c r="D1451" s="382" t="s">
        <v>61</v>
      </c>
      <c r="E1451" s="306" t="s">
        <v>1454</v>
      </c>
    </row>
    <row r="1452" spans="1:5" x14ac:dyDescent="0.25">
      <c r="A1452" s="377"/>
      <c r="B1452" s="380"/>
      <c r="C1452" s="381"/>
      <c r="D1452" s="383"/>
      <c r="E1452" s="307" t="s">
        <v>1455</v>
      </c>
    </row>
    <row r="1453" spans="1:5" x14ac:dyDescent="0.25">
      <c r="A1453" s="384" t="s">
        <v>2165</v>
      </c>
      <c r="B1453" s="386" t="s">
        <v>2163</v>
      </c>
      <c r="C1453" s="387"/>
      <c r="D1453" s="390" t="s">
        <v>61</v>
      </c>
      <c r="E1453" s="304" t="s">
        <v>1454</v>
      </c>
    </row>
    <row r="1454" spans="1:5" x14ac:dyDescent="0.25">
      <c r="A1454" s="392"/>
      <c r="B1454" s="393"/>
      <c r="C1454" s="394"/>
      <c r="D1454" s="395"/>
      <c r="E1454" s="305" t="s">
        <v>1455</v>
      </c>
    </row>
    <row r="1455" spans="1:5" x14ac:dyDescent="0.25">
      <c r="A1455" s="376" t="s">
        <v>2166</v>
      </c>
      <c r="B1455" s="378" t="s">
        <v>2163</v>
      </c>
      <c r="C1455" s="379"/>
      <c r="D1455" s="382" t="s">
        <v>61</v>
      </c>
      <c r="E1455" s="306" t="s">
        <v>1454</v>
      </c>
    </row>
    <row r="1456" spans="1:5" x14ac:dyDescent="0.25">
      <c r="A1456" s="377"/>
      <c r="B1456" s="380"/>
      <c r="C1456" s="381"/>
      <c r="D1456" s="383"/>
      <c r="E1456" s="307" t="s">
        <v>1455</v>
      </c>
    </row>
    <row r="1457" spans="1:5" x14ac:dyDescent="0.25">
      <c r="A1457" s="384" t="s">
        <v>1941</v>
      </c>
      <c r="B1457" s="386" t="s">
        <v>2163</v>
      </c>
      <c r="C1457" s="387"/>
      <c r="D1457" s="390" t="s">
        <v>61</v>
      </c>
      <c r="E1457" s="304" t="s">
        <v>1454</v>
      </c>
    </row>
    <row r="1458" spans="1:5" x14ac:dyDescent="0.25">
      <c r="A1458" s="392"/>
      <c r="B1458" s="393"/>
      <c r="C1458" s="394"/>
      <c r="D1458" s="395"/>
      <c r="E1458" s="305" t="s">
        <v>1455</v>
      </c>
    </row>
    <row r="1459" spans="1:5" x14ac:dyDescent="0.25">
      <c r="A1459" s="376" t="s">
        <v>2167</v>
      </c>
      <c r="B1459" s="378" t="s">
        <v>2163</v>
      </c>
      <c r="C1459" s="379"/>
      <c r="D1459" s="382" t="s">
        <v>61</v>
      </c>
      <c r="E1459" s="306" t="s">
        <v>1454</v>
      </c>
    </row>
    <row r="1460" spans="1:5" x14ac:dyDescent="0.25">
      <c r="A1460" s="377"/>
      <c r="B1460" s="380"/>
      <c r="C1460" s="381"/>
      <c r="D1460" s="383"/>
      <c r="E1460" s="307" t="s">
        <v>1455</v>
      </c>
    </row>
    <row r="1461" spans="1:5" x14ac:dyDescent="0.25">
      <c r="A1461" s="384" t="s">
        <v>2168</v>
      </c>
      <c r="B1461" s="386" t="s">
        <v>2163</v>
      </c>
      <c r="C1461" s="387"/>
      <c r="D1461" s="390" t="s">
        <v>61</v>
      </c>
      <c r="E1461" s="304" t="s">
        <v>1454</v>
      </c>
    </row>
    <row r="1462" spans="1:5" x14ac:dyDescent="0.25">
      <c r="A1462" s="392"/>
      <c r="B1462" s="393"/>
      <c r="C1462" s="394"/>
      <c r="D1462" s="395"/>
      <c r="E1462" s="305" t="s">
        <v>1455</v>
      </c>
    </row>
    <row r="1463" spans="1:5" x14ac:dyDescent="0.25">
      <c r="A1463" s="376" t="s">
        <v>2169</v>
      </c>
      <c r="B1463" s="378" t="s">
        <v>2163</v>
      </c>
      <c r="C1463" s="379"/>
      <c r="D1463" s="382" t="s">
        <v>61</v>
      </c>
      <c r="E1463" s="306" t="s">
        <v>1454</v>
      </c>
    </row>
    <row r="1464" spans="1:5" x14ac:dyDescent="0.25">
      <c r="A1464" s="377"/>
      <c r="B1464" s="380"/>
      <c r="C1464" s="381"/>
      <c r="D1464" s="383"/>
      <c r="E1464" s="307" t="s">
        <v>1455</v>
      </c>
    </row>
    <row r="1465" spans="1:5" x14ac:dyDescent="0.25">
      <c r="A1465" s="384" t="s">
        <v>2170</v>
      </c>
      <c r="B1465" s="386" t="s">
        <v>2163</v>
      </c>
      <c r="C1465" s="387"/>
      <c r="D1465" s="390" t="s">
        <v>61</v>
      </c>
      <c r="E1465" s="304" t="s">
        <v>1454</v>
      </c>
    </row>
    <row r="1466" spans="1:5" x14ac:dyDescent="0.25">
      <c r="A1466" s="392"/>
      <c r="B1466" s="393"/>
      <c r="C1466" s="394"/>
      <c r="D1466" s="395"/>
      <c r="E1466" s="305" t="s">
        <v>1455</v>
      </c>
    </row>
    <row r="1467" spans="1:5" x14ac:dyDescent="0.25">
      <c r="A1467" s="376" t="s">
        <v>2171</v>
      </c>
      <c r="B1467" s="378" t="s">
        <v>2163</v>
      </c>
      <c r="C1467" s="379"/>
      <c r="D1467" s="382" t="s">
        <v>61</v>
      </c>
      <c r="E1467" s="306" t="s">
        <v>1454</v>
      </c>
    </row>
    <row r="1468" spans="1:5" x14ac:dyDescent="0.25">
      <c r="A1468" s="377"/>
      <c r="B1468" s="380"/>
      <c r="C1468" s="381"/>
      <c r="D1468" s="383"/>
      <c r="E1468" s="307" t="s">
        <v>1455</v>
      </c>
    </row>
    <row r="1469" spans="1:5" x14ac:dyDescent="0.25">
      <c r="A1469" s="384" t="s">
        <v>2172</v>
      </c>
      <c r="B1469" s="386" t="s">
        <v>2163</v>
      </c>
      <c r="C1469" s="387"/>
      <c r="D1469" s="390" t="s">
        <v>61</v>
      </c>
      <c r="E1469" s="304" t="s">
        <v>1454</v>
      </c>
    </row>
    <row r="1470" spans="1:5" x14ac:dyDescent="0.25">
      <c r="A1470" s="392"/>
      <c r="B1470" s="393"/>
      <c r="C1470" s="394"/>
      <c r="D1470" s="395"/>
      <c r="E1470" s="305" t="s">
        <v>1455</v>
      </c>
    </row>
    <row r="1471" spans="1:5" x14ac:dyDescent="0.25">
      <c r="A1471" s="376" t="s">
        <v>2173</v>
      </c>
      <c r="B1471" s="378" t="s">
        <v>2163</v>
      </c>
      <c r="C1471" s="379"/>
      <c r="D1471" s="382" t="s">
        <v>61</v>
      </c>
      <c r="E1471" s="306" t="s">
        <v>1454</v>
      </c>
    </row>
    <row r="1472" spans="1:5" x14ac:dyDescent="0.25">
      <c r="A1472" s="377"/>
      <c r="B1472" s="380"/>
      <c r="C1472" s="381"/>
      <c r="D1472" s="383"/>
      <c r="E1472" s="307" t="s">
        <v>1455</v>
      </c>
    </row>
    <row r="1473" spans="1:5" x14ac:dyDescent="0.25">
      <c r="A1473" s="384" t="s">
        <v>2174</v>
      </c>
      <c r="B1473" s="386" t="s">
        <v>2163</v>
      </c>
      <c r="C1473" s="387"/>
      <c r="D1473" s="390" t="s">
        <v>61</v>
      </c>
      <c r="E1473" s="304" t="s">
        <v>1454</v>
      </c>
    </row>
    <row r="1474" spans="1:5" x14ac:dyDescent="0.25">
      <c r="A1474" s="392"/>
      <c r="B1474" s="393"/>
      <c r="C1474" s="394"/>
      <c r="D1474" s="395"/>
      <c r="E1474" s="305" t="s">
        <v>1455</v>
      </c>
    </row>
    <row r="1475" spans="1:5" x14ac:dyDescent="0.25">
      <c r="A1475" s="376" t="s">
        <v>2175</v>
      </c>
      <c r="B1475" s="378" t="s">
        <v>2163</v>
      </c>
      <c r="C1475" s="379"/>
      <c r="D1475" s="382" t="s">
        <v>61</v>
      </c>
      <c r="E1475" s="306" t="s">
        <v>1454</v>
      </c>
    </row>
    <row r="1476" spans="1:5" x14ac:dyDescent="0.25">
      <c r="A1476" s="377"/>
      <c r="B1476" s="380"/>
      <c r="C1476" s="381"/>
      <c r="D1476" s="383"/>
      <c r="E1476" s="307" t="s">
        <v>1455</v>
      </c>
    </row>
    <row r="1477" spans="1:5" x14ac:dyDescent="0.25">
      <c r="A1477" s="384" t="s">
        <v>2176</v>
      </c>
      <c r="B1477" s="386" t="s">
        <v>2177</v>
      </c>
      <c r="C1477" s="387"/>
      <c r="D1477" s="390" t="s">
        <v>61</v>
      </c>
      <c r="E1477" s="304" t="s">
        <v>1454</v>
      </c>
    </row>
    <row r="1478" spans="1:5" x14ac:dyDescent="0.25">
      <c r="A1478" s="392"/>
      <c r="B1478" s="393"/>
      <c r="C1478" s="394"/>
      <c r="D1478" s="395"/>
      <c r="E1478" s="305" t="s">
        <v>1455</v>
      </c>
    </row>
    <row r="1479" spans="1:5" x14ac:dyDescent="0.25">
      <c r="A1479" s="376" t="s">
        <v>2178</v>
      </c>
      <c r="B1479" s="378" t="s">
        <v>2177</v>
      </c>
      <c r="C1479" s="379"/>
      <c r="D1479" s="382" t="s">
        <v>61</v>
      </c>
      <c r="E1479" s="306" t="s">
        <v>1454</v>
      </c>
    </row>
    <row r="1480" spans="1:5" x14ac:dyDescent="0.25">
      <c r="A1480" s="377"/>
      <c r="B1480" s="380"/>
      <c r="C1480" s="381"/>
      <c r="D1480" s="383"/>
      <c r="E1480" s="307" t="s">
        <v>1455</v>
      </c>
    </row>
    <row r="1481" spans="1:5" x14ac:dyDescent="0.25">
      <c r="A1481" s="384" t="s">
        <v>2179</v>
      </c>
      <c r="B1481" s="386" t="s">
        <v>2177</v>
      </c>
      <c r="C1481" s="387"/>
      <c r="D1481" s="390" t="s">
        <v>61</v>
      </c>
      <c r="E1481" s="304" t="s">
        <v>1454</v>
      </c>
    </row>
    <row r="1482" spans="1:5" x14ac:dyDescent="0.25">
      <c r="A1482" s="392"/>
      <c r="B1482" s="393"/>
      <c r="C1482" s="394"/>
      <c r="D1482" s="395"/>
      <c r="E1482" s="305" t="s">
        <v>1455</v>
      </c>
    </row>
    <row r="1483" spans="1:5" x14ac:dyDescent="0.25">
      <c r="A1483" s="376" t="s">
        <v>2180</v>
      </c>
      <c r="B1483" s="378" t="s">
        <v>2177</v>
      </c>
      <c r="C1483" s="379"/>
      <c r="D1483" s="382" t="s">
        <v>61</v>
      </c>
      <c r="E1483" s="306" t="s">
        <v>1454</v>
      </c>
    </row>
    <row r="1484" spans="1:5" x14ac:dyDescent="0.25">
      <c r="A1484" s="377"/>
      <c r="B1484" s="380"/>
      <c r="C1484" s="381"/>
      <c r="D1484" s="383"/>
      <c r="E1484" s="307" t="s">
        <v>1455</v>
      </c>
    </row>
    <row r="1485" spans="1:5" x14ac:dyDescent="0.25">
      <c r="A1485" s="384" t="s">
        <v>2153</v>
      </c>
      <c r="B1485" s="386" t="s">
        <v>2177</v>
      </c>
      <c r="C1485" s="387"/>
      <c r="D1485" s="390" t="s">
        <v>61</v>
      </c>
      <c r="E1485" s="304" t="s">
        <v>1454</v>
      </c>
    </row>
    <row r="1486" spans="1:5" x14ac:dyDescent="0.25">
      <c r="A1486" s="392"/>
      <c r="B1486" s="393"/>
      <c r="C1486" s="394"/>
      <c r="D1486" s="395"/>
      <c r="E1486" s="305" t="s">
        <v>1455</v>
      </c>
    </row>
    <row r="1487" spans="1:5" x14ac:dyDescent="0.25">
      <c r="A1487" s="376" t="s">
        <v>2181</v>
      </c>
      <c r="B1487" s="378" t="s">
        <v>2177</v>
      </c>
      <c r="C1487" s="379"/>
      <c r="D1487" s="382" t="s">
        <v>61</v>
      </c>
      <c r="E1487" s="306" t="s">
        <v>1454</v>
      </c>
    </row>
    <row r="1488" spans="1:5" x14ac:dyDescent="0.25">
      <c r="A1488" s="377"/>
      <c r="B1488" s="380"/>
      <c r="C1488" s="381"/>
      <c r="D1488" s="383"/>
      <c r="E1488" s="307" t="s">
        <v>1455</v>
      </c>
    </row>
    <row r="1489" spans="1:5" x14ac:dyDescent="0.25">
      <c r="A1489" s="384" t="s">
        <v>2136</v>
      </c>
      <c r="B1489" s="386" t="s">
        <v>2177</v>
      </c>
      <c r="C1489" s="387"/>
      <c r="D1489" s="390" t="s">
        <v>61</v>
      </c>
      <c r="E1489" s="304" t="s">
        <v>1454</v>
      </c>
    </row>
    <row r="1490" spans="1:5" x14ac:dyDescent="0.25">
      <c r="A1490" s="392"/>
      <c r="B1490" s="393"/>
      <c r="C1490" s="394"/>
      <c r="D1490" s="395"/>
      <c r="E1490" s="305" t="s">
        <v>1455</v>
      </c>
    </row>
    <row r="1491" spans="1:5" x14ac:dyDescent="0.25">
      <c r="A1491" s="376" t="s">
        <v>2182</v>
      </c>
      <c r="B1491" s="378" t="s">
        <v>2177</v>
      </c>
      <c r="C1491" s="379"/>
      <c r="D1491" s="382" t="s">
        <v>61</v>
      </c>
      <c r="E1491" s="306" t="s">
        <v>1454</v>
      </c>
    </row>
    <row r="1492" spans="1:5" x14ac:dyDescent="0.25">
      <c r="A1492" s="377"/>
      <c r="B1492" s="380"/>
      <c r="C1492" s="381"/>
      <c r="D1492" s="383"/>
      <c r="E1492" s="307" t="s">
        <v>1455</v>
      </c>
    </row>
    <row r="1493" spans="1:5" x14ac:dyDescent="0.25">
      <c r="A1493" s="384" t="s">
        <v>2183</v>
      </c>
      <c r="B1493" s="386" t="s">
        <v>2177</v>
      </c>
      <c r="C1493" s="387"/>
      <c r="D1493" s="390" t="s">
        <v>61</v>
      </c>
      <c r="E1493" s="304" t="s">
        <v>1454</v>
      </c>
    </row>
    <row r="1494" spans="1:5" x14ac:dyDescent="0.25">
      <c r="A1494" s="392"/>
      <c r="B1494" s="393"/>
      <c r="C1494" s="394"/>
      <c r="D1494" s="395"/>
      <c r="E1494" s="305" t="s">
        <v>1455</v>
      </c>
    </row>
    <row r="1495" spans="1:5" x14ac:dyDescent="0.25">
      <c r="A1495" s="376" t="s">
        <v>2184</v>
      </c>
      <c r="B1495" s="378" t="s">
        <v>2177</v>
      </c>
      <c r="C1495" s="379"/>
      <c r="D1495" s="382" t="s">
        <v>61</v>
      </c>
      <c r="E1495" s="306" t="s">
        <v>1454</v>
      </c>
    </row>
    <row r="1496" spans="1:5" x14ac:dyDescent="0.25">
      <c r="A1496" s="377"/>
      <c r="B1496" s="380"/>
      <c r="C1496" s="381"/>
      <c r="D1496" s="383"/>
      <c r="E1496" s="307" t="s">
        <v>1455</v>
      </c>
    </row>
    <row r="1497" spans="1:5" x14ac:dyDescent="0.25">
      <c r="A1497" s="384" t="s">
        <v>2185</v>
      </c>
      <c r="B1497" s="386" t="s">
        <v>2177</v>
      </c>
      <c r="C1497" s="387"/>
      <c r="D1497" s="390" t="s">
        <v>61</v>
      </c>
      <c r="E1497" s="304" t="s">
        <v>1454</v>
      </c>
    </row>
    <row r="1498" spans="1:5" x14ac:dyDescent="0.25">
      <c r="A1498" s="392"/>
      <c r="B1498" s="393"/>
      <c r="C1498" s="394"/>
      <c r="D1498" s="395"/>
      <c r="E1498" s="305" t="s">
        <v>1455</v>
      </c>
    </row>
    <row r="1499" spans="1:5" x14ac:dyDescent="0.25">
      <c r="A1499" s="376" t="s">
        <v>2186</v>
      </c>
      <c r="B1499" s="378" t="s">
        <v>2177</v>
      </c>
      <c r="C1499" s="379"/>
      <c r="D1499" s="382" t="s">
        <v>61</v>
      </c>
      <c r="E1499" s="306" t="s">
        <v>1454</v>
      </c>
    </row>
    <row r="1500" spans="1:5" x14ac:dyDescent="0.25">
      <c r="A1500" s="377"/>
      <c r="B1500" s="380"/>
      <c r="C1500" s="381"/>
      <c r="D1500" s="383"/>
      <c r="E1500" s="307" t="s">
        <v>1455</v>
      </c>
    </row>
    <row r="1501" spans="1:5" x14ac:dyDescent="0.25">
      <c r="A1501" s="384" t="s">
        <v>2187</v>
      </c>
      <c r="B1501" s="386" t="s">
        <v>2177</v>
      </c>
      <c r="C1501" s="387"/>
      <c r="D1501" s="390" t="s">
        <v>61</v>
      </c>
      <c r="E1501" s="304" t="s">
        <v>1454</v>
      </c>
    </row>
    <row r="1502" spans="1:5" x14ac:dyDescent="0.25">
      <c r="A1502" s="392"/>
      <c r="B1502" s="393"/>
      <c r="C1502" s="394"/>
      <c r="D1502" s="395"/>
      <c r="E1502" s="305" t="s">
        <v>1455</v>
      </c>
    </row>
    <row r="1503" spans="1:5" x14ac:dyDescent="0.25">
      <c r="A1503" s="376" t="s">
        <v>2188</v>
      </c>
      <c r="B1503" s="378" t="s">
        <v>2177</v>
      </c>
      <c r="C1503" s="379"/>
      <c r="D1503" s="382" t="s">
        <v>61</v>
      </c>
      <c r="E1503" s="306" t="s">
        <v>1454</v>
      </c>
    </row>
    <row r="1504" spans="1:5" x14ac:dyDescent="0.25">
      <c r="A1504" s="377"/>
      <c r="B1504" s="380"/>
      <c r="C1504" s="381"/>
      <c r="D1504" s="383"/>
      <c r="E1504" s="307" t="s">
        <v>1455</v>
      </c>
    </row>
    <row r="1505" spans="1:5" x14ac:dyDescent="0.25">
      <c r="A1505" s="384" t="s">
        <v>1980</v>
      </c>
      <c r="B1505" s="386" t="s">
        <v>2177</v>
      </c>
      <c r="C1505" s="387"/>
      <c r="D1505" s="390" t="s">
        <v>61</v>
      </c>
      <c r="E1505" s="304" t="s">
        <v>1454</v>
      </c>
    </row>
    <row r="1506" spans="1:5" x14ac:dyDescent="0.25">
      <c r="A1506" s="392"/>
      <c r="B1506" s="393"/>
      <c r="C1506" s="394"/>
      <c r="D1506" s="395"/>
      <c r="E1506" s="305" t="s">
        <v>1455</v>
      </c>
    </row>
    <row r="1507" spans="1:5" x14ac:dyDescent="0.25">
      <c r="A1507" s="376" t="s">
        <v>2189</v>
      </c>
      <c r="B1507" s="378" t="s">
        <v>2177</v>
      </c>
      <c r="C1507" s="379"/>
      <c r="D1507" s="382" t="s">
        <v>61</v>
      </c>
      <c r="E1507" s="306" t="s">
        <v>1454</v>
      </c>
    </row>
    <row r="1508" spans="1:5" x14ac:dyDescent="0.25">
      <c r="A1508" s="377"/>
      <c r="B1508" s="380"/>
      <c r="C1508" s="381"/>
      <c r="D1508" s="383"/>
      <c r="E1508" s="307" t="s">
        <v>1455</v>
      </c>
    </row>
    <row r="1509" spans="1:5" x14ac:dyDescent="0.25">
      <c r="A1509" s="384" t="s">
        <v>2182</v>
      </c>
      <c r="B1509" s="386" t="s">
        <v>2190</v>
      </c>
      <c r="C1509" s="387"/>
      <c r="D1509" s="390" t="s">
        <v>61</v>
      </c>
      <c r="E1509" s="304" t="s">
        <v>1454</v>
      </c>
    </row>
    <row r="1510" spans="1:5" x14ac:dyDescent="0.25">
      <c r="A1510" s="392"/>
      <c r="B1510" s="393"/>
      <c r="C1510" s="394"/>
      <c r="D1510" s="395"/>
      <c r="E1510" s="305" t="s">
        <v>1455</v>
      </c>
    </row>
    <row r="1511" spans="1:5" x14ac:dyDescent="0.25">
      <c r="A1511" s="376" t="s">
        <v>2191</v>
      </c>
      <c r="B1511" s="378" t="s">
        <v>2190</v>
      </c>
      <c r="C1511" s="379"/>
      <c r="D1511" s="382" t="s">
        <v>61</v>
      </c>
      <c r="E1511" s="306" t="s">
        <v>1454</v>
      </c>
    </row>
    <row r="1512" spans="1:5" x14ac:dyDescent="0.25">
      <c r="A1512" s="377"/>
      <c r="B1512" s="380"/>
      <c r="C1512" s="381"/>
      <c r="D1512" s="383"/>
      <c r="E1512" s="307" t="s">
        <v>1455</v>
      </c>
    </row>
    <row r="1513" spans="1:5" x14ac:dyDescent="0.25">
      <c r="A1513" s="384" t="s">
        <v>2192</v>
      </c>
      <c r="B1513" s="386" t="s">
        <v>2190</v>
      </c>
      <c r="C1513" s="387"/>
      <c r="D1513" s="390" t="s">
        <v>61</v>
      </c>
      <c r="E1513" s="304" t="s">
        <v>1454</v>
      </c>
    </row>
    <row r="1514" spans="1:5" x14ac:dyDescent="0.25">
      <c r="A1514" s="392"/>
      <c r="B1514" s="393"/>
      <c r="C1514" s="394"/>
      <c r="D1514" s="395"/>
      <c r="E1514" s="305" t="s">
        <v>1455</v>
      </c>
    </row>
    <row r="1515" spans="1:5" x14ac:dyDescent="0.25">
      <c r="A1515" s="376" t="s">
        <v>2193</v>
      </c>
      <c r="B1515" s="378" t="s">
        <v>2190</v>
      </c>
      <c r="C1515" s="379"/>
      <c r="D1515" s="382" t="s">
        <v>61</v>
      </c>
      <c r="E1515" s="306" t="s">
        <v>1454</v>
      </c>
    </row>
    <row r="1516" spans="1:5" x14ac:dyDescent="0.25">
      <c r="A1516" s="377"/>
      <c r="B1516" s="380"/>
      <c r="C1516" s="381"/>
      <c r="D1516" s="383"/>
      <c r="E1516" s="307" t="s">
        <v>1455</v>
      </c>
    </row>
    <row r="1517" spans="1:5" x14ac:dyDescent="0.25">
      <c r="A1517" s="384" t="s">
        <v>2194</v>
      </c>
      <c r="B1517" s="386" t="s">
        <v>2190</v>
      </c>
      <c r="C1517" s="387"/>
      <c r="D1517" s="390" t="s">
        <v>61</v>
      </c>
      <c r="E1517" s="304" t="s">
        <v>1454</v>
      </c>
    </row>
    <row r="1518" spans="1:5" x14ac:dyDescent="0.25">
      <c r="A1518" s="392"/>
      <c r="B1518" s="393"/>
      <c r="C1518" s="394"/>
      <c r="D1518" s="395"/>
      <c r="E1518" s="305" t="s">
        <v>1455</v>
      </c>
    </row>
    <row r="1519" spans="1:5" x14ac:dyDescent="0.25">
      <c r="A1519" s="376" t="s">
        <v>2195</v>
      </c>
      <c r="B1519" s="378" t="s">
        <v>2190</v>
      </c>
      <c r="C1519" s="379"/>
      <c r="D1519" s="382" t="s">
        <v>61</v>
      </c>
      <c r="E1519" s="306" t="s">
        <v>1454</v>
      </c>
    </row>
    <row r="1520" spans="1:5" x14ac:dyDescent="0.25">
      <c r="A1520" s="377"/>
      <c r="B1520" s="380"/>
      <c r="C1520" s="381"/>
      <c r="D1520" s="383"/>
      <c r="E1520" s="307" t="s">
        <v>1455</v>
      </c>
    </row>
    <row r="1521" spans="1:5" x14ac:dyDescent="0.25">
      <c r="A1521" s="384" t="s">
        <v>2196</v>
      </c>
      <c r="B1521" s="386" t="s">
        <v>2190</v>
      </c>
      <c r="C1521" s="387"/>
      <c r="D1521" s="390" t="s">
        <v>61</v>
      </c>
      <c r="E1521" s="304" t="s">
        <v>1454</v>
      </c>
    </row>
    <row r="1522" spans="1:5" x14ac:dyDescent="0.25">
      <c r="A1522" s="392"/>
      <c r="B1522" s="393"/>
      <c r="C1522" s="394"/>
      <c r="D1522" s="395"/>
      <c r="E1522" s="305" t="s">
        <v>1455</v>
      </c>
    </row>
    <row r="1523" spans="1:5" x14ac:dyDescent="0.25">
      <c r="A1523" s="376" t="s">
        <v>1878</v>
      </c>
      <c r="B1523" s="378" t="s">
        <v>2190</v>
      </c>
      <c r="C1523" s="379"/>
      <c r="D1523" s="382" t="s">
        <v>61</v>
      </c>
      <c r="E1523" s="306" t="s">
        <v>1454</v>
      </c>
    </row>
    <row r="1524" spans="1:5" x14ac:dyDescent="0.25">
      <c r="A1524" s="377"/>
      <c r="B1524" s="380"/>
      <c r="C1524" s="381"/>
      <c r="D1524" s="383"/>
      <c r="E1524" s="307" t="s">
        <v>1455</v>
      </c>
    </row>
    <row r="1525" spans="1:5" x14ac:dyDescent="0.25">
      <c r="A1525" s="384" t="s">
        <v>2197</v>
      </c>
      <c r="B1525" s="386" t="s">
        <v>2190</v>
      </c>
      <c r="C1525" s="387"/>
      <c r="D1525" s="390" t="s">
        <v>61</v>
      </c>
      <c r="E1525" s="304" t="s">
        <v>1454</v>
      </c>
    </row>
    <row r="1526" spans="1:5" x14ac:dyDescent="0.25">
      <c r="A1526" s="392"/>
      <c r="B1526" s="393"/>
      <c r="C1526" s="394"/>
      <c r="D1526" s="395"/>
      <c r="E1526" s="305" t="s">
        <v>1455</v>
      </c>
    </row>
    <row r="1527" spans="1:5" x14ac:dyDescent="0.25">
      <c r="A1527" s="376" t="s">
        <v>2198</v>
      </c>
      <c r="B1527" s="378" t="s">
        <v>2190</v>
      </c>
      <c r="C1527" s="379"/>
      <c r="D1527" s="382" t="s">
        <v>61</v>
      </c>
      <c r="E1527" s="306" t="s">
        <v>1454</v>
      </c>
    </row>
    <row r="1528" spans="1:5" x14ac:dyDescent="0.25">
      <c r="A1528" s="377"/>
      <c r="B1528" s="380"/>
      <c r="C1528" s="381"/>
      <c r="D1528" s="383"/>
      <c r="E1528" s="307" t="s">
        <v>1455</v>
      </c>
    </row>
    <row r="1529" spans="1:5" x14ac:dyDescent="0.25">
      <c r="A1529" s="384" t="s">
        <v>2199</v>
      </c>
      <c r="B1529" s="386" t="s">
        <v>2190</v>
      </c>
      <c r="C1529" s="387"/>
      <c r="D1529" s="390" t="s">
        <v>61</v>
      </c>
      <c r="E1529" s="304" t="s">
        <v>1454</v>
      </c>
    </row>
    <row r="1530" spans="1:5" x14ac:dyDescent="0.25">
      <c r="A1530" s="392"/>
      <c r="B1530" s="393"/>
      <c r="C1530" s="394"/>
      <c r="D1530" s="395"/>
      <c r="E1530" s="305" t="s">
        <v>1455</v>
      </c>
    </row>
    <row r="1531" spans="1:5" x14ac:dyDescent="0.25">
      <c r="A1531" s="376" t="s">
        <v>2200</v>
      </c>
      <c r="B1531" s="378" t="s">
        <v>2201</v>
      </c>
      <c r="C1531" s="379"/>
      <c r="D1531" s="382" t="s">
        <v>61</v>
      </c>
      <c r="E1531" s="306" t="s">
        <v>1454</v>
      </c>
    </row>
    <row r="1532" spans="1:5" x14ac:dyDescent="0.25">
      <c r="A1532" s="377"/>
      <c r="B1532" s="380"/>
      <c r="C1532" s="381"/>
      <c r="D1532" s="383"/>
      <c r="E1532" s="307" t="s">
        <v>1455</v>
      </c>
    </row>
    <row r="1533" spans="1:5" x14ac:dyDescent="0.25">
      <c r="A1533" s="384" t="s">
        <v>2202</v>
      </c>
      <c r="B1533" s="386" t="s">
        <v>2201</v>
      </c>
      <c r="C1533" s="387"/>
      <c r="D1533" s="390" t="s">
        <v>61</v>
      </c>
      <c r="E1533" s="304" t="s">
        <v>1454</v>
      </c>
    </row>
    <row r="1534" spans="1:5" x14ac:dyDescent="0.25">
      <c r="A1534" s="392"/>
      <c r="B1534" s="393"/>
      <c r="C1534" s="394"/>
      <c r="D1534" s="395"/>
      <c r="E1534" s="305" t="s">
        <v>1455</v>
      </c>
    </row>
    <row r="1535" spans="1:5" x14ac:dyDescent="0.25">
      <c r="A1535" s="376" t="s">
        <v>2203</v>
      </c>
      <c r="B1535" s="378" t="s">
        <v>2201</v>
      </c>
      <c r="C1535" s="379"/>
      <c r="D1535" s="382" t="s">
        <v>61</v>
      </c>
      <c r="E1535" s="306" t="s">
        <v>1454</v>
      </c>
    </row>
    <row r="1536" spans="1:5" x14ac:dyDescent="0.25">
      <c r="A1536" s="377"/>
      <c r="B1536" s="380"/>
      <c r="C1536" s="381"/>
      <c r="D1536" s="383"/>
      <c r="E1536" s="307" t="s">
        <v>1455</v>
      </c>
    </row>
    <row r="1537" spans="1:5" x14ac:dyDescent="0.25">
      <c r="A1537" s="384" t="s">
        <v>2204</v>
      </c>
      <c r="B1537" s="386" t="s">
        <v>2201</v>
      </c>
      <c r="C1537" s="387"/>
      <c r="D1537" s="390" t="s">
        <v>61</v>
      </c>
      <c r="E1537" s="304" t="s">
        <v>1454</v>
      </c>
    </row>
    <row r="1538" spans="1:5" x14ac:dyDescent="0.25">
      <c r="A1538" s="392"/>
      <c r="B1538" s="393"/>
      <c r="C1538" s="394"/>
      <c r="D1538" s="395"/>
      <c r="E1538" s="305" t="s">
        <v>1455</v>
      </c>
    </row>
    <row r="1539" spans="1:5" x14ac:dyDescent="0.25">
      <c r="A1539" s="376" t="s">
        <v>2205</v>
      </c>
      <c r="B1539" s="378" t="s">
        <v>2201</v>
      </c>
      <c r="C1539" s="379"/>
      <c r="D1539" s="382" t="s">
        <v>61</v>
      </c>
      <c r="E1539" s="306" t="s">
        <v>1454</v>
      </c>
    </row>
    <row r="1540" spans="1:5" x14ac:dyDescent="0.25">
      <c r="A1540" s="377"/>
      <c r="B1540" s="380"/>
      <c r="C1540" s="381"/>
      <c r="D1540" s="383"/>
      <c r="E1540" s="307" t="s">
        <v>1455</v>
      </c>
    </row>
    <row r="1541" spans="1:5" x14ac:dyDescent="0.25">
      <c r="A1541" s="384" t="s">
        <v>2206</v>
      </c>
      <c r="B1541" s="386" t="s">
        <v>2201</v>
      </c>
      <c r="C1541" s="387"/>
      <c r="D1541" s="390" t="s">
        <v>61</v>
      </c>
      <c r="E1541" s="304" t="s">
        <v>1454</v>
      </c>
    </row>
    <row r="1542" spans="1:5" x14ac:dyDescent="0.25">
      <c r="A1542" s="392"/>
      <c r="B1542" s="393"/>
      <c r="C1542" s="394"/>
      <c r="D1542" s="395"/>
      <c r="E1542" s="305" t="s">
        <v>1455</v>
      </c>
    </row>
    <row r="1543" spans="1:5" x14ac:dyDescent="0.25">
      <c r="A1543" s="376" t="s">
        <v>2207</v>
      </c>
      <c r="B1543" s="378" t="s">
        <v>2201</v>
      </c>
      <c r="C1543" s="379"/>
      <c r="D1543" s="382" t="s">
        <v>61</v>
      </c>
      <c r="E1543" s="306" t="s">
        <v>1454</v>
      </c>
    </row>
    <row r="1544" spans="1:5" x14ac:dyDescent="0.25">
      <c r="A1544" s="377"/>
      <c r="B1544" s="380"/>
      <c r="C1544" s="381"/>
      <c r="D1544" s="383"/>
      <c r="E1544" s="307" t="s">
        <v>1455</v>
      </c>
    </row>
    <row r="1545" spans="1:5" x14ac:dyDescent="0.25">
      <c r="A1545" s="384" t="s">
        <v>2133</v>
      </c>
      <c r="B1545" s="386"/>
      <c r="C1545" s="387"/>
      <c r="D1545" s="390" t="s">
        <v>61</v>
      </c>
      <c r="E1545" s="304" t="s">
        <v>1454</v>
      </c>
    </row>
    <row r="1546" spans="1:5" x14ac:dyDescent="0.25">
      <c r="A1546" s="392"/>
      <c r="B1546" s="393"/>
      <c r="C1546" s="394"/>
      <c r="D1546" s="395"/>
      <c r="E1546" s="305" t="s">
        <v>1455</v>
      </c>
    </row>
    <row r="1547" spans="1:5" x14ac:dyDescent="0.25">
      <c r="A1547" s="376" t="s">
        <v>2152</v>
      </c>
      <c r="B1547" s="378"/>
      <c r="C1547" s="379"/>
      <c r="D1547" s="382" t="s">
        <v>61</v>
      </c>
      <c r="E1547" s="306" t="s">
        <v>1454</v>
      </c>
    </row>
    <row r="1548" spans="1:5" x14ac:dyDescent="0.25">
      <c r="A1548" s="377"/>
      <c r="B1548" s="380"/>
      <c r="C1548" s="381"/>
      <c r="D1548" s="383"/>
      <c r="E1548" s="307" t="s">
        <v>1455</v>
      </c>
    </row>
    <row r="1549" spans="1:5" x14ac:dyDescent="0.25">
      <c r="A1549" s="384" t="s">
        <v>2163</v>
      </c>
      <c r="B1549" s="386"/>
      <c r="C1549" s="387"/>
      <c r="D1549" s="390" t="s">
        <v>61</v>
      </c>
      <c r="E1549" s="304" t="s">
        <v>1454</v>
      </c>
    </row>
    <row r="1550" spans="1:5" x14ac:dyDescent="0.25">
      <c r="A1550" s="392"/>
      <c r="B1550" s="393"/>
      <c r="C1550" s="394"/>
      <c r="D1550" s="395"/>
      <c r="E1550" s="305" t="s">
        <v>1455</v>
      </c>
    </row>
    <row r="1551" spans="1:5" x14ac:dyDescent="0.25">
      <c r="A1551" s="376" t="s">
        <v>2177</v>
      </c>
      <c r="B1551" s="378"/>
      <c r="C1551" s="379"/>
      <c r="D1551" s="382" t="s">
        <v>61</v>
      </c>
      <c r="E1551" s="306" t="s">
        <v>1454</v>
      </c>
    </row>
    <row r="1552" spans="1:5" x14ac:dyDescent="0.25">
      <c r="A1552" s="377"/>
      <c r="B1552" s="380"/>
      <c r="C1552" s="381"/>
      <c r="D1552" s="383"/>
      <c r="E1552" s="307" t="s">
        <v>1455</v>
      </c>
    </row>
    <row r="1553" spans="1:5" x14ac:dyDescent="0.25">
      <c r="A1553" s="384" t="s">
        <v>2190</v>
      </c>
      <c r="B1553" s="386"/>
      <c r="C1553" s="387"/>
      <c r="D1553" s="390" t="s">
        <v>61</v>
      </c>
      <c r="E1553" s="304" t="s">
        <v>1454</v>
      </c>
    </row>
    <row r="1554" spans="1:5" x14ac:dyDescent="0.25">
      <c r="A1554" s="392"/>
      <c r="B1554" s="393"/>
      <c r="C1554" s="394"/>
      <c r="D1554" s="395"/>
      <c r="E1554" s="305" t="s">
        <v>1455</v>
      </c>
    </row>
    <row r="1555" spans="1:5" x14ac:dyDescent="0.25">
      <c r="A1555" s="376" t="s">
        <v>2208</v>
      </c>
      <c r="B1555" s="378" t="s">
        <v>2190</v>
      </c>
      <c r="C1555" s="379"/>
      <c r="D1555" s="382" t="s">
        <v>61</v>
      </c>
      <c r="E1555" s="306" t="s">
        <v>1454</v>
      </c>
    </row>
    <row r="1556" spans="1:5" x14ac:dyDescent="0.25">
      <c r="A1556" s="377"/>
      <c r="B1556" s="380"/>
      <c r="C1556" s="381"/>
      <c r="D1556" s="383"/>
      <c r="E1556" s="307" t="s">
        <v>1455</v>
      </c>
    </row>
    <row r="1557" spans="1:5" x14ac:dyDescent="0.25">
      <c r="A1557" s="384" t="s">
        <v>2182</v>
      </c>
      <c r="B1557" s="386" t="s">
        <v>2133</v>
      </c>
      <c r="C1557" s="387"/>
      <c r="D1557" s="390" t="s">
        <v>61</v>
      </c>
      <c r="E1557" s="304" t="s">
        <v>1454</v>
      </c>
    </row>
    <row r="1558" spans="1:5" x14ac:dyDescent="0.25">
      <c r="A1558" s="392"/>
      <c r="B1558" s="393"/>
      <c r="C1558" s="394"/>
      <c r="D1558" s="395"/>
      <c r="E1558" s="305" t="s">
        <v>1455</v>
      </c>
    </row>
    <row r="1559" spans="1:5" x14ac:dyDescent="0.25">
      <c r="A1559" s="376" t="s">
        <v>2209</v>
      </c>
      <c r="B1559" s="378" t="s">
        <v>2177</v>
      </c>
      <c r="C1559" s="379"/>
      <c r="D1559" s="382" t="s">
        <v>61</v>
      </c>
      <c r="E1559" s="306" t="s">
        <v>1454</v>
      </c>
    </row>
    <row r="1560" spans="1:5" x14ac:dyDescent="0.25">
      <c r="A1560" s="377"/>
      <c r="B1560" s="380"/>
      <c r="C1560" s="381"/>
      <c r="D1560" s="383"/>
      <c r="E1560" s="307" t="s">
        <v>1455</v>
      </c>
    </row>
    <row r="1561" spans="1:5" x14ac:dyDescent="0.25">
      <c r="A1561" s="384" t="s">
        <v>2210</v>
      </c>
      <c r="B1561" s="386" t="s">
        <v>2190</v>
      </c>
      <c r="C1561" s="387"/>
      <c r="D1561" s="390" t="s">
        <v>61</v>
      </c>
      <c r="E1561" s="304" t="s">
        <v>1454</v>
      </c>
    </row>
    <row r="1562" spans="1:5" x14ac:dyDescent="0.25">
      <c r="A1562" s="392"/>
      <c r="B1562" s="393"/>
      <c r="C1562" s="394"/>
      <c r="D1562" s="395"/>
      <c r="E1562" s="305" t="s">
        <v>1455</v>
      </c>
    </row>
    <row r="1563" spans="1:5" x14ac:dyDescent="0.25">
      <c r="A1563" s="376" t="s">
        <v>1837</v>
      </c>
      <c r="B1563" s="378" t="s">
        <v>2152</v>
      </c>
      <c r="C1563" s="379"/>
      <c r="D1563" s="382" t="s">
        <v>61</v>
      </c>
      <c r="E1563" s="306" t="s">
        <v>1454</v>
      </c>
    </row>
    <row r="1564" spans="1:5" x14ac:dyDescent="0.25">
      <c r="A1564" s="377"/>
      <c r="B1564" s="380"/>
      <c r="C1564" s="381"/>
      <c r="D1564" s="383"/>
      <c r="E1564" s="307" t="s">
        <v>1455</v>
      </c>
    </row>
    <row r="1565" spans="1:5" x14ac:dyDescent="0.25">
      <c r="A1565" s="384" t="s">
        <v>2201</v>
      </c>
      <c r="B1565" s="386"/>
      <c r="C1565" s="387"/>
      <c r="D1565" s="390" t="s">
        <v>61</v>
      </c>
      <c r="E1565" s="304" t="s">
        <v>1454</v>
      </c>
    </row>
    <row r="1566" spans="1:5" x14ac:dyDescent="0.25">
      <c r="A1566" s="392"/>
      <c r="B1566" s="393"/>
      <c r="C1566" s="394"/>
      <c r="D1566" s="395"/>
      <c r="E1566" s="305" t="s">
        <v>1455</v>
      </c>
    </row>
    <row r="1567" spans="1:5" x14ac:dyDescent="0.25">
      <c r="A1567" s="302" t="s">
        <v>2211</v>
      </c>
      <c r="B1567" s="398"/>
      <c r="C1567" s="399"/>
      <c r="D1567" s="292" t="s">
        <v>62</v>
      </c>
      <c r="E1567" s="303"/>
    </row>
    <row r="1568" spans="1:5" x14ac:dyDescent="0.25">
      <c r="A1568" s="300" t="s">
        <v>2212</v>
      </c>
      <c r="B1568" s="396"/>
      <c r="C1568" s="397"/>
      <c r="D1568" s="291" t="s">
        <v>62</v>
      </c>
      <c r="E1568" s="301"/>
    </row>
    <row r="1569" spans="1:5" x14ac:dyDescent="0.25">
      <c r="A1569" s="302" t="s">
        <v>2213</v>
      </c>
      <c r="B1569" s="398"/>
      <c r="C1569" s="399"/>
      <c r="D1569" s="292" t="s">
        <v>62</v>
      </c>
      <c r="E1569" s="303"/>
    </row>
    <row r="1570" spans="1:5" x14ac:dyDescent="0.25">
      <c r="A1570" s="300" t="s">
        <v>2214</v>
      </c>
      <c r="B1570" s="396"/>
      <c r="C1570" s="397"/>
      <c r="D1570" s="291" t="s">
        <v>62</v>
      </c>
      <c r="E1570" s="301"/>
    </row>
    <row r="1571" spans="1:5" x14ac:dyDescent="0.25">
      <c r="A1571" s="302" t="s">
        <v>2215</v>
      </c>
      <c r="B1571" s="398"/>
      <c r="C1571" s="399"/>
      <c r="D1571" s="292" t="s">
        <v>62</v>
      </c>
      <c r="E1571" s="303"/>
    </row>
    <row r="1572" spans="1:5" x14ac:dyDescent="0.25">
      <c r="A1572" s="300" t="s">
        <v>2216</v>
      </c>
      <c r="B1572" s="396"/>
      <c r="C1572" s="397"/>
      <c r="D1572" s="291" t="s">
        <v>62</v>
      </c>
      <c r="E1572" s="301"/>
    </row>
    <row r="1573" spans="1:5" x14ac:dyDescent="0.25">
      <c r="A1573" s="302" t="s">
        <v>2217</v>
      </c>
      <c r="B1573" s="398"/>
      <c r="C1573" s="399"/>
      <c r="D1573" s="292" t="s">
        <v>62</v>
      </c>
      <c r="E1573" s="303"/>
    </row>
    <row r="1574" spans="1:5" x14ac:dyDescent="0.25">
      <c r="A1574" s="300" t="s">
        <v>2218</v>
      </c>
      <c r="B1574" s="396"/>
      <c r="C1574" s="397"/>
      <c r="D1574" s="291" t="s">
        <v>62</v>
      </c>
      <c r="E1574" s="301"/>
    </row>
    <row r="1575" spans="1:5" x14ac:dyDescent="0.25">
      <c r="A1575" s="302" t="s">
        <v>2219</v>
      </c>
      <c r="B1575" s="398"/>
      <c r="C1575" s="399"/>
      <c r="D1575" s="292" t="s">
        <v>62</v>
      </c>
      <c r="E1575" s="303"/>
    </row>
    <row r="1576" spans="1:5" x14ac:dyDescent="0.25">
      <c r="A1576" s="300" t="s">
        <v>2220</v>
      </c>
      <c r="B1576" s="396"/>
      <c r="C1576" s="397"/>
      <c r="D1576" s="291" t="s">
        <v>62</v>
      </c>
      <c r="E1576" s="301"/>
    </row>
    <row r="1577" spans="1:5" x14ac:dyDescent="0.25">
      <c r="A1577" s="302" t="s">
        <v>2221</v>
      </c>
      <c r="B1577" s="398"/>
      <c r="C1577" s="399"/>
      <c r="D1577" s="292" t="s">
        <v>62</v>
      </c>
      <c r="E1577" s="303"/>
    </row>
    <row r="1578" spans="1:5" x14ac:dyDescent="0.25">
      <c r="A1578" s="384" t="s">
        <v>2222</v>
      </c>
      <c r="B1578" s="386"/>
      <c r="C1578" s="387"/>
      <c r="D1578" s="390" t="s">
        <v>62</v>
      </c>
      <c r="E1578" s="304" t="s">
        <v>1454</v>
      </c>
    </row>
    <row r="1579" spans="1:5" x14ac:dyDescent="0.25">
      <c r="A1579" s="392"/>
      <c r="B1579" s="393"/>
      <c r="C1579" s="394"/>
      <c r="D1579" s="395"/>
      <c r="E1579" s="305" t="s">
        <v>1455</v>
      </c>
    </row>
    <row r="1580" spans="1:5" x14ac:dyDescent="0.25">
      <c r="A1580" s="302" t="s">
        <v>2223</v>
      </c>
      <c r="B1580" s="398"/>
      <c r="C1580" s="399"/>
      <c r="D1580" s="292" t="s">
        <v>62</v>
      </c>
      <c r="E1580" s="303"/>
    </row>
    <row r="1581" spans="1:5" x14ac:dyDescent="0.25">
      <c r="A1581" s="300" t="s">
        <v>2224</v>
      </c>
      <c r="B1581" s="396"/>
      <c r="C1581" s="397"/>
      <c r="D1581" s="291" t="s">
        <v>62</v>
      </c>
      <c r="E1581" s="301"/>
    </row>
    <row r="1582" spans="1:5" x14ac:dyDescent="0.25">
      <c r="A1582" s="302" t="s">
        <v>2225</v>
      </c>
      <c r="B1582" s="398"/>
      <c r="C1582" s="399"/>
      <c r="D1582" s="292" t="s">
        <v>62</v>
      </c>
      <c r="E1582" s="303"/>
    </row>
    <row r="1583" spans="1:5" x14ac:dyDescent="0.25">
      <c r="A1583" s="300" t="s">
        <v>2226</v>
      </c>
      <c r="B1583" s="396"/>
      <c r="C1583" s="397"/>
      <c r="D1583" s="291" t="s">
        <v>62</v>
      </c>
      <c r="E1583" s="301"/>
    </row>
    <row r="1584" spans="1:5" x14ac:dyDescent="0.25">
      <c r="A1584" s="302" t="s">
        <v>2227</v>
      </c>
      <c r="B1584" s="398"/>
      <c r="C1584" s="399"/>
      <c r="D1584" s="292" t="s">
        <v>62</v>
      </c>
      <c r="E1584" s="303"/>
    </row>
    <row r="1585" spans="1:5" x14ac:dyDescent="0.25">
      <c r="A1585" s="300" t="s">
        <v>2228</v>
      </c>
      <c r="B1585" s="396"/>
      <c r="C1585" s="397"/>
      <c r="D1585" s="291" t="s">
        <v>62</v>
      </c>
      <c r="E1585" s="301"/>
    </row>
    <row r="1586" spans="1:5" x14ac:dyDescent="0.25">
      <c r="A1586" s="302" t="s">
        <v>2229</v>
      </c>
      <c r="B1586" s="398"/>
      <c r="C1586" s="399"/>
      <c r="D1586" s="292" t="s">
        <v>62</v>
      </c>
      <c r="E1586" s="303"/>
    </row>
    <row r="1587" spans="1:5" x14ac:dyDescent="0.25">
      <c r="A1587" s="384" t="s">
        <v>2230</v>
      </c>
      <c r="B1587" s="386" t="s">
        <v>2231</v>
      </c>
      <c r="C1587" s="387"/>
      <c r="D1587" s="390" t="s">
        <v>62</v>
      </c>
      <c r="E1587" s="304" t="s">
        <v>1454</v>
      </c>
    </row>
    <row r="1588" spans="1:5" x14ac:dyDescent="0.25">
      <c r="A1588" s="392"/>
      <c r="B1588" s="393"/>
      <c r="C1588" s="394"/>
      <c r="D1588" s="395"/>
      <c r="E1588" s="305" t="s">
        <v>1455</v>
      </c>
    </row>
    <row r="1589" spans="1:5" x14ac:dyDescent="0.25">
      <c r="A1589" s="376" t="s">
        <v>2232</v>
      </c>
      <c r="B1589" s="378" t="s">
        <v>2231</v>
      </c>
      <c r="C1589" s="379"/>
      <c r="D1589" s="382" t="s">
        <v>62</v>
      </c>
      <c r="E1589" s="306" t="s">
        <v>1454</v>
      </c>
    </row>
    <row r="1590" spans="1:5" x14ac:dyDescent="0.25">
      <c r="A1590" s="377"/>
      <c r="B1590" s="380"/>
      <c r="C1590" s="381"/>
      <c r="D1590" s="383"/>
      <c r="E1590" s="307" t="s">
        <v>1455</v>
      </c>
    </row>
    <row r="1591" spans="1:5" x14ac:dyDescent="0.25">
      <c r="A1591" s="384" t="s">
        <v>2233</v>
      </c>
      <c r="B1591" s="386" t="s">
        <v>2231</v>
      </c>
      <c r="C1591" s="387"/>
      <c r="D1591" s="390" t="s">
        <v>62</v>
      </c>
      <c r="E1591" s="304" t="s">
        <v>1454</v>
      </c>
    </row>
    <row r="1592" spans="1:5" x14ac:dyDescent="0.25">
      <c r="A1592" s="392"/>
      <c r="B1592" s="393"/>
      <c r="C1592" s="394"/>
      <c r="D1592" s="395"/>
      <c r="E1592" s="305" t="s">
        <v>1455</v>
      </c>
    </row>
    <row r="1593" spans="1:5" x14ac:dyDescent="0.25">
      <c r="A1593" s="376" t="s">
        <v>2234</v>
      </c>
      <c r="B1593" s="378" t="s">
        <v>2231</v>
      </c>
      <c r="C1593" s="379"/>
      <c r="D1593" s="382" t="s">
        <v>62</v>
      </c>
      <c r="E1593" s="306" t="s">
        <v>1454</v>
      </c>
    </row>
    <row r="1594" spans="1:5" x14ac:dyDescent="0.25">
      <c r="A1594" s="377"/>
      <c r="B1594" s="380"/>
      <c r="C1594" s="381"/>
      <c r="D1594" s="383"/>
      <c r="E1594" s="307" t="s">
        <v>1455</v>
      </c>
    </row>
    <row r="1595" spans="1:5" x14ac:dyDescent="0.25">
      <c r="A1595" s="384" t="s">
        <v>2235</v>
      </c>
      <c r="B1595" s="386" t="s">
        <v>2231</v>
      </c>
      <c r="C1595" s="387"/>
      <c r="D1595" s="390" t="s">
        <v>62</v>
      </c>
      <c r="E1595" s="304" t="s">
        <v>1454</v>
      </c>
    </row>
    <row r="1596" spans="1:5" x14ac:dyDescent="0.25">
      <c r="A1596" s="392"/>
      <c r="B1596" s="393"/>
      <c r="C1596" s="394"/>
      <c r="D1596" s="395"/>
      <c r="E1596" s="305" t="s">
        <v>1455</v>
      </c>
    </row>
    <row r="1597" spans="1:5" x14ac:dyDescent="0.25">
      <c r="A1597" s="376" t="s">
        <v>2236</v>
      </c>
      <c r="B1597" s="378" t="s">
        <v>2231</v>
      </c>
      <c r="C1597" s="379"/>
      <c r="D1597" s="382" t="s">
        <v>62</v>
      </c>
      <c r="E1597" s="306" t="s">
        <v>1454</v>
      </c>
    </row>
    <row r="1598" spans="1:5" x14ac:dyDescent="0.25">
      <c r="A1598" s="377"/>
      <c r="B1598" s="380"/>
      <c r="C1598" s="381"/>
      <c r="D1598" s="383"/>
      <c r="E1598" s="307" t="s">
        <v>1455</v>
      </c>
    </row>
    <row r="1599" spans="1:5" x14ac:dyDescent="0.25">
      <c r="A1599" s="384" t="s">
        <v>2237</v>
      </c>
      <c r="B1599" s="386" t="s">
        <v>2231</v>
      </c>
      <c r="C1599" s="387"/>
      <c r="D1599" s="390" t="s">
        <v>62</v>
      </c>
      <c r="E1599" s="304" t="s">
        <v>1454</v>
      </c>
    </row>
    <row r="1600" spans="1:5" x14ac:dyDescent="0.25">
      <c r="A1600" s="392"/>
      <c r="B1600" s="393"/>
      <c r="C1600" s="394"/>
      <c r="D1600" s="395"/>
      <c r="E1600" s="305" t="s">
        <v>1455</v>
      </c>
    </row>
    <row r="1601" spans="1:5" x14ac:dyDescent="0.25">
      <c r="A1601" s="376" t="s">
        <v>2238</v>
      </c>
      <c r="B1601" s="378" t="s">
        <v>2231</v>
      </c>
      <c r="C1601" s="379"/>
      <c r="D1601" s="382" t="s">
        <v>62</v>
      </c>
      <c r="E1601" s="306" t="s">
        <v>1454</v>
      </c>
    </row>
    <row r="1602" spans="1:5" x14ac:dyDescent="0.25">
      <c r="A1602" s="377"/>
      <c r="B1602" s="380"/>
      <c r="C1602" s="381"/>
      <c r="D1602" s="383"/>
      <c r="E1602" s="307" t="s">
        <v>1455</v>
      </c>
    </row>
    <row r="1603" spans="1:5" x14ac:dyDescent="0.25">
      <c r="A1603" s="384" t="s">
        <v>2239</v>
      </c>
      <c r="B1603" s="386" t="s">
        <v>2231</v>
      </c>
      <c r="C1603" s="387"/>
      <c r="D1603" s="390" t="s">
        <v>62</v>
      </c>
      <c r="E1603" s="304" t="s">
        <v>1454</v>
      </c>
    </row>
    <row r="1604" spans="1:5" x14ac:dyDescent="0.25">
      <c r="A1604" s="392"/>
      <c r="B1604" s="393"/>
      <c r="C1604" s="394"/>
      <c r="D1604" s="395"/>
      <c r="E1604" s="305" t="s">
        <v>1455</v>
      </c>
    </row>
    <row r="1605" spans="1:5" x14ac:dyDescent="0.25">
      <c r="A1605" s="376" t="s">
        <v>2240</v>
      </c>
      <c r="B1605" s="378" t="s">
        <v>2231</v>
      </c>
      <c r="C1605" s="379"/>
      <c r="D1605" s="382" t="s">
        <v>62</v>
      </c>
      <c r="E1605" s="306" t="s">
        <v>1454</v>
      </c>
    </row>
    <row r="1606" spans="1:5" x14ac:dyDescent="0.25">
      <c r="A1606" s="377"/>
      <c r="B1606" s="380"/>
      <c r="C1606" s="381"/>
      <c r="D1606" s="383"/>
      <c r="E1606" s="307" t="s">
        <v>1455</v>
      </c>
    </row>
    <row r="1607" spans="1:5" x14ac:dyDescent="0.25">
      <c r="A1607" s="384" t="s">
        <v>2241</v>
      </c>
      <c r="B1607" s="386" t="s">
        <v>2231</v>
      </c>
      <c r="C1607" s="387"/>
      <c r="D1607" s="390" t="s">
        <v>62</v>
      </c>
      <c r="E1607" s="304" t="s">
        <v>1454</v>
      </c>
    </row>
    <row r="1608" spans="1:5" x14ac:dyDescent="0.25">
      <c r="A1608" s="392"/>
      <c r="B1608" s="393"/>
      <c r="C1608" s="394"/>
      <c r="D1608" s="395"/>
      <c r="E1608" s="305" t="s">
        <v>1455</v>
      </c>
    </row>
    <row r="1609" spans="1:5" x14ac:dyDescent="0.25">
      <c r="A1609" s="376" t="s">
        <v>2242</v>
      </c>
      <c r="B1609" s="378" t="s">
        <v>2231</v>
      </c>
      <c r="C1609" s="379"/>
      <c r="D1609" s="382" t="s">
        <v>62</v>
      </c>
      <c r="E1609" s="306" t="s">
        <v>1454</v>
      </c>
    </row>
    <row r="1610" spans="1:5" x14ac:dyDescent="0.25">
      <c r="A1610" s="377"/>
      <c r="B1610" s="380"/>
      <c r="C1610" s="381"/>
      <c r="D1610" s="383"/>
      <c r="E1610" s="307" t="s">
        <v>1455</v>
      </c>
    </row>
    <row r="1611" spans="1:5" x14ac:dyDescent="0.25">
      <c r="A1611" s="384" t="s">
        <v>2243</v>
      </c>
      <c r="B1611" s="386" t="s">
        <v>2231</v>
      </c>
      <c r="C1611" s="387"/>
      <c r="D1611" s="390" t="s">
        <v>62</v>
      </c>
      <c r="E1611" s="304" t="s">
        <v>1454</v>
      </c>
    </row>
    <row r="1612" spans="1:5" x14ac:dyDescent="0.25">
      <c r="A1612" s="392"/>
      <c r="B1612" s="393"/>
      <c r="C1612" s="394"/>
      <c r="D1612" s="395"/>
      <c r="E1612" s="305" t="s">
        <v>1455</v>
      </c>
    </row>
    <row r="1613" spans="1:5" x14ac:dyDescent="0.25">
      <c r="A1613" s="376" t="s">
        <v>2244</v>
      </c>
      <c r="B1613" s="378" t="s">
        <v>2231</v>
      </c>
      <c r="C1613" s="379"/>
      <c r="D1613" s="382" t="s">
        <v>62</v>
      </c>
      <c r="E1613" s="306" t="s">
        <v>1454</v>
      </c>
    </row>
    <row r="1614" spans="1:5" x14ac:dyDescent="0.25">
      <c r="A1614" s="377"/>
      <c r="B1614" s="380"/>
      <c r="C1614" s="381"/>
      <c r="D1614" s="383"/>
      <c r="E1614" s="307" t="s">
        <v>1455</v>
      </c>
    </row>
    <row r="1615" spans="1:5" x14ac:dyDescent="0.25">
      <c r="A1615" s="384" t="s">
        <v>2245</v>
      </c>
      <c r="B1615" s="386" t="s">
        <v>2231</v>
      </c>
      <c r="C1615" s="387"/>
      <c r="D1615" s="390" t="s">
        <v>62</v>
      </c>
      <c r="E1615" s="304" t="s">
        <v>1454</v>
      </c>
    </row>
    <row r="1616" spans="1:5" x14ac:dyDescent="0.25">
      <c r="A1616" s="392"/>
      <c r="B1616" s="393"/>
      <c r="C1616" s="394"/>
      <c r="D1616" s="395"/>
      <c r="E1616" s="305" t="s">
        <v>1455</v>
      </c>
    </row>
    <row r="1617" spans="1:5" x14ac:dyDescent="0.25">
      <c r="A1617" s="376" t="s">
        <v>2246</v>
      </c>
      <c r="B1617" s="378" t="s">
        <v>2231</v>
      </c>
      <c r="C1617" s="379"/>
      <c r="D1617" s="382" t="s">
        <v>62</v>
      </c>
      <c r="E1617" s="306" t="s">
        <v>1454</v>
      </c>
    </row>
    <row r="1618" spans="1:5" x14ac:dyDescent="0.25">
      <c r="A1618" s="377"/>
      <c r="B1618" s="380"/>
      <c r="C1618" s="381"/>
      <c r="D1618" s="383"/>
      <c r="E1618" s="307" t="s">
        <v>1455</v>
      </c>
    </row>
    <row r="1619" spans="1:5" x14ac:dyDescent="0.25">
      <c r="A1619" s="384" t="s">
        <v>2247</v>
      </c>
      <c r="B1619" s="386" t="s">
        <v>2231</v>
      </c>
      <c r="C1619" s="387"/>
      <c r="D1619" s="390" t="s">
        <v>62</v>
      </c>
      <c r="E1619" s="304" t="s">
        <v>1454</v>
      </c>
    </row>
    <row r="1620" spans="1:5" x14ac:dyDescent="0.25">
      <c r="A1620" s="392"/>
      <c r="B1620" s="393"/>
      <c r="C1620" s="394"/>
      <c r="D1620" s="395"/>
      <c r="E1620" s="305" t="s">
        <v>1455</v>
      </c>
    </row>
    <row r="1621" spans="1:5" x14ac:dyDescent="0.25">
      <c r="A1621" s="376" t="s">
        <v>2248</v>
      </c>
      <c r="B1621" s="378" t="s">
        <v>2231</v>
      </c>
      <c r="C1621" s="379"/>
      <c r="D1621" s="382" t="s">
        <v>62</v>
      </c>
      <c r="E1621" s="306" t="s">
        <v>1454</v>
      </c>
    </row>
    <row r="1622" spans="1:5" x14ac:dyDescent="0.25">
      <c r="A1622" s="377"/>
      <c r="B1622" s="380"/>
      <c r="C1622" s="381"/>
      <c r="D1622" s="383"/>
      <c r="E1622" s="307" t="s">
        <v>1455</v>
      </c>
    </row>
    <row r="1623" spans="1:5" x14ac:dyDescent="0.25">
      <c r="A1623" s="384" t="s">
        <v>2249</v>
      </c>
      <c r="B1623" s="386" t="s">
        <v>2231</v>
      </c>
      <c r="C1623" s="387"/>
      <c r="D1623" s="390" t="s">
        <v>62</v>
      </c>
      <c r="E1623" s="304" t="s">
        <v>1454</v>
      </c>
    </row>
    <row r="1624" spans="1:5" x14ac:dyDescent="0.25">
      <c r="A1624" s="392"/>
      <c r="B1624" s="393"/>
      <c r="C1624" s="394"/>
      <c r="D1624" s="395"/>
      <c r="E1624" s="305" t="s">
        <v>1455</v>
      </c>
    </row>
    <row r="1625" spans="1:5" x14ac:dyDescent="0.25">
      <c r="A1625" s="376" t="s">
        <v>2250</v>
      </c>
      <c r="B1625" s="378" t="s">
        <v>2231</v>
      </c>
      <c r="C1625" s="379"/>
      <c r="D1625" s="382" t="s">
        <v>62</v>
      </c>
      <c r="E1625" s="306" t="s">
        <v>1454</v>
      </c>
    </row>
    <row r="1626" spans="1:5" x14ac:dyDescent="0.25">
      <c r="A1626" s="377"/>
      <c r="B1626" s="380"/>
      <c r="C1626" s="381"/>
      <c r="D1626" s="383"/>
      <c r="E1626" s="307" t="s">
        <v>1455</v>
      </c>
    </row>
    <row r="1627" spans="1:5" x14ac:dyDescent="0.25">
      <c r="A1627" s="384" t="s">
        <v>2251</v>
      </c>
      <c r="B1627" s="386" t="s">
        <v>2231</v>
      </c>
      <c r="C1627" s="387"/>
      <c r="D1627" s="390" t="s">
        <v>62</v>
      </c>
      <c r="E1627" s="304" t="s">
        <v>1454</v>
      </c>
    </row>
    <row r="1628" spans="1:5" x14ac:dyDescent="0.25">
      <c r="A1628" s="392"/>
      <c r="B1628" s="393"/>
      <c r="C1628" s="394"/>
      <c r="D1628" s="395"/>
      <c r="E1628" s="305" t="s">
        <v>1455</v>
      </c>
    </row>
    <row r="1629" spans="1:5" x14ac:dyDescent="0.25">
      <c r="A1629" s="376" t="s">
        <v>2252</v>
      </c>
      <c r="B1629" s="378" t="s">
        <v>2231</v>
      </c>
      <c r="C1629" s="379"/>
      <c r="D1629" s="382" t="s">
        <v>62</v>
      </c>
      <c r="E1629" s="306" t="s">
        <v>1454</v>
      </c>
    </row>
    <row r="1630" spans="1:5" x14ac:dyDescent="0.25">
      <c r="A1630" s="377"/>
      <c r="B1630" s="380"/>
      <c r="C1630" s="381"/>
      <c r="D1630" s="383"/>
      <c r="E1630" s="307" t="s">
        <v>1455</v>
      </c>
    </row>
    <row r="1631" spans="1:5" x14ac:dyDescent="0.25">
      <c r="A1631" s="384" t="s">
        <v>2253</v>
      </c>
      <c r="B1631" s="386" t="s">
        <v>2231</v>
      </c>
      <c r="C1631" s="387"/>
      <c r="D1631" s="390" t="s">
        <v>62</v>
      </c>
      <c r="E1631" s="304" t="s">
        <v>1454</v>
      </c>
    </row>
    <row r="1632" spans="1:5" x14ac:dyDescent="0.25">
      <c r="A1632" s="392"/>
      <c r="B1632" s="393"/>
      <c r="C1632" s="394"/>
      <c r="D1632" s="395"/>
      <c r="E1632" s="305" t="s">
        <v>1455</v>
      </c>
    </row>
    <row r="1633" spans="1:5" x14ac:dyDescent="0.25">
      <c r="A1633" s="376" t="s">
        <v>2254</v>
      </c>
      <c r="B1633" s="378" t="s">
        <v>2231</v>
      </c>
      <c r="C1633" s="379"/>
      <c r="D1633" s="382" t="s">
        <v>62</v>
      </c>
      <c r="E1633" s="306" t="s">
        <v>1454</v>
      </c>
    </row>
    <row r="1634" spans="1:5" x14ac:dyDescent="0.25">
      <c r="A1634" s="377"/>
      <c r="B1634" s="380"/>
      <c r="C1634" s="381"/>
      <c r="D1634" s="383"/>
      <c r="E1634" s="307" t="s">
        <v>1455</v>
      </c>
    </row>
    <row r="1635" spans="1:5" x14ac:dyDescent="0.25">
      <c r="A1635" s="384" t="s">
        <v>2255</v>
      </c>
      <c r="B1635" s="386" t="s">
        <v>2256</v>
      </c>
      <c r="C1635" s="387"/>
      <c r="D1635" s="390" t="s">
        <v>62</v>
      </c>
      <c r="E1635" s="304" t="s">
        <v>1454</v>
      </c>
    </row>
    <row r="1636" spans="1:5" x14ac:dyDescent="0.25">
      <c r="A1636" s="392"/>
      <c r="B1636" s="393"/>
      <c r="C1636" s="394"/>
      <c r="D1636" s="395"/>
      <c r="E1636" s="305" t="s">
        <v>1455</v>
      </c>
    </row>
    <row r="1637" spans="1:5" x14ac:dyDescent="0.25">
      <c r="A1637" s="376" t="s">
        <v>2257</v>
      </c>
      <c r="B1637" s="378" t="s">
        <v>2256</v>
      </c>
      <c r="C1637" s="379"/>
      <c r="D1637" s="382" t="s">
        <v>62</v>
      </c>
      <c r="E1637" s="306" t="s">
        <v>1454</v>
      </c>
    </row>
    <row r="1638" spans="1:5" x14ac:dyDescent="0.25">
      <c r="A1638" s="377"/>
      <c r="B1638" s="380"/>
      <c r="C1638" s="381"/>
      <c r="D1638" s="383"/>
      <c r="E1638" s="307" t="s">
        <v>1455</v>
      </c>
    </row>
    <row r="1639" spans="1:5" x14ac:dyDescent="0.25">
      <c r="A1639" s="384" t="s">
        <v>2258</v>
      </c>
      <c r="B1639" s="386" t="s">
        <v>2256</v>
      </c>
      <c r="C1639" s="387"/>
      <c r="D1639" s="390" t="s">
        <v>62</v>
      </c>
      <c r="E1639" s="304" t="s">
        <v>1454</v>
      </c>
    </row>
    <row r="1640" spans="1:5" x14ac:dyDescent="0.25">
      <c r="A1640" s="392"/>
      <c r="B1640" s="393"/>
      <c r="C1640" s="394"/>
      <c r="D1640" s="395"/>
      <c r="E1640" s="305" t="s">
        <v>1455</v>
      </c>
    </row>
    <row r="1641" spans="1:5" x14ac:dyDescent="0.25">
      <c r="A1641" s="376" t="s">
        <v>2259</v>
      </c>
      <c r="B1641" s="378" t="s">
        <v>2256</v>
      </c>
      <c r="C1641" s="379"/>
      <c r="D1641" s="382" t="s">
        <v>62</v>
      </c>
      <c r="E1641" s="306" t="s">
        <v>1454</v>
      </c>
    </row>
    <row r="1642" spans="1:5" x14ac:dyDescent="0.25">
      <c r="A1642" s="377"/>
      <c r="B1642" s="380"/>
      <c r="C1642" s="381"/>
      <c r="D1642" s="383"/>
      <c r="E1642" s="307" t="s">
        <v>1455</v>
      </c>
    </row>
    <row r="1643" spans="1:5" x14ac:dyDescent="0.25">
      <c r="A1643" s="384" t="s">
        <v>2260</v>
      </c>
      <c r="B1643" s="386" t="s">
        <v>2256</v>
      </c>
      <c r="C1643" s="387"/>
      <c r="D1643" s="390" t="s">
        <v>62</v>
      </c>
      <c r="E1643" s="304" t="s">
        <v>1454</v>
      </c>
    </row>
    <row r="1644" spans="1:5" x14ac:dyDescent="0.25">
      <c r="A1644" s="392"/>
      <c r="B1644" s="393"/>
      <c r="C1644" s="394"/>
      <c r="D1644" s="395"/>
      <c r="E1644" s="305" t="s">
        <v>1455</v>
      </c>
    </row>
    <row r="1645" spans="1:5" x14ac:dyDescent="0.25">
      <c r="A1645" s="376" t="s">
        <v>2261</v>
      </c>
      <c r="B1645" s="378" t="s">
        <v>2256</v>
      </c>
      <c r="C1645" s="379"/>
      <c r="D1645" s="382" t="s">
        <v>62</v>
      </c>
      <c r="E1645" s="306" t="s">
        <v>1454</v>
      </c>
    </row>
    <row r="1646" spans="1:5" x14ac:dyDescent="0.25">
      <c r="A1646" s="377"/>
      <c r="B1646" s="380"/>
      <c r="C1646" s="381"/>
      <c r="D1646" s="383"/>
      <c r="E1646" s="307" t="s">
        <v>1455</v>
      </c>
    </row>
    <row r="1647" spans="1:5" x14ac:dyDescent="0.25">
      <c r="A1647" s="384" t="s">
        <v>2262</v>
      </c>
      <c r="B1647" s="386" t="s">
        <v>2256</v>
      </c>
      <c r="C1647" s="387"/>
      <c r="D1647" s="390" t="s">
        <v>62</v>
      </c>
      <c r="E1647" s="304" t="s">
        <v>1454</v>
      </c>
    </row>
    <row r="1648" spans="1:5" x14ac:dyDescent="0.25">
      <c r="A1648" s="392"/>
      <c r="B1648" s="393"/>
      <c r="C1648" s="394"/>
      <c r="D1648" s="395"/>
      <c r="E1648" s="305" t="s">
        <v>1455</v>
      </c>
    </row>
    <row r="1649" spans="1:5" x14ac:dyDescent="0.25">
      <c r="A1649" s="376" t="s">
        <v>2263</v>
      </c>
      <c r="B1649" s="378" t="s">
        <v>2264</v>
      </c>
      <c r="C1649" s="379"/>
      <c r="D1649" s="382" t="s">
        <v>62</v>
      </c>
      <c r="E1649" s="306" t="s">
        <v>1454</v>
      </c>
    </row>
    <row r="1650" spans="1:5" x14ac:dyDescent="0.25">
      <c r="A1650" s="377"/>
      <c r="B1650" s="380"/>
      <c r="C1650" s="381"/>
      <c r="D1650" s="383"/>
      <c r="E1650" s="307" t="s">
        <v>1455</v>
      </c>
    </row>
    <row r="1651" spans="1:5" x14ac:dyDescent="0.25">
      <c r="A1651" s="384" t="s">
        <v>2265</v>
      </c>
      <c r="B1651" s="386" t="s">
        <v>2264</v>
      </c>
      <c r="C1651" s="387"/>
      <c r="D1651" s="390" t="s">
        <v>62</v>
      </c>
      <c r="E1651" s="304" t="s">
        <v>1454</v>
      </c>
    </row>
    <row r="1652" spans="1:5" x14ac:dyDescent="0.25">
      <c r="A1652" s="392"/>
      <c r="B1652" s="393"/>
      <c r="C1652" s="394"/>
      <c r="D1652" s="395"/>
      <c r="E1652" s="305" t="s">
        <v>1455</v>
      </c>
    </row>
    <row r="1653" spans="1:5" x14ac:dyDescent="0.25">
      <c r="A1653" s="376" t="s">
        <v>2266</v>
      </c>
      <c r="B1653" s="378" t="s">
        <v>2264</v>
      </c>
      <c r="C1653" s="379"/>
      <c r="D1653" s="382" t="s">
        <v>62</v>
      </c>
      <c r="E1653" s="306" t="s">
        <v>1454</v>
      </c>
    </row>
    <row r="1654" spans="1:5" x14ac:dyDescent="0.25">
      <c r="A1654" s="377"/>
      <c r="B1654" s="380"/>
      <c r="C1654" s="381"/>
      <c r="D1654" s="383"/>
      <c r="E1654" s="307" t="s">
        <v>1455</v>
      </c>
    </row>
    <row r="1655" spans="1:5" x14ac:dyDescent="0.25">
      <c r="A1655" s="384" t="s">
        <v>2267</v>
      </c>
      <c r="B1655" s="386" t="s">
        <v>2264</v>
      </c>
      <c r="C1655" s="387"/>
      <c r="D1655" s="390" t="s">
        <v>62</v>
      </c>
      <c r="E1655" s="304" t="s">
        <v>1454</v>
      </c>
    </row>
    <row r="1656" spans="1:5" x14ac:dyDescent="0.25">
      <c r="A1656" s="392"/>
      <c r="B1656" s="393"/>
      <c r="C1656" s="394"/>
      <c r="D1656" s="395"/>
      <c r="E1656" s="305" t="s">
        <v>1455</v>
      </c>
    </row>
    <row r="1657" spans="1:5" x14ac:dyDescent="0.25">
      <c r="A1657" s="376" t="s">
        <v>2268</v>
      </c>
      <c r="B1657" s="378" t="s">
        <v>2264</v>
      </c>
      <c r="C1657" s="379"/>
      <c r="D1657" s="382" t="s">
        <v>62</v>
      </c>
      <c r="E1657" s="306" t="s">
        <v>1454</v>
      </c>
    </row>
    <row r="1658" spans="1:5" x14ac:dyDescent="0.25">
      <c r="A1658" s="377"/>
      <c r="B1658" s="380"/>
      <c r="C1658" s="381"/>
      <c r="D1658" s="383"/>
      <c r="E1658" s="307" t="s">
        <v>1455</v>
      </c>
    </row>
    <row r="1659" spans="1:5" x14ac:dyDescent="0.25">
      <c r="A1659" s="384" t="s">
        <v>2269</v>
      </c>
      <c r="B1659" s="386" t="s">
        <v>2264</v>
      </c>
      <c r="C1659" s="387"/>
      <c r="D1659" s="390" t="s">
        <v>62</v>
      </c>
      <c r="E1659" s="304" t="s">
        <v>1454</v>
      </c>
    </row>
    <row r="1660" spans="1:5" x14ac:dyDescent="0.25">
      <c r="A1660" s="392"/>
      <c r="B1660" s="393"/>
      <c r="C1660" s="394"/>
      <c r="D1660" s="395"/>
      <c r="E1660" s="305" t="s">
        <v>1455</v>
      </c>
    </row>
    <row r="1661" spans="1:5" x14ac:dyDescent="0.25">
      <c r="A1661" s="376" t="s">
        <v>2270</v>
      </c>
      <c r="B1661" s="378" t="s">
        <v>2264</v>
      </c>
      <c r="C1661" s="379"/>
      <c r="D1661" s="382" t="s">
        <v>62</v>
      </c>
      <c r="E1661" s="306" t="s">
        <v>1454</v>
      </c>
    </row>
    <row r="1662" spans="1:5" x14ac:dyDescent="0.25">
      <c r="A1662" s="377"/>
      <c r="B1662" s="380"/>
      <c r="C1662" s="381"/>
      <c r="D1662" s="383"/>
      <c r="E1662" s="307" t="s">
        <v>1455</v>
      </c>
    </row>
    <row r="1663" spans="1:5" x14ac:dyDescent="0.25">
      <c r="A1663" s="384" t="s">
        <v>2271</v>
      </c>
      <c r="B1663" s="386" t="s">
        <v>2264</v>
      </c>
      <c r="C1663" s="387"/>
      <c r="D1663" s="390" t="s">
        <v>62</v>
      </c>
      <c r="E1663" s="304" t="s">
        <v>1454</v>
      </c>
    </row>
    <row r="1664" spans="1:5" x14ac:dyDescent="0.25">
      <c r="A1664" s="392"/>
      <c r="B1664" s="393"/>
      <c r="C1664" s="394"/>
      <c r="D1664" s="395"/>
      <c r="E1664" s="305" t="s">
        <v>1455</v>
      </c>
    </row>
    <row r="1665" spans="1:5" x14ac:dyDescent="0.25">
      <c r="A1665" s="376" t="s">
        <v>2272</v>
      </c>
      <c r="B1665" s="378" t="s">
        <v>2273</v>
      </c>
      <c r="C1665" s="379"/>
      <c r="D1665" s="382" t="s">
        <v>62</v>
      </c>
      <c r="E1665" s="306" t="s">
        <v>1454</v>
      </c>
    </row>
    <row r="1666" spans="1:5" x14ac:dyDescent="0.25">
      <c r="A1666" s="377"/>
      <c r="B1666" s="380"/>
      <c r="C1666" s="381"/>
      <c r="D1666" s="383"/>
      <c r="E1666" s="307" t="s">
        <v>1455</v>
      </c>
    </row>
    <row r="1667" spans="1:5" x14ac:dyDescent="0.25">
      <c r="A1667" s="384" t="s">
        <v>2274</v>
      </c>
      <c r="B1667" s="386" t="s">
        <v>2273</v>
      </c>
      <c r="C1667" s="387"/>
      <c r="D1667" s="390" t="s">
        <v>62</v>
      </c>
      <c r="E1667" s="304" t="s">
        <v>1454</v>
      </c>
    </row>
    <row r="1668" spans="1:5" x14ac:dyDescent="0.25">
      <c r="A1668" s="392"/>
      <c r="B1668" s="393"/>
      <c r="C1668" s="394"/>
      <c r="D1668" s="395"/>
      <c r="E1668" s="305" t="s">
        <v>1455</v>
      </c>
    </row>
    <row r="1669" spans="1:5" x14ac:dyDescent="0.25">
      <c r="A1669" s="376" t="s">
        <v>2275</v>
      </c>
      <c r="B1669" s="378" t="s">
        <v>2273</v>
      </c>
      <c r="C1669" s="379"/>
      <c r="D1669" s="382" t="s">
        <v>62</v>
      </c>
      <c r="E1669" s="306" t="s">
        <v>1454</v>
      </c>
    </row>
    <row r="1670" spans="1:5" x14ac:dyDescent="0.25">
      <c r="A1670" s="377"/>
      <c r="B1670" s="380"/>
      <c r="C1670" s="381"/>
      <c r="D1670" s="383"/>
      <c r="E1670" s="307" t="s">
        <v>1455</v>
      </c>
    </row>
    <row r="1671" spans="1:5" x14ac:dyDescent="0.25">
      <c r="A1671" s="384" t="s">
        <v>2276</v>
      </c>
      <c r="B1671" s="386" t="s">
        <v>2273</v>
      </c>
      <c r="C1671" s="387"/>
      <c r="D1671" s="390" t="s">
        <v>62</v>
      </c>
      <c r="E1671" s="304" t="s">
        <v>1454</v>
      </c>
    </row>
    <row r="1672" spans="1:5" x14ac:dyDescent="0.25">
      <c r="A1672" s="392"/>
      <c r="B1672" s="393"/>
      <c r="C1672" s="394"/>
      <c r="D1672" s="395"/>
      <c r="E1672" s="305" t="s">
        <v>1455</v>
      </c>
    </row>
    <row r="1673" spans="1:5" x14ac:dyDescent="0.25">
      <c r="A1673" s="376" t="s">
        <v>2277</v>
      </c>
      <c r="B1673" s="378" t="s">
        <v>2273</v>
      </c>
      <c r="C1673" s="379"/>
      <c r="D1673" s="382" t="s">
        <v>62</v>
      </c>
      <c r="E1673" s="306" t="s">
        <v>1454</v>
      </c>
    </row>
    <row r="1674" spans="1:5" x14ac:dyDescent="0.25">
      <c r="A1674" s="377"/>
      <c r="B1674" s="380"/>
      <c r="C1674" s="381"/>
      <c r="D1674" s="383"/>
      <c r="E1674" s="307" t="s">
        <v>1455</v>
      </c>
    </row>
    <row r="1675" spans="1:5" x14ac:dyDescent="0.25">
      <c r="A1675" s="384" t="s">
        <v>2278</v>
      </c>
      <c r="B1675" s="386" t="s">
        <v>2279</v>
      </c>
      <c r="C1675" s="387"/>
      <c r="D1675" s="390" t="s">
        <v>62</v>
      </c>
      <c r="E1675" s="304" t="s">
        <v>1454</v>
      </c>
    </row>
    <row r="1676" spans="1:5" x14ac:dyDescent="0.25">
      <c r="A1676" s="392"/>
      <c r="B1676" s="393"/>
      <c r="C1676" s="394"/>
      <c r="D1676" s="395"/>
      <c r="E1676" s="305" t="s">
        <v>1455</v>
      </c>
    </row>
    <row r="1677" spans="1:5" x14ac:dyDescent="0.25">
      <c r="A1677" s="376" t="s">
        <v>2280</v>
      </c>
      <c r="B1677" s="378" t="s">
        <v>2273</v>
      </c>
      <c r="C1677" s="379"/>
      <c r="D1677" s="382" t="s">
        <v>62</v>
      </c>
      <c r="E1677" s="306" t="s">
        <v>1454</v>
      </c>
    </row>
    <row r="1678" spans="1:5" x14ac:dyDescent="0.25">
      <c r="A1678" s="377"/>
      <c r="B1678" s="380"/>
      <c r="C1678" s="381"/>
      <c r="D1678" s="383"/>
      <c r="E1678" s="307" t="s">
        <v>1455</v>
      </c>
    </row>
    <row r="1679" spans="1:5" x14ac:dyDescent="0.25">
      <c r="A1679" s="384" t="s">
        <v>2281</v>
      </c>
      <c r="B1679" s="386" t="s">
        <v>2273</v>
      </c>
      <c r="C1679" s="387"/>
      <c r="D1679" s="390" t="s">
        <v>62</v>
      </c>
      <c r="E1679" s="304" t="s">
        <v>1454</v>
      </c>
    </row>
    <row r="1680" spans="1:5" x14ac:dyDescent="0.25">
      <c r="A1680" s="392"/>
      <c r="B1680" s="393"/>
      <c r="C1680" s="394"/>
      <c r="D1680" s="395"/>
      <c r="E1680" s="305" t="s">
        <v>1455</v>
      </c>
    </row>
    <row r="1681" spans="1:5" x14ac:dyDescent="0.25">
      <c r="A1681" s="376" t="s">
        <v>2282</v>
      </c>
      <c r="B1681" s="378" t="s">
        <v>2279</v>
      </c>
      <c r="C1681" s="379"/>
      <c r="D1681" s="382" t="s">
        <v>62</v>
      </c>
      <c r="E1681" s="306" t="s">
        <v>1454</v>
      </c>
    </row>
    <row r="1682" spans="1:5" x14ac:dyDescent="0.25">
      <c r="A1682" s="377"/>
      <c r="B1682" s="380"/>
      <c r="C1682" s="381"/>
      <c r="D1682" s="383"/>
      <c r="E1682" s="307" t="s">
        <v>1455</v>
      </c>
    </row>
    <row r="1683" spans="1:5" x14ac:dyDescent="0.25">
      <c r="A1683" s="384" t="s">
        <v>2283</v>
      </c>
      <c r="B1683" s="386" t="s">
        <v>2279</v>
      </c>
      <c r="C1683" s="387"/>
      <c r="D1683" s="390" t="s">
        <v>62</v>
      </c>
      <c r="E1683" s="304" t="s">
        <v>1454</v>
      </c>
    </row>
    <row r="1684" spans="1:5" x14ac:dyDescent="0.25">
      <c r="A1684" s="392"/>
      <c r="B1684" s="393"/>
      <c r="C1684" s="394"/>
      <c r="D1684" s="395"/>
      <c r="E1684" s="305" t="s">
        <v>1455</v>
      </c>
    </row>
    <row r="1685" spans="1:5" x14ac:dyDescent="0.25">
      <c r="A1685" s="376" t="s">
        <v>2284</v>
      </c>
      <c r="B1685" s="378" t="s">
        <v>2273</v>
      </c>
      <c r="C1685" s="379"/>
      <c r="D1685" s="382" t="s">
        <v>62</v>
      </c>
      <c r="E1685" s="306" t="s">
        <v>1454</v>
      </c>
    </row>
    <row r="1686" spans="1:5" x14ac:dyDescent="0.25">
      <c r="A1686" s="377"/>
      <c r="B1686" s="380"/>
      <c r="C1686" s="381"/>
      <c r="D1686" s="383"/>
      <c r="E1686" s="307" t="s">
        <v>1455</v>
      </c>
    </row>
    <row r="1687" spans="1:5" x14ac:dyDescent="0.25">
      <c r="A1687" s="384" t="s">
        <v>2285</v>
      </c>
      <c r="B1687" s="386" t="s">
        <v>2273</v>
      </c>
      <c r="C1687" s="387"/>
      <c r="D1687" s="390" t="s">
        <v>62</v>
      </c>
      <c r="E1687" s="304" t="s">
        <v>1454</v>
      </c>
    </row>
    <row r="1688" spans="1:5" x14ac:dyDescent="0.25">
      <c r="A1688" s="392"/>
      <c r="B1688" s="393"/>
      <c r="C1688" s="394"/>
      <c r="D1688" s="395"/>
      <c r="E1688" s="305" t="s">
        <v>1455</v>
      </c>
    </row>
    <row r="1689" spans="1:5" x14ac:dyDescent="0.25">
      <c r="A1689" s="376" t="s">
        <v>2286</v>
      </c>
      <c r="B1689" s="378" t="s">
        <v>2273</v>
      </c>
      <c r="C1689" s="379"/>
      <c r="D1689" s="382" t="s">
        <v>62</v>
      </c>
      <c r="E1689" s="306" t="s">
        <v>1454</v>
      </c>
    </row>
    <row r="1690" spans="1:5" x14ac:dyDescent="0.25">
      <c r="A1690" s="377"/>
      <c r="B1690" s="380"/>
      <c r="C1690" s="381"/>
      <c r="D1690" s="383"/>
      <c r="E1690" s="307" t="s">
        <v>1455</v>
      </c>
    </row>
    <row r="1691" spans="1:5" x14ac:dyDescent="0.25">
      <c r="A1691" s="384" t="s">
        <v>2287</v>
      </c>
      <c r="B1691" s="386" t="s">
        <v>2279</v>
      </c>
      <c r="C1691" s="387"/>
      <c r="D1691" s="390" t="s">
        <v>62</v>
      </c>
      <c r="E1691" s="304" t="s">
        <v>1454</v>
      </c>
    </row>
    <row r="1692" spans="1:5" x14ac:dyDescent="0.25">
      <c r="A1692" s="392"/>
      <c r="B1692" s="393"/>
      <c r="C1692" s="394"/>
      <c r="D1692" s="395"/>
      <c r="E1692" s="305" t="s">
        <v>1455</v>
      </c>
    </row>
    <row r="1693" spans="1:5" x14ac:dyDescent="0.25">
      <c r="A1693" s="376" t="s">
        <v>2288</v>
      </c>
      <c r="B1693" s="378" t="s">
        <v>2273</v>
      </c>
      <c r="C1693" s="379"/>
      <c r="D1693" s="382" t="s">
        <v>62</v>
      </c>
      <c r="E1693" s="306" t="s">
        <v>1454</v>
      </c>
    </row>
    <row r="1694" spans="1:5" x14ac:dyDescent="0.25">
      <c r="A1694" s="377"/>
      <c r="B1694" s="380"/>
      <c r="C1694" s="381"/>
      <c r="D1694" s="383"/>
      <c r="E1694" s="307" t="s">
        <v>1455</v>
      </c>
    </row>
    <row r="1695" spans="1:5" x14ac:dyDescent="0.25">
      <c r="A1695" s="384" t="s">
        <v>2289</v>
      </c>
      <c r="B1695" s="386" t="s">
        <v>2273</v>
      </c>
      <c r="C1695" s="387"/>
      <c r="D1695" s="390" t="s">
        <v>62</v>
      </c>
      <c r="E1695" s="304" t="s">
        <v>1454</v>
      </c>
    </row>
    <row r="1696" spans="1:5" x14ac:dyDescent="0.25">
      <c r="A1696" s="392"/>
      <c r="B1696" s="393"/>
      <c r="C1696" s="394"/>
      <c r="D1696" s="395"/>
      <c r="E1696" s="305" t="s">
        <v>1455</v>
      </c>
    </row>
    <row r="1697" spans="1:5" x14ac:dyDescent="0.25">
      <c r="A1697" s="376" t="s">
        <v>2290</v>
      </c>
      <c r="B1697" s="378" t="s">
        <v>2273</v>
      </c>
      <c r="C1697" s="379"/>
      <c r="D1697" s="382" t="s">
        <v>62</v>
      </c>
      <c r="E1697" s="306" t="s">
        <v>1454</v>
      </c>
    </row>
    <row r="1698" spans="1:5" x14ac:dyDescent="0.25">
      <c r="A1698" s="377"/>
      <c r="B1698" s="380"/>
      <c r="C1698" s="381"/>
      <c r="D1698" s="383"/>
      <c r="E1698" s="307" t="s">
        <v>1455</v>
      </c>
    </row>
    <row r="1699" spans="1:5" x14ac:dyDescent="0.25">
      <c r="A1699" s="384" t="s">
        <v>2291</v>
      </c>
      <c r="B1699" s="386" t="s">
        <v>2273</v>
      </c>
      <c r="C1699" s="387"/>
      <c r="D1699" s="390" t="s">
        <v>62</v>
      </c>
      <c r="E1699" s="304" t="s">
        <v>1454</v>
      </c>
    </row>
    <row r="1700" spans="1:5" x14ac:dyDescent="0.25">
      <c r="A1700" s="392"/>
      <c r="B1700" s="393"/>
      <c r="C1700" s="394"/>
      <c r="D1700" s="395"/>
      <c r="E1700" s="305" t="s">
        <v>1455</v>
      </c>
    </row>
    <row r="1701" spans="1:5" x14ac:dyDescent="0.25">
      <c r="A1701" s="376" t="s">
        <v>2292</v>
      </c>
      <c r="B1701" s="378" t="s">
        <v>2273</v>
      </c>
      <c r="C1701" s="379"/>
      <c r="D1701" s="382" t="s">
        <v>62</v>
      </c>
      <c r="E1701" s="306" t="s">
        <v>1454</v>
      </c>
    </row>
    <row r="1702" spans="1:5" x14ac:dyDescent="0.25">
      <c r="A1702" s="377"/>
      <c r="B1702" s="380"/>
      <c r="C1702" s="381"/>
      <c r="D1702" s="383"/>
      <c r="E1702" s="307" t="s">
        <v>1455</v>
      </c>
    </row>
    <row r="1703" spans="1:5" x14ac:dyDescent="0.25">
      <c r="A1703" s="384" t="s">
        <v>2293</v>
      </c>
      <c r="B1703" s="386" t="s">
        <v>2273</v>
      </c>
      <c r="C1703" s="387"/>
      <c r="D1703" s="390" t="s">
        <v>62</v>
      </c>
      <c r="E1703" s="304" t="s">
        <v>1454</v>
      </c>
    </row>
    <row r="1704" spans="1:5" x14ac:dyDescent="0.25">
      <c r="A1704" s="392"/>
      <c r="B1704" s="393"/>
      <c r="C1704" s="394"/>
      <c r="D1704" s="395"/>
      <c r="E1704" s="305" t="s">
        <v>1455</v>
      </c>
    </row>
    <row r="1705" spans="1:5" x14ac:dyDescent="0.25">
      <c r="A1705" s="376" t="s">
        <v>2294</v>
      </c>
      <c r="B1705" s="378" t="s">
        <v>2295</v>
      </c>
      <c r="C1705" s="379"/>
      <c r="D1705" s="382" t="s">
        <v>62</v>
      </c>
      <c r="E1705" s="306" t="s">
        <v>1454</v>
      </c>
    </row>
    <row r="1706" spans="1:5" x14ac:dyDescent="0.25">
      <c r="A1706" s="377"/>
      <c r="B1706" s="380"/>
      <c r="C1706" s="381"/>
      <c r="D1706" s="383"/>
      <c r="E1706" s="307" t="s">
        <v>1455</v>
      </c>
    </row>
    <row r="1707" spans="1:5" x14ac:dyDescent="0.25">
      <c r="A1707" s="384" t="s">
        <v>2296</v>
      </c>
      <c r="B1707" s="386" t="s">
        <v>2295</v>
      </c>
      <c r="C1707" s="387"/>
      <c r="D1707" s="390" t="s">
        <v>62</v>
      </c>
      <c r="E1707" s="304" t="s">
        <v>1454</v>
      </c>
    </row>
    <row r="1708" spans="1:5" x14ac:dyDescent="0.25">
      <c r="A1708" s="392"/>
      <c r="B1708" s="393"/>
      <c r="C1708" s="394"/>
      <c r="D1708" s="395"/>
      <c r="E1708" s="305" t="s">
        <v>1455</v>
      </c>
    </row>
    <row r="1709" spans="1:5" x14ac:dyDescent="0.25">
      <c r="A1709" s="376" t="s">
        <v>2297</v>
      </c>
      <c r="B1709" s="378" t="s">
        <v>2295</v>
      </c>
      <c r="C1709" s="379"/>
      <c r="D1709" s="382" t="s">
        <v>62</v>
      </c>
      <c r="E1709" s="306" t="s">
        <v>1454</v>
      </c>
    </row>
    <row r="1710" spans="1:5" x14ac:dyDescent="0.25">
      <c r="A1710" s="377"/>
      <c r="B1710" s="380"/>
      <c r="C1710" s="381"/>
      <c r="D1710" s="383"/>
      <c r="E1710" s="307" t="s">
        <v>1455</v>
      </c>
    </row>
    <row r="1711" spans="1:5" x14ac:dyDescent="0.25">
      <c r="A1711" s="384" t="s">
        <v>2298</v>
      </c>
      <c r="B1711" s="386" t="s">
        <v>2295</v>
      </c>
      <c r="C1711" s="387"/>
      <c r="D1711" s="390" t="s">
        <v>62</v>
      </c>
      <c r="E1711" s="304" t="s">
        <v>1454</v>
      </c>
    </row>
    <row r="1712" spans="1:5" x14ac:dyDescent="0.25">
      <c r="A1712" s="392"/>
      <c r="B1712" s="393"/>
      <c r="C1712" s="394"/>
      <c r="D1712" s="395"/>
      <c r="E1712" s="305" t="s">
        <v>1455</v>
      </c>
    </row>
    <row r="1713" spans="1:5" x14ac:dyDescent="0.25">
      <c r="A1713" s="376" t="s">
        <v>2299</v>
      </c>
      <c r="B1713" s="378" t="s">
        <v>2295</v>
      </c>
      <c r="C1713" s="379"/>
      <c r="D1713" s="382" t="s">
        <v>62</v>
      </c>
      <c r="E1713" s="306" t="s">
        <v>1454</v>
      </c>
    </row>
    <row r="1714" spans="1:5" x14ac:dyDescent="0.25">
      <c r="A1714" s="377"/>
      <c r="B1714" s="380"/>
      <c r="C1714" s="381"/>
      <c r="D1714" s="383"/>
      <c r="E1714" s="307" t="s">
        <v>1455</v>
      </c>
    </row>
    <row r="1715" spans="1:5" x14ac:dyDescent="0.25">
      <c r="A1715" s="384" t="s">
        <v>2300</v>
      </c>
      <c r="B1715" s="386" t="s">
        <v>2295</v>
      </c>
      <c r="C1715" s="387"/>
      <c r="D1715" s="390" t="s">
        <v>62</v>
      </c>
      <c r="E1715" s="304" t="s">
        <v>1454</v>
      </c>
    </row>
    <row r="1716" spans="1:5" x14ac:dyDescent="0.25">
      <c r="A1716" s="392"/>
      <c r="B1716" s="393"/>
      <c r="C1716" s="394"/>
      <c r="D1716" s="395"/>
      <c r="E1716" s="305" t="s">
        <v>1455</v>
      </c>
    </row>
    <row r="1717" spans="1:5" x14ac:dyDescent="0.25">
      <c r="A1717" s="376" t="s">
        <v>2301</v>
      </c>
      <c r="B1717" s="378" t="s">
        <v>2295</v>
      </c>
      <c r="C1717" s="379"/>
      <c r="D1717" s="382" t="s">
        <v>62</v>
      </c>
      <c r="E1717" s="306" t="s">
        <v>1454</v>
      </c>
    </row>
    <row r="1718" spans="1:5" x14ac:dyDescent="0.25">
      <c r="A1718" s="377"/>
      <c r="B1718" s="380"/>
      <c r="C1718" s="381"/>
      <c r="D1718" s="383"/>
      <c r="E1718" s="307" t="s">
        <v>1455</v>
      </c>
    </row>
    <row r="1719" spans="1:5" x14ac:dyDescent="0.25">
      <c r="A1719" s="384" t="s">
        <v>2263</v>
      </c>
      <c r="B1719" s="386" t="s">
        <v>2295</v>
      </c>
      <c r="C1719" s="387"/>
      <c r="D1719" s="390" t="s">
        <v>62</v>
      </c>
      <c r="E1719" s="304" t="s">
        <v>1454</v>
      </c>
    </row>
    <row r="1720" spans="1:5" x14ac:dyDescent="0.25">
      <c r="A1720" s="392"/>
      <c r="B1720" s="393"/>
      <c r="C1720" s="394"/>
      <c r="D1720" s="395"/>
      <c r="E1720" s="305" t="s">
        <v>1455</v>
      </c>
    </row>
    <row r="1721" spans="1:5" x14ac:dyDescent="0.25">
      <c r="A1721" s="376" t="s">
        <v>2302</v>
      </c>
      <c r="B1721" s="378" t="s">
        <v>2303</v>
      </c>
      <c r="C1721" s="379"/>
      <c r="D1721" s="382" t="s">
        <v>62</v>
      </c>
      <c r="E1721" s="306" t="s">
        <v>1454</v>
      </c>
    </row>
    <row r="1722" spans="1:5" x14ac:dyDescent="0.25">
      <c r="A1722" s="377"/>
      <c r="B1722" s="380"/>
      <c r="C1722" s="381"/>
      <c r="D1722" s="383"/>
      <c r="E1722" s="307" t="s">
        <v>1455</v>
      </c>
    </row>
    <row r="1723" spans="1:5" x14ac:dyDescent="0.25">
      <c r="A1723" s="384" t="s">
        <v>2304</v>
      </c>
      <c r="B1723" s="386" t="s">
        <v>2303</v>
      </c>
      <c r="C1723" s="387"/>
      <c r="D1723" s="390" t="s">
        <v>62</v>
      </c>
      <c r="E1723" s="304" t="s">
        <v>1454</v>
      </c>
    </row>
    <row r="1724" spans="1:5" x14ac:dyDescent="0.25">
      <c r="A1724" s="392"/>
      <c r="B1724" s="393"/>
      <c r="C1724" s="394"/>
      <c r="D1724" s="395"/>
      <c r="E1724" s="305" t="s">
        <v>1455</v>
      </c>
    </row>
    <row r="1725" spans="1:5" x14ac:dyDescent="0.25">
      <c r="A1725" s="376" t="s">
        <v>2305</v>
      </c>
      <c r="B1725" s="378" t="s">
        <v>2303</v>
      </c>
      <c r="C1725" s="379"/>
      <c r="D1725" s="382" t="s">
        <v>62</v>
      </c>
      <c r="E1725" s="306" t="s">
        <v>1454</v>
      </c>
    </row>
    <row r="1726" spans="1:5" x14ac:dyDescent="0.25">
      <c r="A1726" s="377"/>
      <c r="B1726" s="380"/>
      <c r="C1726" s="381"/>
      <c r="D1726" s="383"/>
      <c r="E1726" s="307" t="s">
        <v>1455</v>
      </c>
    </row>
    <row r="1727" spans="1:5" x14ac:dyDescent="0.25">
      <c r="A1727" s="384" t="s">
        <v>2306</v>
      </c>
      <c r="B1727" s="386" t="s">
        <v>2303</v>
      </c>
      <c r="C1727" s="387"/>
      <c r="D1727" s="390" t="s">
        <v>62</v>
      </c>
      <c r="E1727" s="304" t="s">
        <v>1454</v>
      </c>
    </row>
    <row r="1728" spans="1:5" x14ac:dyDescent="0.25">
      <c r="A1728" s="392"/>
      <c r="B1728" s="393"/>
      <c r="C1728" s="394"/>
      <c r="D1728" s="395"/>
      <c r="E1728" s="305" t="s">
        <v>1455</v>
      </c>
    </row>
    <row r="1729" spans="1:5" x14ac:dyDescent="0.25">
      <c r="A1729" s="376" t="s">
        <v>2307</v>
      </c>
      <c r="B1729" s="378" t="s">
        <v>2303</v>
      </c>
      <c r="C1729" s="379"/>
      <c r="D1729" s="382" t="s">
        <v>62</v>
      </c>
      <c r="E1729" s="306" t="s">
        <v>1454</v>
      </c>
    </row>
    <row r="1730" spans="1:5" x14ac:dyDescent="0.25">
      <c r="A1730" s="377"/>
      <c r="B1730" s="380"/>
      <c r="C1730" s="381"/>
      <c r="D1730" s="383"/>
      <c r="E1730" s="307" t="s">
        <v>1455</v>
      </c>
    </row>
    <row r="1731" spans="1:5" x14ac:dyDescent="0.25">
      <c r="A1731" s="384" t="s">
        <v>2308</v>
      </c>
      <c r="B1731" s="386" t="s">
        <v>2303</v>
      </c>
      <c r="C1731" s="387"/>
      <c r="D1731" s="390" t="s">
        <v>62</v>
      </c>
      <c r="E1731" s="304" t="s">
        <v>1454</v>
      </c>
    </row>
    <row r="1732" spans="1:5" x14ac:dyDescent="0.25">
      <c r="A1732" s="392"/>
      <c r="B1732" s="393"/>
      <c r="C1732" s="394"/>
      <c r="D1732" s="395"/>
      <c r="E1732" s="305" t="s">
        <v>1455</v>
      </c>
    </row>
    <row r="1733" spans="1:5" x14ac:dyDescent="0.25">
      <c r="A1733" s="376" t="s">
        <v>2309</v>
      </c>
      <c r="B1733" s="378" t="s">
        <v>2303</v>
      </c>
      <c r="C1733" s="379"/>
      <c r="D1733" s="382" t="s">
        <v>62</v>
      </c>
      <c r="E1733" s="306" t="s">
        <v>1454</v>
      </c>
    </row>
    <row r="1734" spans="1:5" x14ac:dyDescent="0.25">
      <c r="A1734" s="377"/>
      <c r="B1734" s="380"/>
      <c r="C1734" s="381"/>
      <c r="D1734" s="383"/>
      <c r="E1734" s="307" t="s">
        <v>1455</v>
      </c>
    </row>
    <row r="1735" spans="1:5" x14ac:dyDescent="0.25">
      <c r="A1735" s="384" t="s">
        <v>2310</v>
      </c>
      <c r="B1735" s="386" t="s">
        <v>2303</v>
      </c>
      <c r="C1735" s="387"/>
      <c r="D1735" s="390" t="s">
        <v>62</v>
      </c>
      <c r="E1735" s="304" t="s">
        <v>1454</v>
      </c>
    </row>
    <row r="1736" spans="1:5" x14ac:dyDescent="0.25">
      <c r="A1736" s="392"/>
      <c r="B1736" s="393"/>
      <c r="C1736" s="394"/>
      <c r="D1736" s="395"/>
      <c r="E1736" s="305" t="s">
        <v>1455</v>
      </c>
    </row>
    <row r="1737" spans="1:5" x14ac:dyDescent="0.25">
      <c r="A1737" s="376" t="s">
        <v>2311</v>
      </c>
      <c r="B1737" s="378" t="s">
        <v>2303</v>
      </c>
      <c r="C1737" s="379"/>
      <c r="D1737" s="382" t="s">
        <v>62</v>
      </c>
      <c r="E1737" s="306" t="s">
        <v>1454</v>
      </c>
    </row>
    <row r="1738" spans="1:5" x14ac:dyDescent="0.25">
      <c r="A1738" s="377"/>
      <c r="B1738" s="380"/>
      <c r="C1738" s="381"/>
      <c r="D1738" s="383"/>
      <c r="E1738" s="307" t="s">
        <v>1455</v>
      </c>
    </row>
    <row r="1739" spans="1:5" x14ac:dyDescent="0.25">
      <c r="A1739" s="384" t="s">
        <v>2312</v>
      </c>
      <c r="B1739" s="386" t="s">
        <v>2303</v>
      </c>
      <c r="C1739" s="387"/>
      <c r="D1739" s="390" t="s">
        <v>62</v>
      </c>
      <c r="E1739" s="304" t="s">
        <v>1454</v>
      </c>
    </row>
    <row r="1740" spans="1:5" x14ac:dyDescent="0.25">
      <c r="A1740" s="392"/>
      <c r="B1740" s="393"/>
      <c r="C1740" s="394"/>
      <c r="D1740" s="395"/>
      <c r="E1740" s="305" t="s">
        <v>1455</v>
      </c>
    </row>
    <row r="1741" spans="1:5" x14ac:dyDescent="0.25">
      <c r="A1741" s="376" t="s">
        <v>2313</v>
      </c>
      <c r="B1741" s="378" t="s">
        <v>2303</v>
      </c>
      <c r="C1741" s="379"/>
      <c r="D1741" s="382" t="s">
        <v>62</v>
      </c>
      <c r="E1741" s="306" t="s">
        <v>1454</v>
      </c>
    </row>
    <row r="1742" spans="1:5" x14ac:dyDescent="0.25">
      <c r="A1742" s="377"/>
      <c r="B1742" s="380"/>
      <c r="C1742" s="381"/>
      <c r="D1742" s="383"/>
      <c r="E1742" s="307" t="s">
        <v>1455</v>
      </c>
    </row>
    <row r="1743" spans="1:5" x14ac:dyDescent="0.25">
      <c r="A1743" s="384" t="s">
        <v>2314</v>
      </c>
      <c r="B1743" s="386" t="s">
        <v>2303</v>
      </c>
      <c r="C1743" s="387"/>
      <c r="D1743" s="390" t="s">
        <v>62</v>
      </c>
      <c r="E1743" s="304" t="s">
        <v>1454</v>
      </c>
    </row>
    <row r="1744" spans="1:5" x14ac:dyDescent="0.25">
      <c r="A1744" s="392"/>
      <c r="B1744" s="393"/>
      <c r="C1744" s="394"/>
      <c r="D1744" s="395"/>
      <c r="E1744" s="305" t="s">
        <v>1455</v>
      </c>
    </row>
    <row r="1745" spans="1:5" x14ac:dyDescent="0.25">
      <c r="A1745" s="376" t="s">
        <v>2315</v>
      </c>
      <c r="B1745" s="378" t="s">
        <v>2303</v>
      </c>
      <c r="C1745" s="379"/>
      <c r="D1745" s="382" t="s">
        <v>62</v>
      </c>
      <c r="E1745" s="306" t="s">
        <v>1454</v>
      </c>
    </row>
    <row r="1746" spans="1:5" x14ac:dyDescent="0.25">
      <c r="A1746" s="377"/>
      <c r="B1746" s="380"/>
      <c r="C1746" s="381"/>
      <c r="D1746" s="383"/>
      <c r="E1746" s="307" t="s">
        <v>1455</v>
      </c>
    </row>
    <row r="1747" spans="1:5" x14ac:dyDescent="0.25">
      <c r="A1747" s="384" t="s">
        <v>2316</v>
      </c>
      <c r="B1747" s="386" t="s">
        <v>2317</v>
      </c>
      <c r="C1747" s="387"/>
      <c r="D1747" s="390" t="s">
        <v>62</v>
      </c>
      <c r="E1747" s="304" t="s">
        <v>1454</v>
      </c>
    </row>
    <row r="1748" spans="1:5" x14ac:dyDescent="0.25">
      <c r="A1748" s="392"/>
      <c r="B1748" s="393"/>
      <c r="C1748" s="394"/>
      <c r="D1748" s="395"/>
      <c r="E1748" s="305" t="s">
        <v>1455</v>
      </c>
    </row>
    <row r="1749" spans="1:5" x14ac:dyDescent="0.25">
      <c r="A1749" s="376" t="s">
        <v>2318</v>
      </c>
      <c r="B1749" s="378" t="s">
        <v>2317</v>
      </c>
      <c r="C1749" s="379"/>
      <c r="D1749" s="382" t="s">
        <v>62</v>
      </c>
      <c r="E1749" s="306" t="s">
        <v>1454</v>
      </c>
    </row>
    <row r="1750" spans="1:5" x14ac:dyDescent="0.25">
      <c r="A1750" s="377"/>
      <c r="B1750" s="380"/>
      <c r="C1750" s="381"/>
      <c r="D1750" s="383"/>
      <c r="E1750" s="307" t="s">
        <v>1455</v>
      </c>
    </row>
    <row r="1751" spans="1:5" x14ac:dyDescent="0.25">
      <c r="A1751" s="384" t="s">
        <v>2319</v>
      </c>
      <c r="B1751" s="386" t="s">
        <v>2317</v>
      </c>
      <c r="C1751" s="387"/>
      <c r="D1751" s="390" t="s">
        <v>62</v>
      </c>
      <c r="E1751" s="304" t="s">
        <v>1454</v>
      </c>
    </row>
    <row r="1752" spans="1:5" x14ac:dyDescent="0.25">
      <c r="A1752" s="392"/>
      <c r="B1752" s="393"/>
      <c r="C1752" s="394"/>
      <c r="D1752" s="395"/>
      <c r="E1752" s="305" t="s">
        <v>1455</v>
      </c>
    </row>
    <row r="1753" spans="1:5" x14ac:dyDescent="0.25">
      <c r="A1753" s="376" t="s">
        <v>2320</v>
      </c>
      <c r="B1753" s="378" t="s">
        <v>2317</v>
      </c>
      <c r="C1753" s="379"/>
      <c r="D1753" s="382" t="s">
        <v>62</v>
      </c>
      <c r="E1753" s="306" t="s">
        <v>1454</v>
      </c>
    </row>
    <row r="1754" spans="1:5" x14ac:dyDescent="0.25">
      <c r="A1754" s="377"/>
      <c r="B1754" s="380"/>
      <c r="C1754" s="381"/>
      <c r="D1754" s="383"/>
      <c r="E1754" s="307" t="s">
        <v>1455</v>
      </c>
    </row>
    <row r="1755" spans="1:5" x14ac:dyDescent="0.25">
      <c r="A1755" s="384" t="s">
        <v>2321</v>
      </c>
      <c r="B1755" s="386" t="s">
        <v>2317</v>
      </c>
      <c r="C1755" s="387"/>
      <c r="D1755" s="390" t="s">
        <v>62</v>
      </c>
      <c r="E1755" s="304" t="s">
        <v>1454</v>
      </c>
    </row>
    <row r="1756" spans="1:5" x14ac:dyDescent="0.25">
      <c r="A1756" s="392"/>
      <c r="B1756" s="393"/>
      <c r="C1756" s="394"/>
      <c r="D1756" s="395"/>
      <c r="E1756" s="305" t="s">
        <v>1455</v>
      </c>
    </row>
    <row r="1757" spans="1:5" x14ac:dyDescent="0.25">
      <c r="A1757" s="376" t="s">
        <v>2322</v>
      </c>
      <c r="B1757" s="378" t="s">
        <v>2323</v>
      </c>
      <c r="C1757" s="379"/>
      <c r="D1757" s="382" t="s">
        <v>62</v>
      </c>
      <c r="E1757" s="306" t="s">
        <v>1454</v>
      </c>
    </row>
    <row r="1758" spans="1:5" x14ac:dyDescent="0.25">
      <c r="A1758" s="377"/>
      <c r="B1758" s="380"/>
      <c r="C1758" s="381"/>
      <c r="D1758" s="383"/>
      <c r="E1758" s="307" t="s">
        <v>1455</v>
      </c>
    </row>
    <row r="1759" spans="1:5" x14ac:dyDescent="0.25">
      <c r="A1759" s="384" t="s">
        <v>2324</v>
      </c>
      <c r="B1759" s="386" t="s">
        <v>2323</v>
      </c>
      <c r="C1759" s="387"/>
      <c r="D1759" s="390" t="s">
        <v>62</v>
      </c>
      <c r="E1759" s="304" t="s">
        <v>1454</v>
      </c>
    </row>
    <row r="1760" spans="1:5" x14ac:dyDescent="0.25">
      <c r="A1760" s="392"/>
      <c r="B1760" s="393"/>
      <c r="C1760" s="394"/>
      <c r="D1760" s="395"/>
      <c r="E1760" s="305" t="s">
        <v>1455</v>
      </c>
    </row>
    <row r="1761" spans="1:5" x14ac:dyDescent="0.25">
      <c r="A1761" s="376" t="s">
        <v>2325</v>
      </c>
      <c r="B1761" s="378" t="s">
        <v>2323</v>
      </c>
      <c r="C1761" s="379"/>
      <c r="D1761" s="382" t="s">
        <v>62</v>
      </c>
      <c r="E1761" s="306" t="s">
        <v>1454</v>
      </c>
    </row>
    <row r="1762" spans="1:5" x14ac:dyDescent="0.25">
      <c r="A1762" s="377"/>
      <c r="B1762" s="380"/>
      <c r="C1762" s="381"/>
      <c r="D1762" s="383"/>
      <c r="E1762" s="307" t="s">
        <v>1455</v>
      </c>
    </row>
    <row r="1763" spans="1:5" x14ac:dyDescent="0.25">
      <c r="A1763" s="384" t="s">
        <v>2326</v>
      </c>
      <c r="B1763" s="386" t="s">
        <v>2323</v>
      </c>
      <c r="C1763" s="387"/>
      <c r="D1763" s="390" t="s">
        <v>62</v>
      </c>
      <c r="E1763" s="304" t="s">
        <v>1454</v>
      </c>
    </row>
    <row r="1764" spans="1:5" x14ac:dyDescent="0.25">
      <c r="A1764" s="392"/>
      <c r="B1764" s="393"/>
      <c r="C1764" s="394"/>
      <c r="D1764" s="395"/>
      <c r="E1764" s="305" t="s">
        <v>1455</v>
      </c>
    </row>
    <row r="1765" spans="1:5" x14ac:dyDescent="0.25">
      <c r="A1765" s="376" t="s">
        <v>2327</v>
      </c>
      <c r="B1765" s="378" t="s">
        <v>2328</v>
      </c>
      <c r="C1765" s="379"/>
      <c r="D1765" s="382" t="s">
        <v>62</v>
      </c>
      <c r="E1765" s="306" t="s">
        <v>1454</v>
      </c>
    </row>
    <row r="1766" spans="1:5" x14ac:dyDescent="0.25">
      <c r="A1766" s="377"/>
      <c r="B1766" s="380"/>
      <c r="C1766" s="381"/>
      <c r="D1766" s="383"/>
      <c r="E1766" s="307" t="s">
        <v>1455</v>
      </c>
    </row>
    <row r="1767" spans="1:5" x14ac:dyDescent="0.25">
      <c r="A1767" s="384" t="s">
        <v>2329</v>
      </c>
      <c r="B1767" s="386" t="s">
        <v>2328</v>
      </c>
      <c r="C1767" s="387"/>
      <c r="D1767" s="390" t="s">
        <v>62</v>
      </c>
      <c r="E1767" s="304" t="s">
        <v>1454</v>
      </c>
    </row>
    <row r="1768" spans="1:5" x14ac:dyDescent="0.25">
      <c r="A1768" s="392"/>
      <c r="B1768" s="393"/>
      <c r="C1768" s="394"/>
      <c r="D1768" s="395"/>
      <c r="E1768" s="305" t="s">
        <v>1455</v>
      </c>
    </row>
    <row r="1769" spans="1:5" x14ac:dyDescent="0.25">
      <c r="A1769" s="376" t="s">
        <v>2330</v>
      </c>
      <c r="B1769" s="378" t="s">
        <v>2328</v>
      </c>
      <c r="C1769" s="379"/>
      <c r="D1769" s="382" t="s">
        <v>62</v>
      </c>
      <c r="E1769" s="306" t="s">
        <v>1454</v>
      </c>
    </row>
    <row r="1770" spans="1:5" x14ac:dyDescent="0.25">
      <c r="A1770" s="377"/>
      <c r="B1770" s="380"/>
      <c r="C1770" s="381"/>
      <c r="D1770" s="383"/>
      <c r="E1770" s="307" t="s">
        <v>1455</v>
      </c>
    </row>
    <row r="1771" spans="1:5" x14ac:dyDescent="0.25">
      <c r="A1771" s="384" t="s">
        <v>2331</v>
      </c>
      <c r="B1771" s="386" t="s">
        <v>2328</v>
      </c>
      <c r="C1771" s="387"/>
      <c r="D1771" s="390" t="s">
        <v>62</v>
      </c>
      <c r="E1771" s="304" t="s">
        <v>1454</v>
      </c>
    </row>
    <row r="1772" spans="1:5" x14ac:dyDescent="0.25">
      <c r="A1772" s="392"/>
      <c r="B1772" s="393"/>
      <c r="C1772" s="394"/>
      <c r="D1772" s="395"/>
      <c r="E1772" s="305" t="s">
        <v>1455</v>
      </c>
    </row>
    <row r="1773" spans="1:5" x14ac:dyDescent="0.25">
      <c r="A1773" s="376" t="s">
        <v>2332</v>
      </c>
      <c r="B1773" s="378" t="s">
        <v>2328</v>
      </c>
      <c r="C1773" s="379"/>
      <c r="D1773" s="382" t="s">
        <v>62</v>
      </c>
      <c r="E1773" s="306" t="s">
        <v>1454</v>
      </c>
    </row>
    <row r="1774" spans="1:5" x14ac:dyDescent="0.25">
      <c r="A1774" s="377"/>
      <c r="B1774" s="380"/>
      <c r="C1774" s="381"/>
      <c r="D1774" s="383"/>
      <c r="E1774" s="307" t="s">
        <v>1455</v>
      </c>
    </row>
    <row r="1775" spans="1:5" x14ac:dyDescent="0.25">
      <c r="A1775" s="384" t="s">
        <v>2333</v>
      </c>
      <c r="B1775" s="386" t="s">
        <v>2328</v>
      </c>
      <c r="C1775" s="387"/>
      <c r="D1775" s="390" t="s">
        <v>62</v>
      </c>
      <c r="E1775" s="304" t="s">
        <v>1454</v>
      </c>
    </row>
    <row r="1776" spans="1:5" x14ac:dyDescent="0.25">
      <c r="A1776" s="392"/>
      <c r="B1776" s="393"/>
      <c r="C1776" s="394"/>
      <c r="D1776" s="395"/>
      <c r="E1776" s="305" t="s">
        <v>1455</v>
      </c>
    </row>
    <row r="1777" spans="1:5" x14ac:dyDescent="0.25">
      <c r="A1777" s="376" t="s">
        <v>2334</v>
      </c>
      <c r="B1777" s="378" t="s">
        <v>2328</v>
      </c>
      <c r="C1777" s="379"/>
      <c r="D1777" s="382" t="s">
        <v>62</v>
      </c>
      <c r="E1777" s="306" t="s">
        <v>1454</v>
      </c>
    </row>
    <row r="1778" spans="1:5" x14ac:dyDescent="0.25">
      <c r="A1778" s="377"/>
      <c r="B1778" s="380"/>
      <c r="C1778" s="381"/>
      <c r="D1778" s="383"/>
      <c r="E1778" s="307" t="s">
        <v>1455</v>
      </c>
    </row>
    <row r="1779" spans="1:5" x14ac:dyDescent="0.25">
      <c r="A1779" s="384" t="s">
        <v>2335</v>
      </c>
      <c r="B1779" s="386" t="s">
        <v>2328</v>
      </c>
      <c r="C1779" s="387"/>
      <c r="D1779" s="390" t="s">
        <v>62</v>
      </c>
      <c r="E1779" s="304" t="s">
        <v>1454</v>
      </c>
    </row>
    <row r="1780" spans="1:5" x14ac:dyDescent="0.25">
      <c r="A1780" s="392"/>
      <c r="B1780" s="393"/>
      <c r="C1780" s="394"/>
      <c r="D1780" s="395"/>
      <c r="E1780" s="305" t="s">
        <v>1455</v>
      </c>
    </row>
    <row r="1781" spans="1:5" x14ac:dyDescent="0.25">
      <c r="A1781" s="376" t="s">
        <v>2336</v>
      </c>
      <c r="B1781" s="378" t="s">
        <v>2328</v>
      </c>
      <c r="C1781" s="379"/>
      <c r="D1781" s="382" t="s">
        <v>62</v>
      </c>
      <c r="E1781" s="306" t="s">
        <v>1454</v>
      </c>
    </row>
    <row r="1782" spans="1:5" x14ac:dyDescent="0.25">
      <c r="A1782" s="377"/>
      <c r="B1782" s="380"/>
      <c r="C1782" s="381"/>
      <c r="D1782" s="383"/>
      <c r="E1782" s="307" t="s">
        <v>1455</v>
      </c>
    </row>
    <row r="1783" spans="1:5" x14ac:dyDescent="0.25">
      <c r="A1783" s="384" t="s">
        <v>2337</v>
      </c>
      <c r="B1783" s="386" t="s">
        <v>2338</v>
      </c>
      <c r="C1783" s="387"/>
      <c r="D1783" s="390" t="s">
        <v>62</v>
      </c>
      <c r="E1783" s="304" t="s">
        <v>1454</v>
      </c>
    </row>
    <row r="1784" spans="1:5" x14ac:dyDescent="0.25">
      <c r="A1784" s="392"/>
      <c r="B1784" s="393"/>
      <c r="C1784" s="394"/>
      <c r="D1784" s="395"/>
      <c r="E1784" s="305" t="s">
        <v>1455</v>
      </c>
    </row>
    <row r="1785" spans="1:5" x14ac:dyDescent="0.25">
      <c r="A1785" s="376" t="s">
        <v>2339</v>
      </c>
      <c r="B1785" s="378" t="s">
        <v>2338</v>
      </c>
      <c r="C1785" s="379"/>
      <c r="D1785" s="382" t="s">
        <v>62</v>
      </c>
      <c r="E1785" s="306" t="s">
        <v>1454</v>
      </c>
    </row>
    <row r="1786" spans="1:5" x14ac:dyDescent="0.25">
      <c r="A1786" s="377"/>
      <c r="B1786" s="380"/>
      <c r="C1786" s="381"/>
      <c r="D1786" s="383"/>
      <c r="E1786" s="307" t="s">
        <v>1455</v>
      </c>
    </row>
    <row r="1787" spans="1:5" x14ac:dyDescent="0.25">
      <c r="A1787" s="384" t="s">
        <v>2340</v>
      </c>
      <c r="B1787" s="386" t="s">
        <v>2338</v>
      </c>
      <c r="C1787" s="387"/>
      <c r="D1787" s="390" t="s">
        <v>62</v>
      </c>
      <c r="E1787" s="304" t="s">
        <v>1454</v>
      </c>
    </row>
    <row r="1788" spans="1:5" x14ac:dyDescent="0.25">
      <c r="A1788" s="392"/>
      <c r="B1788" s="393"/>
      <c r="C1788" s="394"/>
      <c r="D1788" s="395"/>
      <c r="E1788" s="305" t="s">
        <v>1455</v>
      </c>
    </row>
    <row r="1789" spans="1:5" x14ac:dyDescent="0.25">
      <c r="A1789" s="376" t="s">
        <v>2341</v>
      </c>
      <c r="B1789" s="378" t="s">
        <v>2338</v>
      </c>
      <c r="C1789" s="379"/>
      <c r="D1789" s="382" t="s">
        <v>62</v>
      </c>
      <c r="E1789" s="306" t="s">
        <v>1454</v>
      </c>
    </row>
    <row r="1790" spans="1:5" x14ac:dyDescent="0.25">
      <c r="A1790" s="377"/>
      <c r="B1790" s="380"/>
      <c r="C1790" s="381"/>
      <c r="D1790" s="383"/>
      <c r="E1790" s="307" t="s">
        <v>1455</v>
      </c>
    </row>
    <row r="1791" spans="1:5" x14ac:dyDescent="0.25">
      <c r="A1791" s="384" t="s">
        <v>2342</v>
      </c>
      <c r="B1791" s="386" t="s">
        <v>2338</v>
      </c>
      <c r="C1791" s="387"/>
      <c r="D1791" s="390" t="s">
        <v>62</v>
      </c>
      <c r="E1791" s="304" t="s">
        <v>1454</v>
      </c>
    </row>
    <row r="1792" spans="1:5" x14ac:dyDescent="0.25">
      <c r="A1792" s="392"/>
      <c r="B1792" s="393"/>
      <c r="C1792" s="394"/>
      <c r="D1792" s="395"/>
      <c r="E1792" s="305" t="s">
        <v>1455</v>
      </c>
    </row>
    <row r="1793" spans="1:5" x14ac:dyDescent="0.25">
      <c r="A1793" s="376" t="s">
        <v>2343</v>
      </c>
      <c r="B1793" s="378" t="s">
        <v>2338</v>
      </c>
      <c r="C1793" s="379"/>
      <c r="D1793" s="382" t="s">
        <v>62</v>
      </c>
      <c r="E1793" s="306" t="s">
        <v>1454</v>
      </c>
    </row>
    <row r="1794" spans="1:5" x14ac:dyDescent="0.25">
      <c r="A1794" s="377"/>
      <c r="B1794" s="380"/>
      <c r="C1794" s="381"/>
      <c r="D1794" s="383"/>
      <c r="E1794" s="307" t="s">
        <v>1455</v>
      </c>
    </row>
    <row r="1795" spans="1:5" x14ac:dyDescent="0.25">
      <c r="A1795" s="384" t="s">
        <v>2344</v>
      </c>
      <c r="B1795" s="386" t="s">
        <v>2338</v>
      </c>
      <c r="C1795" s="387"/>
      <c r="D1795" s="390" t="s">
        <v>62</v>
      </c>
      <c r="E1795" s="304" t="s">
        <v>1454</v>
      </c>
    </row>
    <row r="1796" spans="1:5" x14ac:dyDescent="0.25">
      <c r="A1796" s="392"/>
      <c r="B1796" s="393"/>
      <c r="C1796" s="394"/>
      <c r="D1796" s="395"/>
      <c r="E1796" s="305" t="s">
        <v>1455</v>
      </c>
    </row>
    <row r="1797" spans="1:5" x14ac:dyDescent="0.25">
      <c r="A1797" s="376" t="s">
        <v>2345</v>
      </c>
      <c r="B1797" s="378" t="s">
        <v>2338</v>
      </c>
      <c r="C1797" s="379"/>
      <c r="D1797" s="382" t="s">
        <v>62</v>
      </c>
      <c r="E1797" s="306" t="s">
        <v>1454</v>
      </c>
    </row>
    <row r="1798" spans="1:5" x14ac:dyDescent="0.25">
      <c r="A1798" s="377"/>
      <c r="B1798" s="380"/>
      <c r="C1798" s="381"/>
      <c r="D1798" s="383"/>
      <c r="E1798" s="307" t="s">
        <v>1455</v>
      </c>
    </row>
    <row r="1799" spans="1:5" x14ac:dyDescent="0.25">
      <c r="A1799" s="384" t="s">
        <v>2346</v>
      </c>
      <c r="B1799" s="386" t="s">
        <v>2347</v>
      </c>
      <c r="C1799" s="387"/>
      <c r="D1799" s="390" t="s">
        <v>62</v>
      </c>
      <c r="E1799" s="304" t="s">
        <v>1454</v>
      </c>
    </row>
    <row r="1800" spans="1:5" x14ac:dyDescent="0.25">
      <c r="A1800" s="392"/>
      <c r="B1800" s="393"/>
      <c r="C1800" s="394"/>
      <c r="D1800" s="395"/>
      <c r="E1800" s="305" t="s">
        <v>1455</v>
      </c>
    </row>
    <row r="1801" spans="1:5" x14ac:dyDescent="0.25">
      <c r="A1801" s="376" t="s">
        <v>2348</v>
      </c>
      <c r="B1801" s="378" t="s">
        <v>2347</v>
      </c>
      <c r="C1801" s="379"/>
      <c r="D1801" s="382" t="s">
        <v>62</v>
      </c>
      <c r="E1801" s="306" t="s">
        <v>1454</v>
      </c>
    </row>
    <row r="1802" spans="1:5" x14ac:dyDescent="0.25">
      <c r="A1802" s="377"/>
      <c r="B1802" s="380"/>
      <c r="C1802" s="381"/>
      <c r="D1802" s="383"/>
      <c r="E1802" s="307" t="s">
        <v>1455</v>
      </c>
    </row>
    <row r="1803" spans="1:5" x14ac:dyDescent="0.25">
      <c r="A1803" s="384" t="s">
        <v>2349</v>
      </c>
      <c r="B1803" s="386" t="s">
        <v>2347</v>
      </c>
      <c r="C1803" s="387"/>
      <c r="D1803" s="390" t="s">
        <v>62</v>
      </c>
      <c r="E1803" s="304" t="s">
        <v>1454</v>
      </c>
    </row>
    <row r="1804" spans="1:5" x14ac:dyDescent="0.25">
      <c r="A1804" s="392"/>
      <c r="B1804" s="393"/>
      <c r="C1804" s="394"/>
      <c r="D1804" s="395"/>
      <c r="E1804" s="305" t="s">
        <v>1455</v>
      </c>
    </row>
    <row r="1805" spans="1:5" x14ac:dyDescent="0.25">
      <c r="A1805" s="376" t="s">
        <v>2350</v>
      </c>
      <c r="B1805" s="378" t="s">
        <v>2347</v>
      </c>
      <c r="C1805" s="379"/>
      <c r="D1805" s="382" t="s">
        <v>62</v>
      </c>
      <c r="E1805" s="306" t="s">
        <v>1454</v>
      </c>
    </row>
    <row r="1806" spans="1:5" x14ac:dyDescent="0.25">
      <c r="A1806" s="377"/>
      <c r="B1806" s="380"/>
      <c r="C1806" s="381"/>
      <c r="D1806" s="383"/>
      <c r="E1806" s="307" t="s">
        <v>1455</v>
      </c>
    </row>
    <row r="1807" spans="1:5" x14ac:dyDescent="0.25">
      <c r="A1807" s="384" t="s">
        <v>2351</v>
      </c>
      <c r="B1807" s="386" t="s">
        <v>2347</v>
      </c>
      <c r="C1807" s="387"/>
      <c r="D1807" s="390" t="s">
        <v>62</v>
      </c>
      <c r="E1807" s="304" t="s">
        <v>1454</v>
      </c>
    </row>
    <row r="1808" spans="1:5" x14ac:dyDescent="0.25">
      <c r="A1808" s="392"/>
      <c r="B1808" s="393"/>
      <c r="C1808" s="394"/>
      <c r="D1808" s="395"/>
      <c r="E1808" s="305" t="s">
        <v>1455</v>
      </c>
    </row>
    <row r="1809" spans="1:5" x14ac:dyDescent="0.25">
      <c r="A1809" s="376" t="s">
        <v>2352</v>
      </c>
      <c r="B1809" s="378" t="s">
        <v>2347</v>
      </c>
      <c r="C1809" s="379"/>
      <c r="D1809" s="382" t="s">
        <v>62</v>
      </c>
      <c r="E1809" s="306" t="s">
        <v>1454</v>
      </c>
    </row>
    <row r="1810" spans="1:5" x14ac:dyDescent="0.25">
      <c r="A1810" s="377"/>
      <c r="B1810" s="380"/>
      <c r="C1810" s="381"/>
      <c r="D1810" s="383"/>
      <c r="E1810" s="307" t="s">
        <v>1455</v>
      </c>
    </row>
    <row r="1811" spans="1:5" x14ac:dyDescent="0.25">
      <c r="A1811" s="384" t="s">
        <v>2353</v>
      </c>
      <c r="B1811" s="386" t="s">
        <v>2347</v>
      </c>
      <c r="C1811" s="387"/>
      <c r="D1811" s="390" t="s">
        <v>62</v>
      </c>
      <c r="E1811" s="304" t="s">
        <v>1454</v>
      </c>
    </row>
    <row r="1812" spans="1:5" x14ac:dyDescent="0.25">
      <c r="A1812" s="392"/>
      <c r="B1812" s="393"/>
      <c r="C1812" s="394"/>
      <c r="D1812" s="395"/>
      <c r="E1812" s="305" t="s">
        <v>1455</v>
      </c>
    </row>
    <row r="1813" spans="1:5" x14ac:dyDescent="0.25">
      <c r="A1813" s="376" t="s">
        <v>2354</v>
      </c>
      <c r="B1813" s="378" t="s">
        <v>2347</v>
      </c>
      <c r="C1813" s="379"/>
      <c r="D1813" s="382" t="s">
        <v>62</v>
      </c>
      <c r="E1813" s="306" t="s">
        <v>1454</v>
      </c>
    </row>
    <row r="1814" spans="1:5" x14ac:dyDescent="0.25">
      <c r="A1814" s="377"/>
      <c r="B1814" s="380"/>
      <c r="C1814" s="381"/>
      <c r="D1814" s="383"/>
      <c r="E1814" s="307" t="s">
        <v>1455</v>
      </c>
    </row>
    <row r="1815" spans="1:5" x14ac:dyDescent="0.25">
      <c r="A1815" s="384" t="s">
        <v>2355</v>
      </c>
      <c r="B1815" s="386" t="s">
        <v>2347</v>
      </c>
      <c r="C1815" s="387"/>
      <c r="D1815" s="390" t="s">
        <v>62</v>
      </c>
      <c r="E1815" s="304" t="s">
        <v>1454</v>
      </c>
    </row>
    <row r="1816" spans="1:5" x14ac:dyDescent="0.25">
      <c r="A1816" s="392"/>
      <c r="B1816" s="393"/>
      <c r="C1816" s="394"/>
      <c r="D1816" s="395"/>
      <c r="E1816" s="305" t="s">
        <v>1455</v>
      </c>
    </row>
    <row r="1817" spans="1:5" x14ac:dyDescent="0.25">
      <c r="A1817" s="376" t="s">
        <v>2356</v>
      </c>
      <c r="B1817" s="378" t="s">
        <v>2347</v>
      </c>
      <c r="C1817" s="379"/>
      <c r="D1817" s="382" t="s">
        <v>62</v>
      </c>
      <c r="E1817" s="306" t="s">
        <v>1454</v>
      </c>
    </row>
    <row r="1818" spans="1:5" x14ac:dyDescent="0.25">
      <c r="A1818" s="377"/>
      <c r="B1818" s="380"/>
      <c r="C1818" s="381"/>
      <c r="D1818" s="383"/>
      <c r="E1818" s="307" t="s">
        <v>1455</v>
      </c>
    </row>
    <row r="1819" spans="1:5" x14ac:dyDescent="0.25">
      <c r="A1819" s="384" t="s">
        <v>2357</v>
      </c>
      <c r="B1819" s="386" t="s">
        <v>2347</v>
      </c>
      <c r="C1819" s="387"/>
      <c r="D1819" s="390" t="s">
        <v>62</v>
      </c>
      <c r="E1819" s="304" t="s">
        <v>1454</v>
      </c>
    </row>
    <row r="1820" spans="1:5" x14ac:dyDescent="0.25">
      <c r="A1820" s="392"/>
      <c r="B1820" s="393"/>
      <c r="C1820" s="394"/>
      <c r="D1820" s="395"/>
      <c r="E1820" s="305" t="s">
        <v>1455</v>
      </c>
    </row>
    <row r="1821" spans="1:5" x14ac:dyDescent="0.25">
      <c r="A1821" s="376" t="s">
        <v>2358</v>
      </c>
      <c r="B1821" s="378" t="s">
        <v>2347</v>
      </c>
      <c r="C1821" s="379"/>
      <c r="D1821" s="382" t="s">
        <v>62</v>
      </c>
      <c r="E1821" s="306" t="s">
        <v>1454</v>
      </c>
    </row>
    <row r="1822" spans="1:5" x14ac:dyDescent="0.25">
      <c r="A1822" s="377"/>
      <c r="B1822" s="380"/>
      <c r="C1822" s="381"/>
      <c r="D1822" s="383"/>
      <c r="E1822" s="307" t="s">
        <v>1455</v>
      </c>
    </row>
    <row r="1823" spans="1:5" x14ac:dyDescent="0.25">
      <c r="A1823" s="384" t="s">
        <v>2359</v>
      </c>
      <c r="B1823" s="386" t="s">
        <v>2347</v>
      </c>
      <c r="C1823" s="387"/>
      <c r="D1823" s="390" t="s">
        <v>62</v>
      </c>
      <c r="E1823" s="304" t="s">
        <v>1454</v>
      </c>
    </row>
    <row r="1824" spans="1:5" x14ac:dyDescent="0.25">
      <c r="A1824" s="392"/>
      <c r="B1824" s="393"/>
      <c r="C1824" s="394"/>
      <c r="D1824" s="395"/>
      <c r="E1824" s="305" t="s">
        <v>1455</v>
      </c>
    </row>
    <row r="1825" spans="1:5" x14ac:dyDescent="0.25">
      <c r="A1825" s="376" t="s">
        <v>2360</v>
      </c>
      <c r="B1825" s="378" t="s">
        <v>2347</v>
      </c>
      <c r="C1825" s="379"/>
      <c r="D1825" s="382" t="s">
        <v>62</v>
      </c>
      <c r="E1825" s="306" t="s">
        <v>1454</v>
      </c>
    </row>
    <row r="1826" spans="1:5" x14ac:dyDescent="0.25">
      <c r="A1826" s="377"/>
      <c r="B1826" s="380"/>
      <c r="C1826" s="381"/>
      <c r="D1826" s="383"/>
      <c r="E1826" s="307" t="s">
        <v>1455</v>
      </c>
    </row>
    <row r="1827" spans="1:5" x14ac:dyDescent="0.25">
      <c r="A1827" s="384" t="s">
        <v>2361</v>
      </c>
      <c r="B1827" s="386" t="s">
        <v>2347</v>
      </c>
      <c r="C1827" s="387"/>
      <c r="D1827" s="390" t="s">
        <v>62</v>
      </c>
      <c r="E1827" s="304" t="s">
        <v>1454</v>
      </c>
    </row>
    <row r="1828" spans="1:5" x14ac:dyDescent="0.25">
      <c r="A1828" s="392"/>
      <c r="B1828" s="393"/>
      <c r="C1828" s="394"/>
      <c r="D1828" s="395"/>
      <c r="E1828" s="305" t="s">
        <v>1455</v>
      </c>
    </row>
    <row r="1829" spans="1:5" x14ac:dyDescent="0.25">
      <c r="A1829" s="376" t="s">
        <v>2362</v>
      </c>
      <c r="B1829" s="378" t="s">
        <v>2363</v>
      </c>
      <c r="C1829" s="379"/>
      <c r="D1829" s="382" t="s">
        <v>62</v>
      </c>
      <c r="E1829" s="306" t="s">
        <v>1454</v>
      </c>
    </row>
    <row r="1830" spans="1:5" x14ac:dyDescent="0.25">
      <c r="A1830" s="377"/>
      <c r="B1830" s="380"/>
      <c r="C1830" s="381"/>
      <c r="D1830" s="383"/>
      <c r="E1830" s="307" t="s">
        <v>1455</v>
      </c>
    </row>
    <row r="1831" spans="1:5" x14ac:dyDescent="0.25">
      <c r="A1831" s="384" t="s">
        <v>2364</v>
      </c>
      <c r="B1831" s="386" t="s">
        <v>2363</v>
      </c>
      <c r="C1831" s="387"/>
      <c r="D1831" s="390" t="s">
        <v>62</v>
      </c>
      <c r="E1831" s="304" t="s">
        <v>1454</v>
      </c>
    </row>
    <row r="1832" spans="1:5" x14ac:dyDescent="0.25">
      <c r="A1832" s="392"/>
      <c r="B1832" s="393"/>
      <c r="C1832" s="394"/>
      <c r="D1832" s="395"/>
      <c r="E1832" s="305" t="s">
        <v>1455</v>
      </c>
    </row>
    <row r="1833" spans="1:5" x14ac:dyDescent="0.25">
      <c r="A1833" s="376" t="s">
        <v>2365</v>
      </c>
      <c r="B1833" s="378" t="s">
        <v>2363</v>
      </c>
      <c r="C1833" s="379"/>
      <c r="D1833" s="382" t="s">
        <v>62</v>
      </c>
      <c r="E1833" s="306" t="s">
        <v>1454</v>
      </c>
    </row>
    <row r="1834" spans="1:5" x14ac:dyDescent="0.25">
      <c r="A1834" s="377"/>
      <c r="B1834" s="380"/>
      <c r="C1834" s="381"/>
      <c r="D1834" s="383"/>
      <c r="E1834" s="307" t="s">
        <v>1455</v>
      </c>
    </row>
    <row r="1835" spans="1:5" x14ac:dyDescent="0.25">
      <c r="A1835" s="384" t="s">
        <v>2366</v>
      </c>
      <c r="B1835" s="386" t="s">
        <v>2363</v>
      </c>
      <c r="C1835" s="387"/>
      <c r="D1835" s="390" t="s">
        <v>62</v>
      </c>
      <c r="E1835" s="304" t="s">
        <v>1454</v>
      </c>
    </row>
    <row r="1836" spans="1:5" x14ac:dyDescent="0.25">
      <c r="A1836" s="392"/>
      <c r="B1836" s="393"/>
      <c r="C1836" s="394"/>
      <c r="D1836" s="395"/>
      <c r="E1836" s="305" t="s">
        <v>1455</v>
      </c>
    </row>
    <row r="1837" spans="1:5" x14ac:dyDescent="0.25">
      <c r="A1837" s="376" t="s">
        <v>2367</v>
      </c>
      <c r="B1837" s="378" t="s">
        <v>2363</v>
      </c>
      <c r="C1837" s="379"/>
      <c r="D1837" s="382" t="s">
        <v>62</v>
      </c>
      <c r="E1837" s="306" t="s">
        <v>1454</v>
      </c>
    </row>
    <row r="1838" spans="1:5" x14ac:dyDescent="0.25">
      <c r="A1838" s="377"/>
      <c r="B1838" s="380"/>
      <c r="C1838" s="381"/>
      <c r="D1838" s="383"/>
      <c r="E1838" s="307" t="s">
        <v>1455</v>
      </c>
    </row>
    <row r="1839" spans="1:5" x14ac:dyDescent="0.25">
      <c r="A1839" s="384" t="s">
        <v>2368</v>
      </c>
      <c r="B1839" s="386" t="s">
        <v>2363</v>
      </c>
      <c r="C1839" s="387"/>
      <c r="D1839" s="390" t="s">
        <v>62</v>
      </c>
      <c r="E1839" s="304" t="s">
        <v>1454</v>
      </c>
    </row>
    <row r="1840" spans="1:5" x14ac:dyDescent="0.25">
      <c r="A1840" s="392"/>
      <c r="B1840" s="393"/>
      <c r="C1840" s="394"/>
      <c r="D1840" s="395"/>
      <c r="E1840" s="305" t="s">
        <v>1455</v>
      </c>
    </row>
    <row r="1841" spans="1:5" x14ac:dyDescent="0.25">
      <c r="A1841" s="376" t="s">
        <v>2369</v>
      </c>
      <c r="B1841" s="378" t="s">
        <v>2363</v>
      </c>
      <c r="C1841" s="379"/>
      <c r="D1841" s="382" t="s">
        <v>62</v>
      </c>
      <c r="E1841" s="306" t="s">
        <v>1454</v>
      </c>
    </row>
    <row r="1842" spans="1:5" x14ac:dyDescent="0.25">
      <c r="A1842" s="377"/>
      <c r="B1842" s="380"/>
      <c r="C1842" s="381"/>
      <c r="D1842" s="383"/>
      <c r="E1842" s="307" t="s">
        <v>1455</v>
      </c>
    </row>
    <row r="1843" spans="1:5" x14ac:dyDescent="0.25">
      <c r="A1843" s="384" t="s">
        <v>2370</v>
      </c>
      <c r="B1843" s="386" t="s">
        <v>2363</v>
      </c>
      <c r="C1843" s="387"/>
      <c r="D1843" s="390" t="s">
        <v>62</v>
      </c>
      <c r="E1843" s="304" t="s">
        <v>1454</v>
      </c>
    </row>
    <row r="1844" spans="1:5" x14ac:dyDescent="0.25">
      <c r="A1844" s="392"/>
      <c r="B1844" s="393"/>
      <c r="C1844" s="394"/>
      <c r="D1844" s="395"/>
      <c r="E1844" s="305" t="s">
        <v>1455</v>
      </c>
    </row>
    <row r="1845" spans="1:5" x14ac:dyDescent="0.25">
      <c r="A1845" s="376" t="s">
        <v>2371</v>
      </c>
      <c r="B1845" s="378" t="s">
        <v>2363</v>
      </c>
      <c r="C1845" s="379"/>
      <c r="D1845" s="382" t="s">
        <v>62</v>
      </c>
      <c r="E1845" s="306" t="s">
        <v>1454</v>
      </c>
    </row>
    <row r="1846" spans="1:5" x14ac:dyDescent="0.25">
      <c r="A1846" s="377"/>
      <c r="B1846" s="380"/>
      <c r="C1846" s="381"/>
      <c r="D1846" s="383"/>
      <c r="E1846" s="307" t="s">
        <v>1455</v>
      </c>
    </row>
    <row r="1847" spans="1:5" x14ac:dyDescent="0.25">
      <c r="A1847" s="384" t="s">
        <v>2372</v>
      </c>
      <c r="B1847" s="386" t="s">
        <v>2363</v>
      </c>
      <c r="C1847" s="387"/>
      <c r="D1847" s="390" t="s">
        <v>62</v>
      </c>
      <c r="E1847" s="304" t="s">
        <v>1454</v>
      </c>
    </row>
    <row r="1848" spans="1:5" x14ac:dyDescent="0.25">
      <c r="A1848" s="392"/>
      <c r="B1848" s="393"/>
      <c r="C1848" s="394"/>
      <c r="D1848" s="395"/>
      <c r="E1848" s="305" t="s">
        <v>1455</v>
      </c>
    </row>
    <row r="1849" spans="1:5" x14ac:dyDescent="0.25">
      <c r="A1849" s="376" t="s">
        <v>2373</v>
      </c>
      <c r="B1849" s="378" t="s">
        <v>2363</v>
      </c>
      <c r="C1849" s="379"/>
      <c r="D1849" s="382" t="s">
        <v>62</v>
      </c>
      <c r="E1849" s="306" t="s">
        <v>1454</v>
      </c>
    </row>
    <row r="1850" spans="1:5" x14ac:dyDescent="0.25">
      <c r="A1850" s="377"/>
      <c r="B1850" s="380"/>
      <c r="C1850" s="381"/>
      <c r="D1850" s="383"/>
      <c r="E1850" s="307" t="s">
        <v>1455</v>
      </c>
    </row>
    <row r="1851" spans="1:5" x14ac:dyDescent="0.25">
      <c r="A1851" s="384" t="s">
        <v>2374</v>
      </c>
      <c r="B1851" s="386" t="s">
        <v>2363</v>
      </c>
      <c r="C1851" s="387"/>
      <c r="D1851" s="390" t="s">
        <v>62</v>
      </c>
      <c r="E1851" s="304" t="s">
        <v>1454</v>
      </c>
    </row>
    <row r="1852" spans="1:5" x14ac:dyDescent="0.25">
      <c r="A1852" s="392"/>
      <c r="B1852" s="393"/>
      <c r="C1852" s="394"/>
      <c r="D1852" s="395"/>
      <c r="E1852" s="305" t="s">
        <v>1455</v>
      </c>
    </row>
    <row r="1853" spans="1:5" x14ac:dyDescent="0.25">
      <c r="A1853" s="376" t="s">
        <v>2375</v>
      </c>
      <c r="B1853" s="378" t="s">
        <v>2363</v>
      </c>
      <c r="C1853" s="379"/>
      <c r="D1853" s="382" t="s">
        <v>62</v>
      </c>
      <c r="E1853" s="306" t="s">
        <v>1454</v>
      </c>
    </row>
    <row r="1854" spans="1:5" x14ac:dyDescent="0.25">
      <c r="A1854" s="377"/>
      <c r="B1854" s="380"/>
      <c r="C1854" s="381"/>
      <c r="D1854" s="383"/>
      <c r="E1854" s="307" t="s">
        <v>1455</v>
      </c>
    </row>
    <row r="1855" spans="1:5" x14ac:dyDescent="0.25">
      <c r="A1855" s="384" t="s">
        <v>2376</v>
      </c>
      <c r="B1855" s="386" t="s">
        <v>2363</v>
      </c>
      <c r="C1855" s="387"/>
      <c r="D1855" s="390" t="s">
        <v>62</v>
      </c>
      <c r="E1855" s="304" t="s">
        <v>1454</v>
      </c>
    </row>
    <row r="1856" spans="1:5" x14ac:dyDescent="0.25">
      <c r="A1856" s="392"/>
      <c r="B1856" s="393"/>
      <c r="C1856" s="394"/>
      <c r="D1856" s="395"/>
      <c r="E1856" s="305" t="s">
        <v>1455</v>
      </c>
    </row>
    <row r="1857" spans="1:5" x14ac:dyDescent="0.25">
      <c r="A1857" s="376" t="s">
        <v>2377</v>
      </c>
      <c r="B1857" s="378" t="s">
        <v>2363</v>
      </c>
      <c r="C1857" s="379"/>
      <c r="D1857" s="382" t="s">
        <v>62</v>
      </c>
      <c r="E1857" s="306" t="s">
        <v>1454</v>
      </c>
    </row>
    <row r="1858" spans="1:5" x14ac:dyDescent="0.25">
      <c r="A1858" s="377"/>
      <c r="B1858" s="380"/>
      <c r="C1858" s="381"/>
      <c r="D1858" s="383"/>
      <c r="E1858" s="307" t="s">
        <v>1455</v>
      </c>
    </row>
    <row r="1859" spans="1:5" x14ac:dyDescent="0.25">
      <c r="A1859" s="384" t="s">
        <v>2378</v>
      </c>
      <c r="B1859" s="386" t="s">
        <v>2363</v>
      </c>
      <c r="C1859" s="387"/>
      <c r="D1859" s="390" t="s">
        <v>62</v>
      </c>
      <c r="E1859" s="304" t="s">
        <v>1454</v>
      </c>
    </row>
    <row r="1860" spans="1:5" x14ac:dyDescent="0.25">
      <c r="A1860" s="392"/>
      <c r="B1860" s="393"/>
      <c r="C1860" s="394"/>
      <c r="D1860" s="395"/>
      <c r="E1860" s="305" t="s">
        <v>1455</v>
      </c>
    </row>
    <row r="1861" spans="1:5" x14ac:dyDescent="0.25">
      <c r="A1861" s="376" t="s">
        <v>2379</v>
      </c>
      <c r="B1861" s="378" t="s">
        <v>2363</v>
      </c>
      <c r="C1861" s="379"/>
      <c r="D1861" s="382" t="s">
        <v>62</v>
      </c>
      <c r="E1861" s="306" t="s">
        <v>1454</v>
      </c>
    </row>
    <row r="1862" spans="1:5" x14ac:dyDescent="0.25">
      <c r="A1862" s="377"/>
      <c r="B1862" s="380"/>
      <c r="C1862" s="381"/>
      <c r="D1862" s="383"/>
      <c r="E1862" s="307" t="s">
        <v>1455</v>
      </c>
    </row>
    <row r="1863" spans="1:5" x14ac:dyDescent="0.25">
      <c r="A1863" s="384" t="s">
        <v>2380</v>
      </c>
      <c r="B1863" s="386" t="s">
        <v>2381</v>
      </c>
      <c r="C1863" s="387"/>
      <c r="D1863" s="390" t="s">
        <v>62</v>
      </c>
      <c r="E1863" s="304" t="s">
        <v>1454</v>
      </c>
    </row>
    <row r="1864" spans="1:5" x14ac:dyDescent="0.25">
      <c r="A1864" s="392"/>
      <c r="B1864" s="393"/>
      <c r="C1864" s="394"/>
      <c r="D1864" s="395"/>
      <c r="E1864" s="305" t="s">
        <v>1455</v>
      </c>
    </row>
    <row r="1865" spans="1:5" x14ac:dyDescent="0.25">
      <c r="A1865" s="376" t="s">
        <v>2382</v>
      </c>
      <c r="B1865" s="378" t="s">
        <v>2381</v>
      </c>
      <c r="C1865" s="379"/>
      <c r="D1865" s="382" t="s">
        <v>62</v>
      </c>
      <c r="E1865" s="306" t="s">
        <v>1454</v>
      </c>
    </row>
    <row r="1866" spans="1:5" x14ac:dyDescent="0.25">
      <c r="A1866" s="377"/>
      <c r="B1866" s="380"/>
      <c r="C1866" s="381"/>
      <c r="D1866" s="383"/>
      <c r="E1866" s="307" t="s">
        <v>1455</v>
      </c>
    </row>
    <row r="1867" spans="1:5" x14ac:dyDescent="0.25">
      <c r="A1867" s="384" t="s">
        <v>2182</v>
      </c>
      <c r="B1867" s="386" t="s">
        <v>2381</v>
      </c>
      <c r="C1867" s="387"/>
      <c r="D1867" s="390" t="s">
        <v>62</v>
      </c>
      <c r="E1867" s="304" t="s">
        <v>1454</v>
      </c>
    </row>
    <row r="1868" spans="1:5" x14ac:dyDescent="0.25">
      <c r="A1868" s="392"/>
      <c r="B1868" s="393"/>
      <c r="C1868" s="394"/>
      <c r="D1868" s="395"/>
      <c r="E1868" s="305" t="s">
        <v>1455</v>
      </c>
    </row>
    <row r="1869" spans="1:5" x14ac:dyDescent="0.25">
      <c r="A1869" s="376" t="s">
        <v>1941</v>
      </c>
      <c r="B1869" s="378" t="s">
        <v>2381</v>
      </c>
      <c r="C1869" s="379"/>
      <c r="D1869" s="382" t="s">
        <v>62</v>
      </c>
      <c r="E1869" s="306" t="s">
        <v>1454</v>
      </c>
    </row>
    <row r="1870" spans="1:5" x14ac:dyDescent="0.25">
      <c r="A1870" s="377"/>
      <c r="B1870" s="380"/>
      <c r="C1870" s="381"/>
      <c r="D1870" s="383"/>
      <c r="E1870" s="307" t="s">
        <v>1455</v>
      </c>
    </row>
    <row r="1871" spans="1:5" x14ac:dyDescent="0.25">
      <c r="A1871" s="384" t="s">
        <v>2383</v>
      </c>
      <c r="B1871" s="386" t="s">
        <v>2381</v>
      </c>
      <c r="C1871" s="387"/>
      <c r="D1871" s="390" t="s">
        <v>62</v>
      </c>
      <c r="E1871" s="304" t="s">
        <v>1454</v>
      </c>
    </row>
    <row r="1872" spans="1:5" x14ac:dyDescent="0.25">
      <c r="A1872" s="392"/>
      <c r="B1872" s="393"/>
      <c r="C1872" s="394"/>
      <c r="D1872" s="395"/>
      <c r="E1872" s="305" t="s">
        <v>1455</v>
      </c>
    </row>
    <row r="1873" spans="1:5" x14ac:dyDescent="0.25">
      <c r="A1873" s="376" t="s">
        <v>2384</v>
      </c>
      <c r="B1873" s="378" t="s">
        <v>2381</v>
      </c>
      <c r="C1873" s="379"/>
      <c r="D1873" s="382" t="s">
        <v>62</v>
      </c>
      <c r="E1873" s="306" t="s">
        <v>1454</v>
      </c>
    </row>
    <row r="1874" spans="1:5" x14ac:dyDescent="0.25">
      <c r="A1874" s="377"/>
      <c r="B1874" s="380"/>
      <c r="C1874" s="381"/>
      <c r="D1874" s="383"/>
      <c r="E1874" s="307" t="s">
        <v>1455</v>
      </c>
    </row>
    <row r="1875" spans="1:5" x14ac:dyDescent="0.25">
      <c r="A1875" s="384" t="s">
        <v>2385</v>
      </c>
      <c r="B1875" s="386" t="s">
        <v>2381</v>
      </c>
      <c r="C1875" s="387"/>
      <c r="D1875" s="390" t="s">
        <v>62</v>
      </c>
      <c r="E1875" s="304" t="s">
        <v>1454</v>
      </c>
    </row>
    <row r="1876" spans="1:5" x14ac:dyDescent="0.25">
      <c r="A1876" s="392"/>
      <c r="B1876" s="393"/>
      <c r="C1876" s="394"/>
      <c r="D1876" s="395"/>
      <c r="E1876" s="305" t="s">
        <v>1455</v>
      </c>
    </row>
    <row r="1877" spans="1:5" x14ac:dyDescent="0.25">
      <c r="A1877" s="376" t="s">
        <v>2386</v>
      </c>
      <c r="B1877" s="378" t="s">
        <v>2387</v>
      </c>
      <c r="C1877" s="379"/>
      <c r="D1877" s="382" t="s">
        <v>62</v>
      </c>
      <c r="E1877" s="306" t="s">
        <v>1454</v>
      </c>
    </row>
    <row r="1878" spans="1:5" x14ac:dyDescent="0.25">
      <c r="A1878" s="377"/>
      <c r="B1878" s="380"/>
      <c r="C1878" s="381"/>
      <c r="D1878" s="383"/>
      <c r="E1878" s="307" t="s">
        <v>1455</v>
      </c>
    </row>
    <row r="1879" spans="1:5" x14ac:dyDescent="0.25">
      <c r="A1879" s="384" t="s">
        <v>2388</v>
      </c>
      <c r="B1879" s="386" t="s">
        <v>2387</v>
      </c>
      <c r="C1879" s="387"/>
      <c r="D1879" s="390" t="s">
        <v>62</v>
      </c>
      <c r="E1879" s="304" t="s">
        <v>1454</v>
      </c>
    </row>
    <row r="1880" spans="1:5" x14ac:dyDescent="0.25">
      <c r="A1880" s="392"/>
      <c r="B1880" s="393"/>
      <c r="C1880" s="394"/>
      <c r="D1880" s="395"/>
      <c r="E1880" s="305" t="s">
        <v>1455</v>
      </c>
    </row>
    <row r="1881" spans="1:5" x14ac:dyDescent="0.25">
      <c r="A1881" s="376" t="s">
        <v>2389</v>
      </c>
      <c r="B1881" s="378" t="s">
        <v>2387</v>
      </c>
      <c r="C1881" s="379"/>
      <c r="D1881" s="382" t="s">
        <v>62</v>
      </c>
      <c r="E1881" s="306" t="s">
        <v>1454</v>
      </c>
    </row>
    <row r="1882" spans="1:5" x14ac:dyDescent="0.25">
      <c r="A1882" s="377"/>
      <c r="B1882" s="380"/>
      <c r="C1882" s="381"/>
      <c r="D1882" s="383"/>
      <c r="E1882" s="307" t="s">
        <v>1455</v>
      </c>
    </row>
    <row r="1883" spans="1:5" x14ac:dyDescent="0.25">
      <c r="A1883" s="384" t="s">
        <v>2390</v>
      </c>
      <c r="B1883" s="386" t="s">
        <v>2387</v>
      </c>
      <c r="C1883" s="387"/>
      <c r="D1883" s="390" t="s">
        <v>62</v>
      </c>
      <c r="E1883" s="304" t="s">
        <v>1454</v>
      </c>
    </row>
    <row r="1884" spans="1:5" x14ac:dyDescent="0.25">
      <c r="A1884" s="392"/>
      <c r="B1884" s="393"/>
      <c r="C1884" s="394"/>
      <c r="D1884" s="395"/>
      <c r="E1884" s="305" t="s">
        <v>1455</v>
      </c>
    </row>
    <row r="1885" spans="1:5" x14ac:dyDescent="0.25">
      <c r="A1885" s="376" t="s">
        <v>2391</v>
      </c>
      <c r="B1885" s="378" t="s">
        <v>2387</v>
      </c>
      <c r="C1885" s="379"/>
      <c r="D1885" s="382" t="s">
        <v>62</v>
      </c>
      <c r="E1885" s="306" t="s">
        <v>1454</v>
      </c>
    </row>
    <row r="1886" spans="1:5" x14ac:dyDescent="0.25">
      <c r="A1886" s="377"/>
      <c r="B1886" s="380"/>
      <c r="C1886" s="381"/>
      <c r="D1886" s="383"/>
      <c r="E1886" s="307" t="s">
        <v>1455</v>
      </c>
    </row>
    <row r="1887" spans="1:5" x14ac:dyDescent="0.25">
      <c r="A1887" s="384" t="s">
        <v>2392</v>
      </c>
      <c r="B1887" s="386" t="s">
        <v>2387</v>
      </c>
      <c r="C1887" s="387"/>
      <c r="D1887" s="390" t="s">
        <v>62</v>
      </c>
      <c r="E1887" s="304" t="s">
        <v>1454</v>
      </c>
    </row>
    <row r="1888" spans="1:5" x14ac:dyDescent="0.25">
      <c r="A1888" s="392"/>
      <c r="B1888" s="393"/>
      <c r="C1888" s="394"/>
      <c r="D1888" s="395"/>
      <c r="E1888" s="305" t="s">
        <v>1455</v>
      </c>
    </row>
    <row r="1889" spans="1:5" x14ac:dyDescent="0.25">
      <c r="A1889" s="376" t="s">
        <v>2393</v>
      </c>
      <c r="B1889" s="378" t="s">
        <v>2387</v>
      </c>
      <c r="C1889" s="379"/>
      <c r="D1889" s="382" t="s">
        <v>62</v>
      </c>
      <c r="E1889" s="306" t="s">
        <v>1454</v>
      </c>
    </row>
    <row r="1890" spans="1:5" x14ac:dyDescent="0.25">
      <c r="A1890" s="377"/>
      <c r="B1890" s="380"/>
      <c r="C1890" s="381"/>
      <c r="D1890" s="383"/>
      <c r="E1890" s="307" t="s">
        <v>1455</v>
      </c>
    </row>
    <row r="1891" spans="1:5" x14ac:dyDescent="0.25">
      <c r="A1891" s="384" t="s">
        <v>2394</v>
      </c>
      <c r="B1891" s="386" t="s">
        <v>2387</v>
      </c>
      <c r="C1891" s="387"/>
      <c r="D1891" s="390" t="s">
        <v>62</v>
      </c>
      <c r="E1891" s="304" t="s">
        <v>1454</v>
      </c>
    </row>
    <row r="1892" spans="1:5" x14ac:dyDescent="0.25">
      <c r="A1892" s="392"/>
      <c r="B1892" s="393"/>
      <c r="C1892" s="394"/>
      <c r="D1892" s="395"/>
      <c r="E1892" s="305" t="s">
        <v>1455</v>
      </c>
    </row>
    <row r="1893" spans="1:5" x14ac:dyDescent="0.25">
      <c r="A1893" s="376" t="s">
        <v>2395</v>
      </c>
      <c r="B1893" s="378" t="s">
        <v>2387</v>
      </c>
      <c r="C1893" s="379"/>
      <c r="D1893" s="382" t="s">
        <v>62</v>
      </c>
      <c r="E1893" s="306" t="s">
        <v>1454</v>
      </c>
    </row>
    <row r="1894" spans="1:5" x14ac:dyDescent="0.25">
      <c r="A1894" s="377"/>
      <c r="B1894" s="380"/>
      <c r="C1894" s="381"/>
      <c r="D1894" s="383"/>
      <c r="E1894" s="307" t="s">
        <v>1455</v>
      </c>
    </row>
    <row r="1895" spans="1:5" x14ac:dyDescent="0.25">
      <c r="A1895" s="384" t="s">
        <v>2396</v>
      </c>
      <c r="B1895" s="386" t="s">
        <v>2387</v>
      </c>
      <c r="C1895" s="387"/>
      <c r="D1895" s="390" t="s">
        <v>62</v>
      </c>
      <c r="E1895" s="304" t="s">
        <v>1454</v>
      </c>
    </row>
    <row r="1896" spans="1:5" x14ac:dyDescent="0.25">
      <c r="A1896" s="392"/>
      <c r="B1896" s="393"/>
      <c r="C1896" s="394"/>
      <c r="D1896" s="395"/>
      <c r="E1896" s="305" t="s">
        <v>1455</v>
      </c>
    </row>
    <row r="1897" spans="1:5" x14ac:dyDescent="0.25">
      <c r="A1897" s="376" t="s">
        <v>2397</v>
      </c>
      <c r="B1897" s="378" t="s">
        <v>2387</v>
      </c>
      <c r="C1897" s="379"/>
      <c r="D1897" s="382" t="s">
        <v>62</v>
      </c>
      <c r="E1897" s="306" t="s">
        <v>1454</v>
      </c>
    </row>
    <row r="1898" spans="1:5" x14ac:dyDescent="0.25">
      <c r="A1898" s="377"/>
      <c r="B1898" s="380"/>
      <c r="C1898" s="381"/>
      <c r="D1898" s="383"/>
      <c r="E1898" s="307" t="s">
        <v>1455</v>
      </c>
    </row>
    <row r="1899" spans="1:5" x14ac:dyDescent="0.25">
      <c r="A1899" s="384" t="s">
        <v>2398</v>
      </c>
      <c r="B1899" s="386" t="s">
        <v>2387</v>
      </c>
      <c r="C1899" s="387"/>
      <c r="D1899" s="390" t="s">
        <v>62</v>
      </c>
      <c r="E1899" s="304" t="s">
        <v>1454</v>
      </c>
    </row>
    <row r="1900" spans="1:5" x14ac:dyDescent="0.25">
      <c r="A1900" s="392"/>
      <c r="B1900" s="393"/>
      <c r="C1900" s="394"/>
      <c r="D1900" s="395"/>
      <c r="E1900" s="305" t="s">
        <v>1455</v>
      </c>
    </row>
    <row r="1901" spans="1:5" x14ac:dyDescent="0.25">
      <c r="A1901" s="376" t="s">
        <v>2399</v>
      </c>
      <c r="B1901" s="378" t="s">
        <v>2400</v>
      </c>
      <c r="C1901" s="379"/>
      <c r="D1901" s="382" t="s">
        <v>62</v>
      </c>
      <c r="E1901" s="306" t="s">
        <v>1454</v>
      </c>
    </row>
    <row r="1902" spans="1:5" x14ac:dyDescent="0.25">
      <c r="A1902" s="377"/>
      <c r="B1902" s="380"/>
      <c r="C1902" s="381"/>
      <c r="D1902" s="383"/>
      <c r="E1902" s="307" t="s">
        <v>1455</v>
      </c>
    </row>
    <row r="1903" spans="1:5" x14ac:dyDescent="0.25">
      <c r="A1903" s="384" t="s">
        <v>2401</v>
      </c>
      <c r="B1903" s="386" t="s">
        <v>2400</v>
      </c>
      <c r="C1903" s="387"/>
      <c r="D1903" s="390" t="s">
        <v>62</v>
      </c>
      <c r="E1903" s="304" t="s">
        <v>1454</v>
      </c>
    </row>
    <row r="1904" spans="1:5" x14ac:dyDescent="0.25">
      <c r="A1904" s="392"/>
      <c r="B1904" s="393"/>
      <c r="C1904" s="394"/>
      <c r="D1904" s="395"/>
      <c r="E1904" s="305" t="s">
        <v>1455</v>
      </c>
    </row>
    <row r="1905" spans="1:5" x14ac:dyDescent="0.25">
      <c r="A1905" s="376" t="s">
        <v>2027</v>
      </c>
      <c r="B1905" s="378" t="s">
        <v>2400</v>
      </c>
      <c r="C1905" s="379"/>
      <c r="D1905" s="382" t="s">
        <v>62</v>
      </c>
      <c r="E1905" s="306" t="s">
        <v>1454</v>
      </c>
    </row>
    <row r="1906" spans="1:5" x14ac:dyDescent="0.25">
      <c r="A1906" s="377"/>
      <c r="B1906" s="380"/>
      <c r="C1906" s="381"/>
      <c r="D1906" s="383"/>
      <c r="E1906" s="307" t="s">
        <v>1455</v>
      </c>
    </row>
    <row r="1907" spans="1:5" x14ac:dyDescent="0.25">
      <c r="A1907" s="384" t="s">
        <v>2402</v>
      </c>
      <c r="B1907" s="386" t="s">
        <v>2400</v>
      </c>
      <c r="C1907" s="387"/>
      <c r="D1907" s="390" t="s">
        <v>62</v>
      </c>
      <c r="E1907" s="304" t="s">
        <v>1454</v>
      </c>
    </row>
    <row r="1908" spans="1:5" x14ac:dyDescent="0.25">
      <c r="A1908" s="392"/>
      <c r="B1908" s="393"/>
      <c r="C1908" s="394"/>
      <c r="D1908" s="395"/>
      <c r="E1908" s="305" t="s">
        <v>1455</v>
      </c>
    </row>
    <row r="1909" spans="1:5" x14ac:dyDescent="0.25">
      <c r="A1909" s="376" t="s">
        <v>2403</v>
      </c>
      <c r="B1909" s="378" t="s">
        <v>2400</v>
      </c>
      <c r="C1909" s="379"/>
      <c r="D1909" s="382" t="s">
        <v>62</v>
      </c>
      <c r="E1909" s="306" t="s">
        <v>1454</v>
      </c>
    </row>
    <row r="1910" spans="1:5" x14ac:dyDescent="0.25">
      <c r="A1910" s="377"/>
      <c r="B1910" s="380"/>
      <c r="C1910" s="381"/>
      <c r="D1910" s="383"/>
      <c r="E1910" s="307" t="s">
        <v>1455</v>
      </c>
    </row>
    <row r="1911" spans="1:5" x14ac:dyDescent="0.25">
      <c r="A1911" s="384" t="s">
        <v>2404</v>
      </c>
      <c r="B1911" s="386" t="s">
        <v>2405</v>
      </c>
      <c r="C1911" s="387"/>
      <c r="D1911" s="390" t="s">
        <v>62</v>
      </c>
      <c r="E1911" s="304" t="s">
        <v>1454</v>
      </c>
    </row>
    <row r="1912" spans="1:5" x14ac:dyDescent="0.25">
      <c r="A1912" s="392"/>
      <c r="B1912" s="393"/>
      <c r="C1912" s="394"/>
      <c r="D1912" s="395"/>
      <c r="E1912" s="305" t="s">
        <v>1455</v>
      </c>
    </row>
    <row r="1913" spans="1:5" x14ac:dyDescent="0.25">
      <c r="A1913" s="376" t="s">
        <v>2406</v>
      </c>
      <c r="B1913" s="378" t="s">
        <v>2405</v>
      </c>
      <c r="C1913" s="379"/>
      <c r="D1913" s="382" t="s">
        <v>62</v>
      </c>
      <c r="E1913" s="306" t="s">
        <v>1454</v>
      </c>
    </row>
    <row r="1914" spans="1:5" x14ac:dyDescent="0.25">
      <c r="A1914" s="377"/>
      <c r="B1914" s="380"/>
      <c r="C1914" s="381"/>
      <c r="D1914" s="383"/>
      <c r="E1914" s="307" t="s">
        <v>1455</v>
      </c>
    </row>
    <row r="1915" spans="1:5" x14ac:dyDescent="0.25">
      <c r="A1915" s="384" t="s">
        <v>2407</v>
      </c>
      <c r="B1915" s="386" t="s">
        <v>2405</v>
      </c>
      <c r="C1915" s="387"/>
      <c r="D1915" s="390" t="s">
        <v>62</v>
      </c>
      <c r="E1915" s="304" t="s">
        <v>1454</v>
      </c>
    </row>
    <row r="1916" spans="1:5" x14ac:dyDescent="0.25">
      <c r="A1916" s="392"/>
      <c r="B1916" s="393"/>
      <c r="C1916" s="394"/>
      <c r="D1916" s="395"/>
      <c r="E1916" s="305" t="s">
        <v>1455</v>
      </c>
    </row>
    <row r="1917" spans="1:5" x14ac:dyDescent="0.25">
      <c r="A1917" s="376" t="s">
        <v>1755</v>
      </c>
      <c r="B1917" s="378" t="s">
        <v>2405</v>
      </c>
      <c r="C1917" s="379"/>
      <c r="D1917" s="382" t="s">
        <v>62</v>
      </c>
      <c r="E1917" s="306" t="s">
        <v>1454</v>
      </c>
    </row>
    <row r="1918" spans="1:5" x14ac:dyDescent="0.25">
      <c r="A1918" s="377"/>
      <c r="B1918" s="380"/>
      <c r="C1918" s="381"/>
      <c r="D1918" s="383"/>
      <c r="E1918" s="307" t="s">
        <v>1455</v>
      </c>
    </row>
    <row r="1919" spans="1:5" x14ac:dyDescent="0.25">
      <c r="A1919" s="384" t="s">
        <v>2408</v>
      </c>
      <c r="B1919" s="386" t="s">
        <v>2409</v>
      </c>
      <c r="C1919" s="387"/>
      <c r="D1919" s="390" t="s">
        <v>62</v>
      </c>
      <c r="E1919" s="304" t="s">
        <v>1454</v>
      </c>
    </row>
    <row r="1920" spans="1:5" x14ac:dyDescent="0.25">
      <c r="A1920" s="392"/>
      <c r="B1920" s="393"/>
      <c r="C1920" s="394"/>
      <c r="D1920" s="395"/>
      <c r="E1920" s="305" t="s">
        <v>1455</v>
      </c>
    </row>
    <row r="1921" spans="1:5" x14ac:dyDescent="0.25">
      <c r="A1921" s="376" t="s">
        <v>2410</v>
      </c>
      <c r="B1921" s="378" t="s">
        <v>2409</v>
      </c>
      <c r="C1921" s="379"/>
      <c r="D1921" s="382" t="s">
        <v>62</v>
      </c>
      <c r="E1921" s="306" t="s">
        <v>1454</v>
      </c>
    </row>
    <row r="1922" spans="1:5" x14ac:dyDescent="0.25">
      <c r="A1922" s="377"/>
      <c r="B1922" s="380"/>
      <c r="C1922" s="381"/>
      <c r="D1922" s="383"/>
      <c r="E1922" s="307" t="s">
        <v>1455</v>
      </c>
    </row>
    <row r="1923" spans="1:5" x14ac:dyDescent="0.25">
      <c r="A1923" s="384" t="s">
        <v>2411</v>
      </c>
      <c r="B1923" s="386" t="s">
        <v>2409</v>
      </c>
      <c r="C1923" s="387"/>
      <c r="D1923" s="390" t="s">
        <v>62</v>
      </c>
      <c r="E1923" s="304" t="s">
        <v>1454</v>
      </c>
    </row>
    <row r="1924" spans="1:5" x14ac:dyDescent="0.25">
      <c r="A1924" s="392"/>
      <c r="B1924" s="393"/>
      <c r="C1924" s="394"/>
      <c r="D1924" s="395"/>
      <c r="E1924" s="305" t="s">
        <v>1455</v>
      </c>
    </row>
    <row r="1925" spans="1:5" x14ac:dyDescent="0.25">
      <c r="A1925" s="376" t="s">
        <v>2412</v>
      </c>
      <c r="B1925" s="378" t="s">
        <v>2409</v>
      </c>
      <c r="C1925" s="379"/>
      <c r="D1925" s="382" t="s">
        <v>62</v>
      </c>
      <c r="E1925" s="306" t="s">
        <v>1454</v>
      </c>
    </row>
    <row r="1926" spans="1:5" x14ac:dyDescent="0.25">
      <c r="A1926" s="377"/>
      <c r="B1926" s="380"/>
      <c r="C1926" s="381"/>
      <c r="D1926" s="383"/>
      <c r="E1926" s="307" t="s">
        <v>1455</v>
      </c>
    </row>
    <row r="1927" spans="1:5" x14ac:dyDescent="0.25">
      <c r="A1927" s="384" t="s">
        <v>2413</v>
      </c>
      <c r="B1927" s="386" t="s">
        <v>2409</v>
      </c>
      <c r="C1927" s="387"/>
      <c r="D1927" s="390" t="s">
        <v>62</v>
      </c>
      <c r="E1927" s="304" t="s">
        <v>1454</v>
      </c>
    </row>
    <row r="1928" spans="1:5" x14ac:dyDescent="0.25">
      <c r="A1928" s="392"/>
      <c r="B1928" s="393"/>
      <c r="C1928" s="394"/>
      <c r="D1928" s="395"/>
      <c r="E1928" s="305" t="s">
        <v>1455</v>
      </c>
    </row>
    <row r="1929" spans="1:5" x14ac:dyDescent="0.25">
      <c r="A1929" s="376" t="s">
        <v>2414</v>
      </c>
      <c r="B1929" s="378" t="s">
        <v>2409</v>
      </c>
      <c r="C1929" s="379"/>
      <c r="D1929" s="382" t="s">
        <v>62</v>
      </c>
      <c r="E1929" s="306" t="s">
        <v>1454</v>
      </c>
    </row>
    <row r="1930" spans="1:5" x14ac:dyDescent="0.25">
      <c r="A1930" s="377"/>
      <c r="B1930" s="380"/>
      <c r="C1930" s="381"/>
      <c r="D1930" s="383"/>
      <c r="E1930" s="307" t="s">
        <v>1455</v>
      </c>
    </row>
    <row r="1931" spans="1:5" x14ac:dyDescent="0.25">
      <c r="A1931" s="384" t="s">
        <v>2415</v>
      </c>
      <c r="B1931" s="386" t="s">
        <v>2409</v>
      </c>
      <c r="C1931" s="387"/>
      <c r="D1931" s="390" t="s">
        <v>62</v>
      </c>
      <c r="E1931" s="304" t="s">
        <v>1454</v>
      </c>
    </row>
    <row r="1932" spans="1:5" x14ac:dyDescent="0.25">
      <c r="A1932" s="392"/>
      <c r="B1932" s="393"/>
      <c r="C1932" s="394"/>
      <c r="D1932" s="395"/>
      <c r="E1932" s="305" t="s">
        <v>1455</v>
      </c>
    </row>
    <row r="1933" spans="1:5" x14ac:dyDescent="0.25">
      <c r="A1933" s="376" t="s">
        <v>2416</v>
      </c>
      <c r="B1933" s="378" t="s">
        <v>2417</v>
      </c>
      <c r="C1933" s="379"/>
      <c r="D1933" s="382" t="s">
        <v>62</v>
      </c>
      <c r="E1933" s="306" t="s">
        <v>1454</v>
      </c>
    </row>
    <row r="1934" spans="1:5" x14ac:dyDescent="0.25">
      <c r="A1934" s="377"/>
      <c r="B1934" s="380"/>
      <c r="C1934" s="381"/>
      <c r="D1934" s="383"/>
      <c r="E1934" s="307" t="s">
        <v>1455</v>
      </c>
    </row>
    <row r="1935" spans="1:5" x14ac:dyDescent="0.25">
      <c r="A1935" s="384" t="s">
        <v>2418</v>
      </c>
      <c r="B1935" s="386" t="s">
        <v>2417</v>
      </c>
      <c r="C1935" s="387"/>
      <c r="D1935" s="390" t="s">
        <v>62</v>
      </c>
      <c r="E1935" s="304" t="s">
        <v>1454</v>
      </c>
    </row>
    <row r="1936" spans="1:5" x14ac:dyDescent="0.25">
      <c r="A1936" s="392"/>
      <c r="B1936" s="393"/>
      <c r="C1936" s="394"/>
      <c r="D1936" s="395"/>
      <c r="E1936" s="305" t="s">
        <v>1455</v>
      </c>
    </row>
    <row r="1937" spans="1:5" x14ac:dyDescent="0.25">
      <c r="A1937" s="376" t="s">
        <v>2419</v>
      </c>
      <c r="B1937" s="378" t="s">
        <v>2417</v>
      </c>
      <c r="C1937" s="379"/>
      <c r="D1937" s="382" t="s">
        <v>62</v>
      </c>
      <c r="E1937" s="306" t="s">
        <v>1454</v>
      </c>
    </row>
    <row r="1938" spans="1:5" x14ac:dyDescent="0.25">
      <c r="A1938" s="377"/>
      <c r="B1938" s="380"/>
      <c r="C1938" s="381"/>
      <c r="D1938" s="383"/>
      <c r="E1938" s="307" t="s">
        <v>1455</v>
      </c>
    </row>
    <row r="1939" spans="1:5" x14ac:dyDescent="0.25">
      <c r="A1939" s="384" t="s">
        <v>2420</v>
      </c>
      <c r="B1939" s="386" t="s">
        <v>2421</v>
      </c>
      <c r="C1939" s="387"/>
      <c r="D1939" s="390" t="s">
        <v>62</v>
      </c>
      <c r="E1939" s="304" t="s">
        <v>1454</v>
      </c>
    </row>
    <row r="1940" spans="1:5" x14ac:dyDescent="0.25">
      <c r="A1940" s="392"/>
      <c r="B1940" s="393"/>
      <c r="C1940" s="394"/>
      <c r="D1940" s="395"/>
      <c r="E1940" s="305" t="s">
        <v>1455</v>
      </c>
    </row>
    <row r="1941" spans="1:5" x14ac:dyDescent="0.25">
      <c r="A1941" s="376" t="s">
        <v>2422</v>
      </c>
      <c r="B1941" s="378" t="s">
        <v>2421</v>
      </c>
      <c r="C1941" s="379"/>
      <c r="D1941" s="382" t="s">
        <v>62</v>
      </c>
      <c r="E1941" s="306" t="s">
        <v>1454</v>
      </c>
    </row>
    <row r="1942" spans="1:5" x14ac:dyDescent="0.25">
      <c r="A1942" s="377"/>
      <c r="B1942" s="380"/>
      <c r="C1942" s="381"/>
      <c r="D1942" s="383"/>
      <c r="E1942" s="307" t="s">
        <v>1455</v>
      </c>
    </row>
    <row r="1943" spans="1:5" x14ac:dyDescent="0.25">
      <c r="A1943" s="384" t="s">
        <v>2423</v>
      </c>
      <c r="B1943" s="386" t="s">
        <v>2421</v>
      </c>
      <c r="C1943" s="387"/>
      <c r="D1943" s="390" t="s">
        <v>62</v>
      </c>
      <c r="E1943" s="304" t="s">
        <v>1454</v>
      </c>
    </row>
    <row r="1944" spans="1:5" x14ac:dyDescent="0.25">
      <c r="A1944" s="392"/>
      <c r="B1944" s="393"/>
      <c r="C1944" s="394"/>
      <c r="D1944" s="395"/>
      <c r="E1944" s="305" t="s">
        <v>1455</v>
      </c>
    </row>
    <row r="1945" spans="1:5" x14ac:dyDescent="0.25">
      <c r="A1945" s="376" t="s">
        <v>2424</v>
      </c>
      <c r="B1945" s="378" t="s">
        <v>2421</v>
      </c>
      <c r="C1945" s="379"/>
      <c r="D1945" s="382" t="s">
        <v>62</v>
      </c>
      <c r="E1945" s="306" t="s">
        <v>1454</v>
      </c>
    </row>
    <row r="1946" spans="1:5" x14ac:dyDescent="0.25">
      <c r="A1946" s="377"/>
      <c r="B1946" s="380"/>
      <c r="C1946" s="381"/>
      <c r="D1946" s="383"/>
      <c r="E1946" s="307" t="s">
        <v>1455</v>
      </c>
    </row>
    <row r="1947" spans="1:5" x14ac:dyDescent="0.25">
      <c r="A1947" s="384" t="s">
        <v>2231</v>
      </c>
      <c r="B1947" s="386"/>
      <c r="C1947" s="387"/>
      <c r="D1947" s="390" t="s">
        <v>62</v>
      </c>
      <c r="E1947" s="304" t="s">
        <v>1454</v>
      </c>
    </row>
    <row r="1948" spans="1:5" x14ac:dyDescent="0.25">
      <c r="A1948" s="392"/>
      <c r="B1948" s="393"/>
      <c r="C1948" s="394"/>
      <c r="D1948" s="395"/>
      <c r="E1948" s="305" t="s">
        <v>1455</v>
      </c>
    </row>
    <row r="1949" spans="1:5" x14ac:dyDescent="0.25">
      <c r="A1949" s="376" t="s">
        <v>2256</v>
      </c>
      <c r="B1949" s="378"/>
      <c r="C1949" s="379"/>
      <c r="D1949" s="382" t="s">
        <v>62</v>
      </c>
      <c r="E1949" s="306" t="s">
        <v>1454</v>
      </c>
    </row>
    <row r="1950" spans="1:5" x14ac:dyDescent="0.25">
      <c r="A1950" s="377"/>
      <c r="B1950" s="380"/>
      <c r="C1950" s="381"/>
      <c r="D1950" s="383"/>
      <c r="E1950" s="307" t="s">
        <v>1455</v>
      </c>
    </row>
    <row r="1951" spans="1:5" x14ac:dyDescent="0.25">
      <c r="A1951" s="384" t="s">
        <v>2264</v>
      </c>
      <c r="B1951" s="386"/>
      <c r="C1951" s="387"/>
      <c r="D1951" s="390" t="s">
        <v>62</v>
      </c>
      <c r="E1951" s="304" t="s">
        <v>1454</v>
      </c>
    </row>
    <row r="1952" spans="1:5" x14ac:dyDescent="0.25">
      <c r="A1952" s="392"/>
      <c r="B1952" s="393"/>
      <c r="C1952" s="394"/>
      <c r="D1952" s="395"/>
      <c r="E1952" s="305" t="s">
        <v>1455</v>
      </c>
    </row>
    <row r="1953" spans="1:5" x14ac:dyDescent="0.25">
      <c r="A1953" s="376" t="s">
        <v>2273</v>
      </c>
      <c r="B1953" s="378"/>
      <c r="C1953" s="379"/>
      <c r="D1953" s="382" t="s">
        <v>62</v>
      </c>
      <c r="E1953" s="306" t="s">
        <v>1454</v>
      </c>
    </row>
    <row r="1954" spans="1:5" x14ac:dyDescent="0.25">
      <c r="A1954" s="377"/>
      <c r="B1954" s="380"/>
      <c r="C1954" s="381"/>
      <c r="D1954" s="383"/>
      <c r="E1954" s="307" t="s">
        <v>1455</v>
      </c>
    </row>
    <row r="1955" spans="1:5" x14ac:dyDescent="0.25">
      <c r="A1955" s="384" t="s">
        <v>2425</v>
      </c>
      <c r="B1955" s="386"/>
      <c r="C1955" s="387"/>
      <c r="D1955" s="390" t="s">
        <v>62</v>
      </c>
      <c r="E1955" s="304" t="s">
        <v>1454</v>
      </c>
    </row>
    <row r="1956" spans="1:5" x14ac:dyDescent="0.25">
      <c r="A1956" s="392"/>
      <c r="B1956" s="393"/>
      <c r="C1956" s="394"/>
      <c r="D1956" s="395"/>
      <c r="E1956" s="305" t="s">
        <v>1455</v>
      </c>
    </row>
    <row r="1957" spans="1:5" x14ac:dyDescent="0.25">
      <c r="A1957" s="376" t="s">
        <v>2295</v>
      </c>
      <c r="B1957" s="378"/>
      <c r="C1957" s="379"/>
      <c r="D1957" s="382" t="s">
        <v>62</v>
      </c>
      <c r="E1957" s="306" t="s">
        <v>1454</v>
      </c>
    </row>
    <row r="1958" spans="1:5" x14ac:dyDescent="0.25">
      <c r="A1958" s="377"/>
      <c r="B1958" s="380"/>
      <c r="C1958" s="381"/>
      <c r="D1958" s="383"/>
      <c r="E1958" s="307" t="s">
        <v>1455</v>
      </c>
    </row>
    <row r="1959" spans="1:5" x14ac:dyDescent="0.25">
      <c r="A1959" s="384" t="s">
        <v>2303</v>
      </c>
      <c r="B1959" s="386"/>
      <c r="C1959" s="387"/>
      <c r="D1959" s="390" t="s">
        <v>62</v>
      </c>
      <c r="E1959" s="304" t="s">
        <v>1454</v>
      </c>
    </row>
    <row r="1960" spans="1:5" x14ac:dyDescent="0.25">
      <c r="A1960" s="392"/>
      <c r="B1960" s="393"/>
      <c r="C1960" s="394"/>
      <c r="D1960" s="395"/>
      <c r="E1960" s="305" t="s">
        <v>1455</v>
      </c>
    </row>
    <row r="1961" spans="1:5" x14ac:dyDescent="0.25">
      <c r="A1961" s="376" t="s">
        <v>2317</v>
      </c>
      <c r="B1961" s="378"/>
      <c r="C1961" s="379"/>
      <c r="D1961" s="382" t="s">
        <v>62</v>
      </c>
      <c r="E1961" s="306" t="s">
        <v>1454</v>
      </c>
    </row>
    <row r="1962" spans="1:5" x14ac:dyDescent="0.25">
      <c r="A1962" s="377"/>
      <c r="B1962" s="380"/>
      <c r="C1962" s="381"/>
      <c r="D1962" s="383"/>
      <c r="E1962" s="307" t="s">
        <v>1455</v>
      </c>
    </row>
    <row r="1963" spans="1:5" x14ac:dyDescent="0.25">
      <c r="A1963" s="384" t="s">
        <v>2323</v>
      </c>
      <c r="B1963" s="386"/>
      <c r="C1963" s="387"/>
      <c r="D1963" s="390" t="s">
        <v>62</v>
      </c>
      <c r="E1963" s="304" t="s">
        <v>1454</v>
      </c>
    </row>
    <row r="1964" spans="1:5" x14ac:dyDescent="0.25">
      <c r="A1964" s="392"/>
      <c r="B1964" s="393"/>
      <c r="C1964" s="394"/>
      <c r="D1964" s="395"/>
      <c r="E1964" s="305" t="s">
        <v>1455</v>
      </c>
    </row>
    <row r="1965" spans="1:5" x14ac:dyDescent="0.25">
      <c r="A1965" s="376" t="s">
        <v>2328</v>
      </c>
      <c r="B1965" s="378"/>
      <c r="C1965" s="379"/>
      <c r="D1965" s="382" t="s">
        <v>62</v>
      </c>
      <c r="E1965" s="306" t="s">
        <v>1454</v>
      </c>
    </row>
    <row r="1966" spans="1:5" x14ac:dyDescent="0.25">
      <c r="A1966" s="377"/>
      <c r="B1966" s="380"/>
      <c r="C1966" s="381"/>
      <c r="D1966" s="383"/>
      <c r="E1966" s="307" t="s">
        <v>1455</v>
      </c>
    </row>
    <row r="1967" spans="1:5" x14ac:dyDescent="0.25">
      <c r="A1967" s="384" t="s">
        <v>2338</v>
      </c>
      <c r="B1967" s="386"/>
      <c r="C1967" s="387"/>
      <c r="D1967" s="390" t="s">
        <v>62</v>
      </c>
      <c r="E1967" s="304" t="s">
        <v>1454</v>
      </c>
    </row>
    <row r="1968" spans="1:5" x14ac:dyDescent="0.25">
      <c r="A1968" s="392"/>
      <c r="B1968" s="393"/>
      <c r="C1968" s="394"/>
      <c r="D1968" s="395"/>
      <c r="E1968" s="305" t="s">
        <v>1455</v>
      </c>
    </row>
    <row r="1969" spans="1:5" x14ac:dyDescent="0.25">
      <c r="A1969" s="376" t="s">
        <v>2363</v>
      </c>
      <c r="B1969" s="378"/>
      <c r="C1969" s="379"/>
      <c r="D1969" s="382" t="s">
        <v>62</v>
      </c>
      <c r="E1969" s="306" t="s">
        <v>1454</v>
      </c>
    </row>
    <row r="1970" spans="1:5" x14ac:dyDescent="0.25">
      <c r="A1970" s="377"/>
      <c r="B1970" s="380"/>
      <c r="C1970" s="381"/>
      <c r="D1970" s="383"/>
      <c r="E1970" s="307" t="s">
        <v>1455</v>
      </c>
    </row>
    <row r="1971" spans="1:5" x14ac:dyDescent="0.25">
      <c r="A1971" s="384" t="s">
        <v>2381</v>
      </c>
      <c r="B1971" s="386"/>
      <c r="C1971" s="387"/>
      <c r="D1971" s="390" t="s">
        <v>62</v>
      </c>
      <c r="E1971" s="304" t="s">
        <v>1454</v>
      </c>
    </row>
    <row r="1972" spans="1:5" x14ac:dyDescent="0.25">
      <c r="A1972" s="392"/>
      <c r="B1972" s="393"/>
      <c r="C1972" s="394"/>
      <c r="D1972" s="395"/>
      <c r="E1972" s="305" t="s">
        <v>1455</v>
      </c>
    </row>
    <row r="1973" spans="1:5" x14ac:dyDescent="0.25">
      <c r="A1973" s="376" t="s">
        <v>2387</v>
      </c>
      <c r="B1973" s="378"/>
      <c r="C1973" s="379"/>
      <c r="D1973" s="382" t="s">
        <v>62</v>
      </c>
      <c r="E1973" s="306" t="s">
        <v>1454</v>
      </c>
    </row>
    <row r="1974" spans="1:5" x14ac:dyDescent="0.25">
      <c r="A1974" s="377"/>
      <c r="B1974" s="380"/>
      <c r="C1974" s="381"/>
      <c r="D1974" s="383"/>
      <c r="E1974" s="307" t="s">
        <v>1455</v>
      </c>
    </row>
    <row r="1975" spans="1:5" x14ac:dyDescent="0.25">
      <c r="A1975" s="384" t="s">
        <v>2400</v>
      </c>
      <c r="B1975" s="386"/>
      <c r="C1975" s="387"/>
      <c r="D1975" s="390" t="s">
        <v>62</v>
      </c>
      <c r="E1975" s="304" t="s">
        <v>1454</v>
      </c>
    </row>
    <row r="1976" spans="1:5" x14ac:dyDescent="0.25">
      <c r="A1976" s="392"/>
      <c r="B1976" s="393"/>
      <c r="C1976" s="394"/>
      <c r="D1976" s="395"/>
      <c r="E1976" s="305" t="s">
        <v>1455</v>
      </c>
    </row>
    <row r="1977" spans="1:5" x14ac:dyDescent="0.25">
      <c r="A1977" s="376" t="s">
        <v>2405</v>
      </c>
      <c r="B1977" s="378"/>
      <c r="C1977" s="379"/>
      <c r="D1977" s="382" t="s">
        <v>62</v>
      </c>
      <c r="E1977" s="306" t="s">
        <v>1454</v>
      </c>
    </row>
    <row r="1978" spans="1:5" x14ac:dyDescent="0.25">
      <c r="A1978" s="377"/>
      <c r="B1978" s="380"/>
      <c r="C1978" s="381"/>
      <c r="D1978" s="383"/>
      <c r="E1978" s="307" t="s">
        <v>1455</v>
      </c>
    </row>
    <row r="1979" spans="1:5" x14ac:dyDescent="0.25">
      <c r="A1979" s="384" t="s">
        <v>2409</v>
      </c>
      <c r="B1979" s="386"/>
      <c r="C1979" s="387"/>
      <c r="D1979" s="390" t="s">
        <v>62</v>
      </c>
      <c r="E1979" s="304" t="s">
        <v>1454</v>
      </c>
    </row>
    <row r="1980" spans="1:5" x14ac:dyDescent="0.25">
      <c r="A1980" s="392"/>
      <c r="B1980" s="393"/>
      <c r="C1980" s="394"/>
      <c r="D1980" s="395"/>
      <c r="E1980" s="305" t="s">
        <v>1455</v>
      </c>
    </row>
    <row r="1981" spans="1:5" x14ac:dyDescent="0.25">
      <c r="A1981" s="376" t="s">
        <v>2417</v>
      </c>
      <c r="B1981" s="378"/>
      <c r="C1981" s="379"/>
      <c r="D1981" s="382" t="s">
        <v>62</v>
      </c>
      <c r="E1981" s="306" t="s">
        <v>1454</v>
      </c>
    </row>
    <row r="1982" spans="1:5" x14ac:dyDescent="0.25">
      <c r="A1982" s="377"/>
      <c r="B1982" s="380"/>
      <c r="C1982" s="381"/>
      <c r="D1982" s="383"/>
      <c r="E1982" s="307" t="s">
        <v>1455</v>
      </c>
    </row>
    <row r="1983" spans="1:5" x14ac:dyDescent="0.25">
      <c r="A1983" s="384" t="s">
        <v>2347</v>
      </c>
      <c r="B1983" s="386"/>
      <c r="C1983" s="387"/>
      <c r="D1983" s="390" t="s">
        <v>62</v>
      </c>
      <c r="E1983" s="304" t="s">
        <v>1454</v>
      </c>
    </row>
    <row r="1984" spans="1:5" x14ac:dyDescent="0.25">
      <c r="A1984" s="392"/>
      <c r="B1984" s="393"/>
      <c r="C1984" s="394"/>
      <c r="D1984" s="395"/>
      <c r="E1984" s="305" t="s">
        <v>1455</v>
      </c>
    </row>
    <row r="1985" spans="1:5" x14ac:dyDescent="0.25">
      <c r="A1985" s="376" t="s">
        <v>2426</v>
      </c>
      <c r="B1985" s="378" t="s">
        <v>2231</v>
      </c>
      <c r="C1985" s="379"/>
      <c r="D1985" s="382" t="s">
        <v>62</v>
      </c>
      <c r="E1985" s="306" t="s">
        <v>1454</v>
      </c>
    </row>
    <row r="1986" spans="1:5" x14ac:dyDescent="0.25">
      <c r="A1986" s="377"/>
      <c r="B1986" s="380"/>
      <c r="C1986" s="381"/>
      <c r="D1986" s="383"/>
      <c r="E1986" s="307" t="s">
        <v>1455</v>
      </c>
    </row>
    <row r="1987" spans="1:5" x14ac:dyDescent="0.25">
      <c r="A1987" s="384" t="s">
        <v>2427</v>
      </c>
      <c r="B1987" s="386" t="s">
        <v>2231</v>
      </c>
      <c r="C1987" s="387"/>
      <c r="D1987" s="390" t="s">
        <v>62</v>
      </c>
      <c r="E1987" s="304" t="s">
        <v>1454</v>
      </c>
    </row>
    <row r="1988" spans="1:5" x14ac:dyDescent="0.25">
      <c r="A1988" s="392"/>
      <c r="B1988" s="393"/>
      <c r="C1988" s="394"/>
      <c r="D1988" s="395"/>
      <c r="E1988" s="305" t="s">
        <v>1455</v>
      </c>
    </row>
    <row r="1989" spans="1:5" x14ac:dyDescent="0.25">
      <c r="A1989" s="376" t="s">
        <v>2428</v>
      </c>
      <c r="B1989" s="378" t="s">
        <v>2231</v>
      </c>
      <c r="C1989" s="379"/>
      <c r="D1989" s="382" t="s">
        <v>62</v>
      </c>
      <c r="E1989" s="306" t="s">
        <v>1454</v>
      </c>
    </row>
    <row r="1990" spans="1:5" x14ac:dyDescent="0.25">
      <c r="A1990" s="377"/>
      <c r="B1990" s="380"/>
      <c r="C1990" s="381"/>
      <c r="D1990" s="383"/>
      <c r="E1990" s="307" t="s">
        <v>1455</v>
      </c>
    </row>
    <row r="1991" spans="1:5" x14ac:dyDescent="0.25">
      <c r="A1991" s="384" t="s">
        <v>2429</v>
      </c>
      <c r="B1991" s="386" t="s">
        <v>2256</v>
      </c>
      <c r="C1991" s="387"/>
      <c r="D1991" s="390" t="s">
        <v>62</v>
      </c>
      <c r="E1991" s="304" t="s">
        <v>1454</v>
      </c>
    </row>
    <row r="1992" spans="1:5" x14ac:dyDescent="0.25">
      <c r="A1992" s="392"/>
      <c r="B1992" s="393"/>
      <c r="C1992" s="394"/>
      <c r="D1992" s="395"/>
      <c r="E1992" s="305" t="s">
        <v>1455</v>
      </c>
    </row>
    <row r="1993" spans="1:5" x14ac:dyDescent="0.25">
      <c r="A1993" s="376" t="s">
        <v>2430</v>
      </c>
      <c r="B1993" s="378" t="s">
        <v>2256</v>
      </c>
      <c r="C1993" s="379"/>
      <c r="D1993" s="382" t="s">
        <v>62</v>
      </c>
      <c r="E1993" s="306" t="s">
        <v>1454</v>
      </c>
    </row>
    <row r="1994" spans="1:5" x14ac:dyDescent="0.25">
      <c r="A1994" s="377"/>
      <c r="B1994" s="380"/>
      <c r="C1994" s="381"/>
      <c r="D1994" s="383"/>
      <c r="E1994" s="307" t="s">
        <v>1455</v>
      </c>
    </row>
    <row r="1995" spans="1:5" x14ac:dyDescent="0.25">
      <c r="A1995" s="384" t="s">
        <v>1799</v>
      </c>
      <c r="B1995" s="386" t="s">
        <v>2264</v>
      </c>
      <c r="C1995" s="387"/>
      <c r="D1995" s="390" t="s">
        <v>62</v>
      </c>
      <c r="E1995" s="304" t="s">
        <v>1454</v>
      </c>
    </row>
    <row r="1996" spans="1:5" x14ac:dyDescent="0.25">
      <c r="A1996" s="392"/>
      <c r="B1996" s="393"/>
      <c r="C1996" s="394"/>
      <c r="D1996" s="395"/>
      <c r="E1996" s="305" t="s">
        <v>1455</v>
      </c>
    </row>
    <row r="1997" spans="1:5" x14ac:dyDescent="0.25">
      <c r="A1997" s="376" t="s">
        <v>2431</v>
      </c>
      <c r="B1997" s="378" t="s">
        <v>2264</v>
      </c>
      <c r="C1997" s="379"/>
      <c r="D1997" s="382" t="s">
        <v>62</v>
      </c>
      <c r="E1997" s="306" t="s">
        <v>1454</v>
      </c>
    </row>
    <row r="1998" spans="1:5" x14ac:dyDescent="0.25">
      <c r="A1998" s="377"/>
      <c r="B1998" s="380"/>
      <c r="C1998" s="381"/>
      <c r="D1998" s="383"/>
      <c r="E1998" s="307" t="s">
        <v>1455</v>
      </c>
    </row>
    <row r="1999" spans="1:5" x14ac:dyDescent="0.25">
      <c r="A1999" s="384" t="s">
        <v>2432</v>
      </c>
      <c r="B1999" s="386" t="s">
        <v>2264</v>
      </c>
      <c r="C1999" s="387"/>
      <c r="D1999" s="390" t="s">
        <v>62</v>
      </c>
      <c r="E1999" s="304" t="s">
        <v>1454</v>
      </c>
    </row>
    <row r="2000" spans="1:5" x14ac:dyDescent="0.25">
      <c r="A2000" s="392"/>
      <c r="B2000" s="393"/>
      <c r="C2000" s="394"/>
      <c r="D2000" s="395"/>
      <c r="E2000" s="305" t="s">
        <v>1455</v>
      </c>
    </row>
    <row r="2001" spans="1:5" x14ac:dyDescent="0.25">
      <c r="A2001" s="376" t="s">
        <v>2433</v>
      </c>
      <c r="B2001" s="378" t="s">
        <v>2295</v>
      </c>
      <c r="C2001" s="379"/>
      <c r="D2001" s="382" t="s">
        <v>62</v>
      </c>
      <c r="E2001" s="306" t="s">
        <v>1454</v>
      </c>
    </row>
    <row r="2002" spans="1:5" x14ac:dyDescent="0.25">
      <c r="A2002" s="377"/>
      <c r="B2002" s="380"/>
      <c r="C2002" s="381"/>
      <c r="D2002" s="383"/>
      <c r="E2002" s="307" t="s">
        <v>1455</v>
      </c>
    </row>
    <row r="2003" spans="1:5" x14ac:dyDescent="0.25">
      <c r="A2003" s="384" t="s">
        <v>2434</v>
      </c>
      <c r="B2003" s="386" t="s">
        <v>2303</v>
      </c>
      <c r="C2003" s="387"/>
      <c r="D2003" s="390" t="s">
        <v>62</v>
      </c>
      <c r="E2003" s="304" t="s">
        <v>1454</v>
      </c>
    </row>
    <row r="2004" spans="1:5" x14ac:dyDescent="0.25">
      <c r="A2004" s="392"/>
      <c r="B2004" s="393"/>
      <c r="C2004" s="394"/>
      <c r="D2004" s="395"/>
      <c r="E2004" s="305" t="s">
        <v>1455</v>
      </c>
    </row>
    <row r="2005" spans="1:5" x14ac:dyDescent="0.25">
      <c r="A2005" s="376" t="s">
        <v>2435</v>
      </c>
      <c r="B2005" s="378" t="s">
        <v>2317</v>
      </c>
      <c r="C2005" s="379"/>
      <c r="D2005" s="382" t="s">
        <v>62</v>
      </c>
      <c r="E2005" s="306" t="s">
        <v>1454</v>
      </c>
    </row>
    <row r="2006" spans="1:5" x14ac:dyDescent="0.25">
      <c r="A2006" s="377"/>
      <c r="B2006" s="380"/>
      <c r="C2006" s="381"/>
      <c r="D2006" s="383"/>
      <c r="E2006" s="307" t="s">
        <v>1455</v>
      </c>
    </row>
    <row r="2007" spans="1:5" x14ac:dyDescent="0.25">
      <c r="A2007" s="384" t="s">
        <v>2436</v>
      </c>
      <c r="B2007" s="386" t="s">
        <v>2328</v>
      </c>
      <c r="C2007" s="387"/>
      <c r="D2007" s="390" t="s">
        <v>62</v>
      </c>
      <c r="E2007" s="304" t="s">
        <v>1454</v>
      </c>
    </row>
    <row r="2008" spans="1:5" x14ac:dyDescent="0.25">
      <c r="A2008" s="392"/>
      <c r="B2008" s="393"/>
      <c r="C2008" s="394"/>
      <c r="D2008" s="395"/>
      <c r="E2008" s="305" t="s">
        <v>1455</v>
      </c>
    </row>
    <row r="2009" spans="1:5" x14ac:dyDescent="0.25">
      <c r="A2009" s="376" t="s">
        <v>2437</v>
      </c>
      <c r="B2009" s="378" t="s">
        <v>2328</v>
      </c>
      <c r="C2009" s="379"/>
      <c r="D2009" s="382" t="s">
        <v>62</v>
      </c>
      <c r="E2009" s="306" t="s">
        <v>1454</v>
      </c>
    </row>
    <row r="2010" spans="1:5" x14ac:dyDescent="0.25">
      <c r="A2010" s="377"/>
      <c r="B2010" s="380"/>
      <c r="C2010" s="381"/>
      <c r="D2010" s="383"/>
      <c r="E2010" s="307" t="s">
        <v>1455</v>
      </c>
    </row>
    <row r="2011" spans="1:5" x14ac:dyDescent="0.25">
      <c r="A2011" s="384" t="s">
        <v>2438</v>
      </c>
      <c r="B2011" s="386" t="s">
        <v>2338</v>
      </c>
      <c r="C2011" s="387"/>
      <c r="D2011" s="390" t="s">
        <v>62</v>
      </c>
      <c r="E2011" s="304" t="s">
        <v>1454</v>
      </c>
    </row>
    <row r="2012" spans="1:5" x14ac:dyDescent="0.25">
      <c r="A2012" s="392"/>
      <c r="B2012" s="393"/>
      <c r="C2012" s="394"/>
      <c r="D2012" s="395"/>
      <c r="E2012" s="305" t="s">
        <v>1455</v>
      </c>
    </row>
    <row r="2013" spans="1:5" x14ac:dyDescent="0.25">
      <c r="A2013" s="376" t="s">
        <v>2439</v>
      </c>
      <c r="B2013" s="378" t="s">
        <v>2338</v>
      </c>
      <c r="C2013" s="379"/>
      <c r="D2013" s="382" t="s">
        <v>62</v>
      </c>
      <c r="E2013" s="306" t="s">
        <v>1454</v>
      </c>
    </row>
    <row r="2014" spans="1:5" x14ac:dyDescent="0.25">
      <c r="A2014" s="377"/>
      <c r="B2014" s="380"/>
      <c r="C2014" s="381"/>
      <c r="D2014" s="383"/>
      <c r="E2014" s="307" t="s">
        <v>1455</v>
      </c>
    </row>
    <row r="2015" spans="1:5" x14ac:dyDescent="0.25">
      <c r="A2015" s="384" t="s">
        <v>2440</v>
      </c>
      <c r="B2015" s="386" t="s">
        <v>2381</v>
      </c>
      <c r="C2015" s="387"/>
      <c r="D2015" s="390" t="s">
        <v>62</v>
      </c>
      <c r="E2015" s="304" t="s">
        <v>1454</v>
      </c>
    </row>
    <row r="2016" spans="1:5" x14ac:dyDescent="0.25">
      <c r="A2016" s="392"/>
      <c r="B2016" s="393"/>
      <c r="C2016" s="394"/>
      <c r="D2016" s="395"/>
      <c r="E2016" s="305" t="s">
        <v>1455</v>
      </c>
    </row>
    <row r="2017" spans="1:5" x14ac:dyDescent="0.25">
      <c r="A2017" s="376" t="s">
        <v>2441</v>
      </c>
      <c r="B2017" s="378" t="s">
        <v>2409</v>
      </c>
      <c r="C2017" s="379"/>
      <c r="D2017" s="382" t="s">
        <v>62</v>
      </c>
      <c r="E2017" s="306" t="s">
        <v>1454</v>
      </c>
    </row>
    <row r="2018" spans="1:5" x14ac:dyDescent="0.25">
      <c r="A2018" s="377"/>
      <c r="B2018" s="380"/>
      <c r="C2018" s="381"/>
      <c r="D2018" s="383"/>
      <c r="E2018" s="307" t="s">
        <v>1455</v>
      </c>
    </row>
    <row r="2019" spans="1:5" x14ac:dyDescent="0.25">
      <c r="A2019" s="300" t="s">
        <v>2442</v>
      </c>
      <c r="B2019" s="396"/>
      <c r="C2019" s="397"/>
      <c r="D2019" s="291" t="s">
        <v>62</v>
      </c>
      <c r="E2019" s="301"/>
    </row>
    <row r="2020" spans="1:5" x14ac:dyDescent="0.25">
      <c r="A2020" s="376" t="s">
        <v>2443</v>
      </c>
      <c r="B2020" s="378" t="s">
        <v>2363</v>
      </c>
      <c r="C2020" s="379"/>
      <c r="D2020" s="382" t="s">
        <v>62</v>
      </c>
      <c r="E2020" s="306" t="s">
        <v>1454</v>
      </c>
    </row>
    <row r="2021" spans="1:5" x14ac:dyDescent="0.25">
      <c r="A2021" s="377"/>
      <c r="B2021" s="380"/>
      <c r="C2021" s="381"/>
      <c r="D2021" s="383"/>
      <c r="E2021" s="307" t="s">
        <v>1455</v>
      </c>
    </row>
    <row r="2022" spans="1:5" x14ac:dyDescent="0.25">
      <c r="A2022" s="384" t="s">
        <v>2444</v>
      </c>
      <c r="B2022" s="386" t="s">
        <v>2387</v>
      </c>
      <c r="C2022" s="387"/>
      <c r="D2022" s="390" t="s">
        <v>62</v>
      </c>
      <c r="E2022" s="304" t="s">
        <v>1454</v>
      </c>
    </row>
    <row r="2023" spans="1:5" x14ac:dyDescent="0.25">
      <c r="A2023" s="392"/>
      <c r="B2023" s="393"/>
      <c r="C2023" s="394"/>
      <c r="D2023" s="395"/>
      <c r="E2023" s="305" t="s">
        <v>1455</v>
      </c>
    </row>
    <row r="2024" spans="1:5" x14ac:dyDescent="0.25">
      <c r="A2024" s="376" t="s">
        <v>2445</v>
      </c>
      <c r="B2024" s="378" t="s">
        <v>2417</v>
      </c>
      <c r="C2024" s="379"/>
      <c r="D2024" s="382" t="s">
        <v>62</v>
      </c>
      <c r="E2024" s="306" t="s">
        <v>1454</v>
      </c>
    </row>
    <row r="2025" spans="1:5" x14ac:dyDescent="0.25">
      <c r="A2025" s="377"/>
      <c r="B2025" s="380"/>
      <c r="C2025" s="381"/>
      <c r="D2025" s="383"/>
      <c r="E2025" s="307" t="s">
        <v>1455</v>
      </c>
    </row>
    <row r="2026" spans="1:5" x14ac:dyDescent="0.25">
      <c r="A2026" s="384" t="s">
        <v>2446</v>
      </c>
      <c r="B2026" s="386" t="s">
        <v>2421</v>
      </c>
      <c r="C2026" s="387"/>
      <c r="D2026" s="390" t="s">
        <v>62</v>
      </c>
      <c r="E2026" s="304" t="s">
        <v>1454</v>
      </c>
    </row>
    <row r="2027" spans="1:5" x14ac:dyDescent="0.25">
      <c r="A2027" s="392"/>
      <c r="B2027" s="393"/>
      <c r="C2027" s="394"/>
      <c r="D2027" s="395"/>
      <c r="E2027" s="305" t="s">
        <v>1455</v>
      </c>
    </row>
    <row r="2028" spans="1:5" x14ac:dyDescent="0.25">
      <c r="A2028" s="376" t="s">
        <v>2447</v>
      </c>
      <c r="B2028" s="378" t="s">
        <v>2363</v>
      </c>
      <c r="C2028" s="379"/>
      <c r="D2028" s="382" t="s">
        <v>62</v>
      </c>
      <c r="E2028" s="306" t="s">
        <v>1454</v>
      </c>
    </row>
    <row r="2029" spans="1:5" x14ac:dyDescent="0.25">
      <c r="A2029" s="377"/>
      <c r="B2029" s="380"/>
      <c r="C2029" s="381"/>
      <c r="D2029" s="383"/>
      <c r="E2029" s="307" t="s">
        <v>1455</v>
      </c>
    </row>
    <row r="2030" spans="1:5" x14ac:dyDescent="0.25">
      <c r="A2030" s="384" t="s">
        <v>2448</v>
      </c>
      <c r="B2030" s="386" t="s">
        <v>2256</v>
      </c>
      <c r="C2030" s="387"/>
      <c r="D2030" s="390" t="s">
        <v>62</v>
      </c>
      <c r="E2030" s="304" t="s">
        <v>1454</v>
      </c>
    </row>
    <row r="2031" spans="1:5" x14ac:dyDescent="0.25">
      <c r="A2031" s="392"/>
      <c r="B2031" s="393"/>
      <c r="C2031" s="394"/>
      <c r="D2031" s="395"/>
      <c r="E2031" s="305" t="s">
        <v>1455</v>
      </c>
    </row>
    <row r="2032" spans="1:5" x14ac:dyDescent="0.25">
      <c r="A2032" s="376" t="s">
        <v>2449</v>
      </c>
      <c r="B2032" s="378" t="s">
        <v>2273</v>
      </c>
      <c r="C2032" s="379"/>
      <c r="D2032" s="382" t="s">
        <v>62</v>
      </c>
      <c r="E2032" s="306" t="s">
        <v>1454</v>
      </c>
    </row>
    <row r="2033" spans="1:5" x14ac:dyDescent="0.25">
      <c r="A2033" s="377"/>
      <c r="B2033" s="380"/>
      <c r="C2033" s="381"/>
      <c r="D2033" s="383"/>
      <c r="E2033" s="307" t="s">
        <v>1455</v>
      </c>
    </row>
    <row r="2034" spans="1:5" x14ac:dyDescent="0.25">
      <c r="A2034" s="384" t="s">
        <v>2450</v>
      </c>
      <c r="B2034" s="386" t="s">
        <v>2328</v>
      </c>
      <c r="C2034" s="387"/>
      <c r="D2034" s="390" t="s">
        <v>62</v>
      </c>
      <c r="E2034" s="304" t="s">
        <v>1454</v>
      </c>
    </row>
    <row r="2035" spans="1:5" x14ac:dyDescent="0.25">
      <c r="A2035" s="392"/>
      <c r="B2035" s="393"/>
      <c r="C2035" s="394"/>
      <c r="D2035" s="395"/>
      <c r="E2035" s="305" t="s">
        <v>1455</v>
      </c>
    </row>
    <row r="2036" spans="1:5" x14ac:dyDescent="0.25">
      <c r="A2036" s="376" t="s">
        <v>2451</v>
      </c>
      <c r="B2036" s="378" t="s">
        <v>2363</v>
      </c>
      <c r="C2036" s="379"/>
      <c r="D2036" s="382" t="s">
        <v>62</v>
      </c>
      <c r="E2036" s="306" t="s">
        <v>1454</v>
      </c>
    </row>
    <row r="2037" spans="1:5" x14ac:dyDescent="0.25">
      <c r="A2037" s="377"/>
      <c r="B2037" s="380"/>
      <c r="C2037" s="381"/>
      <c r="D2037" s="383"/>
      <c r="E2037" s="307" t="s">
        <v>1455</v>
      </c>
    </row>
    <row r="2038" spans="1:5" x14ac:dyDescent="0.25">
      <c r="A2038" s="384" t="s">
        <v>1879</v>
      </c>
      <c r="B2038" s="386" t="s">
        <v>2381</v>
      </c>
      <c r="C2038" s="387"/>
      <c r="D2038" s="390" t="s">
        <v>62</v>
      </c>
      <c r="E2038" s="304" t="s">
        <v>1454</v>
      </c>
    </row>
    <row r="2039" spans="1:5" x14ac:dyDescent="0.25">
      <c r="A2039" s="392"/>
      <c r="B2039" s="393"/>
      <c r="C2039" s="394"/>
      <c r="D2039" s="395"/>
      <c r="E2039" s="305" t="s">
        <v>1455</v>
      </c>
    </row>
    <row r="2040" spans="1:5" x14ac:dyDescent="0.25">
      <c r="A2040" s="376" t="s">
        <v>2452</v>
      </c>
      <c r="B2040" s="378" t="s">
        <v>2387</v>
      </c>
      <c r="C2040" s="379"/>
      <c r="D2040" s="382" t="s">
        <v>62</v>
      </c>
      <c r="E2040" s="306" t="s">
        <v>1454</v>
      </c>
    </row>
    <row r="2041" spans="1:5" x14ac:dyDescent="0.25">
      <c r="A2041" s="377"/>
      <c r="B2041" s="380"/>
      <c r="C2041" s="381"/>
      <c r="D2041" s="383"/>
      <c r="E2041" s="307" t="s">
        <v>1455</v>
      </c>
    </row>
    <row r="2042" spans="1:5" x14ac:dyDescent="0.25">
      <c r="A2042" s="384" t="s">
        <v>2453</v>
      </c>
      <c r="B2042" s="386" t="s">
        <v>2409</v>
      </c>
      <c r="C2042" s="387"/>
      <c r="D2042" s="390" t="s">
        <v>62</v>
      </c>
      <c r="E2042" s="304" t="s">
        <v>1454</v>
      </c>
    </row>
    <row r="2043" spans="1:5" x14ac:dyDescent="0.25">
      <c r="A2043" s="392"/>
      <c r="B2043" s="393"/>
      <c r="C2043" s="394"/>
      <c r="D2043" s="395"/>
      <c r="E2043" s="305" t="s">
        <v>1455</v>
      </c>
    </row>
    <row r="2044" spans="1:5" x14ac:dyDescent="0.25">
      <c r="A2044" s="376" t="s">
        <v>2454</v>
      </c>
      <c r="B2044" s="378" t="s">
        <v>2231</v>
      </c>
      <c r="C2044" s="379"/>
      <c r="D2044" s="382" t="s">
        <v>62</v>
      </c>
      <c r="E2044" s="306" t="s">
        <v>1454</v>
      </c>
    </row>
    <row r="2045" spans="1:5" x14ac:dyDescent="0.25">
      <c r="A2045" s="377"/>
      <c r="B2045" s="380"/>
      <c r="C2045" s="381"/>
      <c r="D2045" s="383"/>
      <c r="E2045" s="307" t="s">
        <v>1455</v>
      </c>
    </row>
    <row r="2046" spans="1:5" x14ac:dyDescent="0.25">
      <c r="A2046" s="384" t="s">
        <v>2455</v>
      </c>
      <c r="B2046" s="386" t="s">
        <v>2256</v>
      </c>
      <c r="C2046" s="387"/>
      <c r="D2046" s="390" t="s">
        <v>62</v>
      </c>
      <c r="E2046" s="304" t="s">
        <v>1454</v>
      </c>
    </row>
    <row r="2047" spans="1:5" x14ac:dyDescent="0.25">
      <c r="A2047" s="392"/>
      <c r="B2047" s="393"/>
      <c r="C2047" s="394"/>
      <c r="D2047" s="395"/>
      <c r="E2047" s="305" t="s">
        <v>1455</v>
      </c>
    </row>
    <row r="2048" spans="1:5" x14ac:dyDescent="0.25">
      <c r="A2048" s="376" t="s">
        <v>2421</v>
      </c>
      <c r="B2048" s="378"/>
      <c r="C2048" s="379"/>
      <c r="D2048" s="382" t="s">
        <v>62</v>
      </c>
      <c r="E2048" s="306" t="s">
        <v>1454</v>
      </c>
    </row>
    <row r="2049" spans="1:5" x14ac:dyDescent="0.25">
      <c r="A2049" s="377"/>
      <c r="B2049" s="380"/>
      <c r="C2049" s="381"/>
      <c r="D2049" s="383"/>
      <c r="E2049" s="307" t="s">
        <v>1455</v>
      </c>
    </row>
    <row r="2050" spans="1:5" x14ac:dyDescent="0.25">
      <c r="A2050" s="384" t="s">
        <v>2279</v>
      </c>
      <c r="B2050" s="386"/>
      <c r="C2050" s="387"/>
      <c r="D2050" s="390" t="s">
        <v>62</v>
      </c>
      <c r="E2050" s="304" t="s">
        <v>1454</v>
      </c>
    </row>
    <row r="2051" spans="1:5" ht="14.4" thickBot="1" x14ac:dyDescent="0.3">
      <c r="A2051" s="385"/>
      <c r="B2051" s="388"/>
      <c r="C2051" s="389"/>
      <c r="D2051" s="391"/>
      <c r="E2051" s="308" t="s">
        <v>1455</v>
      </c>
    </row>
  </sheetData>
  <mergeCells count="3045"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3" r:id="rId2048" name="Control 1">
          <controlPr defaultSize="0" r:id="rId204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449580</xdr:colOff>
                <xdr:row>2</xdr:row>
                <xdr:rowOff>53340</xdr:rowOff>
              </to>
            </anchor>
          </controlPr>
        </control>
      </mc:Choice>
      <mc:Fallback>
        <control shapeId="3073" r:id="rId2048" name="Control 1"/>
      </mc:Fallback>
    </mc:AlternateContent>
    <mc:AlternateContent xmlns:mc="http://schemas.openxmlformats.org/markup-compatibility/2006">
      <mc:Choice Requires="x14">
        <control shapeId="3074" r:id="rId2050" name="Control 2">
          <controlPr defaultSize="0" r:id="rId2051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396240</xdr:colOff>
                <xdr:row>2</xdr:row>
                <xdr:rowOff>53340</xdr:rowOff>
              </to>
            </anchor>
          </controlPr>
        </control>
      </mc:Choice>
      <mc:Fallback>
        <control shapeId="3074" r:id="rId2050" name="Control 2"/>
      </mc:Fallback>
    </mc:AlternateContent>
    <mc:AlternateContent xmlns:mc="http://schemas.openxmlformats.org/markup-compatibility/2006">
      <mc:Choice Requires="x14">
        <control shapeId="3075" r:id="rId2052" name="Control 3">
          <controlPr defaultSize="0" r:id="rId2053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449580</xdr:colOff>
                <xdr:row>3</xdr:row>
                <xdr:rowOff>53340</xdr:rowOff>
              </to>
            </anchor>
          </controlPr>
        </control>
      </mc:Choice>
      <mc:Fallback>
        <control shapeId="3075" r:id="rId2052" name="Control 3"/>
      </mc:Fallback>
    </mc:AlternateContent>
    <mc:AlternateContent xmlns:mc="http://schemas.openxmlformats.org/markup-compatibility/2006">
      <mc:Choice Requires="x14">
        <control shapeId="3076" r:id="rId2054" name="Control 4">
          <controlPr defaultSize="0" r:id="rId2055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396240</xdr:colOff>
                <xdr:row>3</xdr:row>
                <xdr:rowOff>53340</xdr:rowOff>
              </to>
            </anchor>
          </controlPr>
        </control>
      </mc:Choice>
      <mc:Fallback>
        <control shapeId="3076" r:id="rId2054" name="Control 4"/>
      </mc:Fallback>
    </mc:AlternateContent>
    <mc:AlternateContent xmlns:mc="http://schemas.openxmlformats.org/markup-compatibility/2006">
      <mc:Choice Requires="x14">
        <control shapeId="3077" r:id="rId2056" name="Control 5">
          <controlPr defaultSize="0" r:id="rId2057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525780</xdr:colOff>
                <xdr:row>4</xdr:row>
                <xdr:rowOff>53340</xdr:rowOff>
              </to>
            </anchor>
          </controlPr>
        </control>
      </mc:Choice>
      <mc:Fallback>
        <control shapeId="3077" r:id="rId2056" name="Control 5"/>
      </mc:Fallback>
    </mc:AlternateContent>
    <mc:AlternateContent xmlns:mc="http://schemas.openxmlformats.org/markup-compatibility/2006">
      <mc:Choice Requires="x14">
        <control shapeId="3078" r:id="rId2058" name="Control 6">
          <controlPr defaultSize="0" r:id="rId205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426720</xdr:colOff>
                <xdr:row>5</xdr:row>
                <xdr:rowOff>129540</xdr:rowOff>
              </to>
            </anchor>
          </controlPr>
        </control>
      </mc:Choice>
      <mc:Fallback>
        <control shapeId="3078" r:id="rId2058" name="Control 6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zoomScale="82" zoomScaleNormal="82" workbookViewId="0">
      <selection activeCell="N13" sqref="N13:N26"/>
    </sheetView>
  </sheetViews>
  <sheetFormatPr defaultRowHeight="21" x14ac:dyDescent="0.6"/>
  <cols>
    <col min="1" max="14" width="11.59765625" style="4" customWidth="1"/>
    <col min="15" max="256" width="9" style="4"/>
    <col min="257" max="257" width="12.69921875" style="4" customWidth="1"/>
    <col min="258" max="258" width="9.69921875" style="4" customWidth="1"/>
    <col min="259" max="259" width="12.69921875" style="4" customWidth="1"/>
    <col min="260" max="260" width="9.69921875" style="4" customWidth="1"/>
    <col min="261" max="261" width="12.69921875" style="4" customWidth="1"/>
    <col min="262" max="262" width="9.69921875" style="4" customWidth="1"/>
    <col min="263" max="263" width="12.69921875" style="4" customWidth="1"/>
    <col min="264" max="264" width="9.69921875" style="4" customWidth="1"/>
    <col min="265" max="265" width="12.69921875" style="4" customWidth="1"/>
    <col min="266" max="266" width="9.69921875" style="4" customWidth="1"/>
    <col min="267" max="267" width="12.69921875" style="4" customWidth="1"/>
    <col min="268" max="268" width="9.69921875" style="4" customWidth="1"/>
    <col min="269" max="269" width="12.69921875" style="4" customWidth="1"/>
    <col min="270" max="270" width="9.69921875" style="4" customWidth="1"/>
    <col min="271" max="512" width="9" style="4"/>
    <col min="513" max="513" width="12.69921875" style="4" customWidth="1"/>
    <col min="514" max="514" width="9.69921875" style="4" customWidth="1"/>
    <col min="515" max="515" width="12.69921875" style="4" customWidth="1"/>
    <col min="516" max="516" width="9.69921875" style="4" customWidth="1"/>
    <col min="517" max="517" width="12.69921875" style="4" customWidth="1"/>
    <col min="518" max="518" width="9.69921875" style="4" customWidth="1"/>
    <col min="519" max="519" width="12.69921875" style="4" customWidth="1"/>
    <col min="520" max="520" width="9.69921875" style="4" customWidth="1"/>
    <col min="521" max="521" width="12.69921875" style="4" customWidth="1"/>
    <col min="522" max="522" width="9.69921875" style="4" customWidth="1"/>
    <col min="523" max="523" width="12.69921875" style="4" customWidth="1"/>
    <col min="524" max="524" width="9.69921875" style="4" customWidth="1"/>
    <col min="525" max="525" width="12.69921875" style="4" customWidth="1"/>
    <col min="526" max="526" width="9.69921875" style="4" customWidth="1"/>
    <col min="527" max="768" width="9" style="4"/>
    <col min="769" max="769" width="12.69921875" style="4" customWidth="1"/>
    <col min="770" max="770" width="9.69921875" style="4" customWidth="1"/>
    <col min="771" max="771" width="12.69921875" style="4" customWidth="1"/>
    <col min="772" max="772" width="9.69921875" style="4" customWidth="1"/>
    <col min="773" max="773" width="12.69921875" style="4" customWidth="1"/>
    <col min="774" max="774" width="9.69921875" style="4" customWidth="1"/>
    <col min="775" max="775" width="12.69921875" style="4" customWidth="1"/>
    <col min="776" max="776" width="9.69921875" style="4" customWidth="1"/>
    <col min="777" max="777" width="12.69921875" style="4" customWidth="1"/>
    <col min="778" max="778" width="9.69921875" style="4" customWidth="1"/>
    <col min="779" max="779" width="12.69921875" style="4" customWidth="1"/>
    <col min="780" max="780" width="9.69921875" style="4" customWidth="1"/>
    <col min="781" max="781" width="12.69921875" style="4" customWidth="1"/>
    <col min="782" max="782" width="9.69921875" style="4" customWidth="1"/>
    <col min="783" max="1024" width="9" style="4"/>
    <col min="1025" max="1025" width="12.69921875" style="4" customWidth="1"/>
    <col min="1026" max="1026" width="9.69921875" style="4" customWidth="1"/>
    <col min="1027" max="1027" width="12.69921875" style="4" customWidth="1"/>
    <col min="1028" max="1028" width="9.69921875" style="4" customWidth="1"/>
    <col min="1029" max="1029" width="12.69921875" style="4" customWidth="1"/>
    <col min="1030" max="1030" width="9.69921875" style="4" customWidth="1"/>
    <col min="1031" max="1031" width="12.69921875" style="4" customWidth="1"/>
    <col min="1032" max="1032" width="9.69921875" style="4" customWidth="1"/>
    <col min="1033" max="1033" width="12.69921875" style="4" customWidth="1"/>
    <col min="1034" max="1034" width="9.69921875" style="4" customWidth="1"/>
    <col min="1035" max="1035" width="12.69921875" style="4" customWidth="1"/>
    <col min="1036" max="1036" width="9.69921875" style="4" customWidth="1"/>
    <col min="1037" max="1037" width="12.69921875" style="4" customWidth="1"/>
    <col min="1038" max="1038" width="9.69921875" style="4" customWidth="1"/>
    <col min="1039" max="1280" width="9" style="4"/>
    <col min="1281" max="1281" width="12.69921875" style="4" customWidth="1"/>
    <col min="1282" max="1282" width="9.69921875" style="4" customWidth="1"/>
    <col min="1283" max="1283" width="12.69921875" style="4" customWidth="1"/>
    <col min="1284" max="1284" width="9.69921875" style="4" customWidth="1"/>
    <col min="1285" max="1285" width="12.69921875" style="4" customWidth="1"/>
    <col min="1286" max="1286" width="9.69921875" style="4" customWidth="1"/>
    <col min="1287" max="1287" width="12.69921875" style="4" customWidth="1"/>
    <col min="1288" max="1288" width="9.69921875" style="4" customWidth="1"/>
    <col min="1289" max="1289" width="12.69921875" style="4" customWidth="1"/>
    <col min="1290" max="1290" width="9.69921875" style="4" customWidth="1"/>
    <col min="1291" max="1291" width="12.69921875" style="4" customWidth="1"/>
    <col min="1292" max="1292" width="9.69921875" style="4" customWidth="1"/>
    <col min="1293" max="1293" width="12.69921875" style="4" customWidth="1"/>
    <col min="1294" max="1294" width="9.69921875" style="4" customWidth="1"/>
    <col min="1295" max="1536" width="9" style="4"/>
    <col min="1537" max="1537" width="12.69921875" style="4" customWidth="1"/>
    <col min="1538" max="1538" width="9.69921875" style="4" customWidth="1"/>
    <col min="1539" max="1539" width="12.69921875" style="4" customWidth="1"/>
    <col min="1540" max="1540" width="9.69921875" style="4" customWidth="1"/>
    <col min="1541" max="1541" width="12.69921875" style="4" customWidth="1"/>
    <col min="1542" max="1542" width="9.69921875" style="4" customWidth="1"/>
    <col min="1543" max="1543" width="12.69921875" style="4" customWidth="1"/>
    <col min="1544" max="1544" width="9.69921875" style="4" customWidth="1"/>
    <col min="1545" max="1545" width="12.69921875" style="4" customWidth="1"/>
    <col min="1546" max="1546" width="9.69921875" style="4" customWidth="1"/>
    <col min="1547" max="1547" width="12.69921875" style="4" customWidth="1"/>
    <col min="1548" max="1548" width="9.69921875" style="4" customWidth="1"/>
    <col min="1549" max="1549" width="12.69921875" style="4" customWidth="1"/>
    <col min="1550" max="1550" width="9.69921875" style="4" customWidth="1"/>
    <col min="1551" max="1792" width="9" style="4"/>
    <col min="1793" max="1793" width="12.69921875" style="4" customWidth="1"/>
    <col min="1794" max="1794" width="9.69921875" style="4" customWidth="1"/>
    <col min="1795" max="1795" width="12.69921875" style="4" customWidth="1"/>
    <col min="1796" max="1796" width="9.69921875" style="4" customWidth="1"/>
    <col min="1797" max="1797" width="12.69921875" style="4" customWidth="1"/>
    <col min="1798" max="1798" width="9.69921875" style="4" customWidth="1"/>
    <col min="1799" max="1799" width="12.69921875" style="4" customWidth="1"/>
    <col min="1800" max="1800" width="9.69921875" style="4" customWidth="1"/>
    <col min="1801" max="1801" width="12.69921875" style="4" customWidth="1"/>
    <col min="1802" max="1802" width="9.69921875" style="4" customWidth="1"/>
    <col min="1803" max="1803" width="12.69921875" style="4" customWidth="1"/>
    <col min="1804" max="1804" width="9.69921875" style="4" customWidth="1"/>
    <col min="1805" max="1805" width="12.69921875" style="4" customWidth="1"/>
    <col min="1806" max="1806" width="9.69921875" style="4" customWidth="1"/>
    <col min="1807" max="2048" width="9" style="4"/>
    <col min="2049" max="2049" width="12.69921875" style="4" customWidth="1"/>
    <col min="2050" max="2050" width="9.69921875" style="4" customWidth="1"/>
    <col min="2051" max="2051" width="12.69921875" style="4" customWidth="1"/>
    <col min="2052" max="2052" width="9.69921875" style="4" customWidth="1"/>
    <col min="2053" max="2053" width="12.69921875" style="4" customWidth="1"/>
    <col min="2054" max="2054" width="9.69921875" style="4" customWidth="1"/>
    <col min="2055" max="2055" width="12.69921875" style="4" customWidth="1"/>
    <col min="2056" max="2056" width="9.69921875" style="4" customWidth="1"/>
    <col min="2057" max="2057" width="12.69921875" style="4" customWidth="1"/>
    <col min="2058" max="2058" width="9.69921875" style="4" customWidth="1"/>
    <col min="2059" max="2059" width="12.69921875" style="4" customWidth="1"/>
    <col min="2060" max="2060" width="9.69921875" style="4" customWidth="1"/>
    <col min="2061" max="2061" width="12.69921875" style="4" customWidth="1"/>
    <col min="2062" max="2062" width="9.69921875" style="4" customWidth="1"/>
    <col min="2063" max="2304" width="9" style="4"/>
    <col min="2305" max="2305" width="12.69921875" style="4" customWidth="1"/>
    <col min="2306" max="2306" width="9.69921875" style="4" customWidth="1"/>
    <col min="2307" max="2307" width="12.69921875" style="4" customWidth="1"/>
    <col min="2308" max="2308" width="9.69921875" style="4" customWidth="1"/>
    <col min="2309" max="2309" width="12.69921875" style="4" customWidth="1"/>
    <col min="2310" max="2310" width="9.69921875" style="4" customWidth="1"/>
    <col min="2311" max="2311" width="12.69921875" style="4" customWidth="1"/>
    <col min="2312" max="2312" width="9.69921875" style="4" customWidth="1"/>
    <col min="2313" max="2313" width="12.69921875" style="4" customWidth="1"/>
    <col min="2314" max="2314" width="9.69921875" style="4" customWidth="1"/>
    <col min="2315" max="2315" width="12.69921875" style="4" customWidth="1"/>
    <col min="2316" max="2316" width="9.69921875" style="4" customWidth="1"/>
    <col min="2317" max="2317" width="12.69921875" style="4" customWidth="1"/>
    <col min="2318" max="2318" width="9.69921875" style="4" customWidth="1"/>
    <col min="2319" max="2560" width="9" style="4"/>
    <col min="2561" max="2561" width="12.69921875" style="4" customWidth="1"/>
    <col min="2562" max="2562" width="9.69921875" style="4" customWidth="1"/>
    <col min="2563" max="2563" width="12.69921875" style="4" customWidth="1"/>
    <col min="2564" max="2564" width="9.69921875" style="4" customWidth="1"/>
    <col min="2565" max="2565" width="12.69921875" style="4" customWidth="1"/>
    <col min="2566" max="2566" width="9.69921875" style="4" customWidth="1"/>
    <col min="2567" max="2567" width="12.69921875" style="4" customWidth="1"/>
    <col min="2568" max="2568" width="9.69921875" style="4" customWidth="1"/>
    <col min="2569" max="2569" width="12.69921875" style="4" customWidth="1"/>
    <col min="2570" max="2570" width="9.69921875" style="4" customWidth="1"/>
    <col min="2571" max="2571" width="12.69921875" style="4" customWidth="1"/>
    <col min="2572" max="2572" width="9.69921875" style="4" customWidth="1"/>
    <col min="2573" max="2573" width="12.69921875" style="4" customWidth="1"/>
    <col min="2574" max="2574" width="9.69921875" style="4" customWidth="1"/>
    <col min="2575" max="2816" width="9" style="4"/>
    <col min="2817" max="2817" width="12.69921875" style="4" customWidth="1"/>
    <col min="2818" max="2818" width="9.69921875" style="4" customWidth="1"/>
    <col min="2819" max="2819" width="12.69921875" style="4" customWidth="1"/>
    <col min="2820" max="2820" width="9.69921875" style="4" customWidth="1"/>
    <col min="2821" max="2821" width="12.69921875" style="4" customWidth="1"/>
    <col min="2822" max="2822" width="9.69921875" style="4" customWidth="1"/>
    <col min="2823" max="2823" width="12.69921875" style="4" customWidth="1"/>
    <col min="2824" max="2824" width="9.69921875" style="4" customWidth="1"/>
    <col min="2825" max="2825" width="12.69921875" style="4" customWidth="1"/>
    <col min="2826" max="2826" width="9.69921875" style="4" customWidth="1"/>
    <col min="2827" max="2827" width="12.69921875" style="4" customWidth="1"/>
    <col min="2828" max="2828" width="9.69921875" style="4" customWidth="1"/>
    <col min="2829" max="2829" width="12.69921875" style="4" customWidth="1"/>
    <col min="2830" max="2830" width="9.69921875" style="4" customWidth="1"/>
    <col min="2831" max="3072" width="9" style="4"/>
    <col min="3073" max="3073" width="12.69921875" style="4" customWidth="1"/>
    <col min="3074" max="3074" width="9.69921875" style="4" customWidth="1"/>
    <col min="3075" max="3075" width="12.69921875" style="4" customWidth="1"/>
    <col min="3076" max="3076" width="9.69921875" style="4" customWidth="1"/>
    <col min="3077" max="3077" width="12.69921875" style="4" customWidth="1"/>
    <col min="3078" max="3078" width="9.69921875" style="4" customWidth="1"/>
    <col min="3079" max="3079" width="12.69921875" style="4" customWidth="1"/>
    <col min="3080" max="3080" width="9.69921875" style="4" customWidth="1"/>
    <col min="3081" max="3081" width="12.69921875" style="4" customWidth="1"/>
    <col min="3082" max="3082" width="9.69921875" style="4" customWidth="1"/>
    <col min="3083" max="3083" width="12.69921875" style="4" customWidth="1"/>
    <col min="3084" max="3084" width="9.69921875" style="4" customWidth="1"/>
    <col min="3085" max="3085" width="12.69921875" style="4" customWidth="1"/>
    <col min="3086" max="3086" width="9.69921875" style="4" customWidth="1"/>
    <col min="3087" max="3328" width="9" style="4"/>
    <col min="3329" max="3329" width="12.69921875" style="4" customWidth="1"/>
    <col min="3330" max="3330" width="9.69921875" style="4" customWidth="1"/>
    <col min="3331" max="3331" width="12.69921875" style="4" customWidth="1"/>
    <col min="3332" max="3332" width="9.69921875" style="4" customWidth="1"/>
    <col min="3333" max="3333" width="12.69921875" style="4" customWidth="1"/>
    <col min="3334" max="3334" width="9.69921875" style="4" customWidth="1"/>
    <col min="3335" max="3335" width="12.69921875" style="4" customWidth="1"/>
    <col min="3336" max="3336" width="9.69921875" style="4" customWidth="1"/>
    <col min="3337" max="3337" width="12.69921875" style="4" customWidth="1"/>
    <col min="3338" max="3338" width="9.69921875" style="4" customWidth="1"/>
    <col min="3339" max="3339" width="12.69921875" style="4" customWidth="1"/>
    <col min="3340" max="3340" width="9.69921875" style="4" customWidth="1"/>
    <col min="3341" max="3341" width="12.69921875" style="4" customWidth="1"/>
    <col min="3342" max="3342" width="9.69921875" style="4" customWidth="1"/>
    <col min="3343" max="3584" width="9" style="4"/>
    <col min="3585" max="3585" width="12.69921875" style="4" customWidth="1"/>
    <col min="3586" max="3586" width="9.69921875" style="4" customWidth="1"/>
    <col min="3587" max="3587" width="12.69921875" style="4" customWidth="1"/>
    <col min="3588" max="3588" width="9.69921875" style="4" customWidth="1"/>
    <col min="3589" max="3589" width="12.69921875" style="4" customWidth="1"/>
    <col min="3590" max="3590" width="9.69921875" style="4" customWidth="1"/>
    <col min="3591" max="3591" width="12.69921875" style="4" customWidth="1"/>
    <col min="3592" max="3592" width="9.69921875" style="4" customWidth="1"/>
    <col min="3593" max="3593" width="12.69921875" style="4" customWidth="1"/>
    <col min="3594" max="3594" width="9.69921875" style="4" customWidth="1"/>
    <col min="3595" max="3595" width="12.69921875" style="4" customWidth="1"/>
    <col min="3596" max="3596" width="9.69921875" style="4" customWidth="1"/>
    <col min="3597" max="3597" width="12.69921875" style="4" customWidth="1"/>
    <col min="3598" max="3598" width="9.69921875" style="4" customWidth="1"/>
    <col min="3599" max="3840" width="9" style="4"/>
    <col min="3841" max="3841" width="12.69921875" style="4" customWidth="1"/>
    <col min="3842" max="3842" width="9.69921875" style="4" customWidth="1"/>
    <col min="3843" max="3843" width="12.69921875" style="4" customWidth="1"/>
    <col min="3844" max="3844" width="9.69921875" style="4" customWidth="1"/>
    <col min="3845" max="3845" width="12.69921875" style="4" customWidth="1"/>
    <col min="3846" max="3846" width="9.69921875" style="4" customWidth="1"/>
    <col min="3847" max="3847" width="12.69921875" style="4" customWidth="1"/>
    <col min="3848" max="3848" width="9.69921875" style="4" customWidth="1"/>
    <col min="3849" max="3849" width="12.69921875" style="4" customWidth="1"/>
    <col min="3850" max="3850" width="9.69921875" style="4" customWidth="1"/>
    <col min="3851" max="3851" width="12.69921875" style="4" customWidth="1"/>
    <col min="3852" max="3852" width="9.69921875" style="4" customWidth="1"/>
    <col min="3853" max="3853" width="12.69921875" style="4" customWidth="1"/>
    <col min="3854" max="3854" width="9.69921875" style="4" customWidth="1"/>
    <col min="3855" max="4096" width="9" style="4"/>
    <col min="4097" max="4097" width="12.69921875" style="4" customWidth="1"/>
    <col min="4098" max="4098" width="9.69921875" style="4" customWidth="1"/>
    <col min="4099" max="4099" width="12.69921875" style="4" customWidth="1"/>
    <col min="4100" max="4100" width="9.69921875" style="4" customWidth="1"/>
    <col min="4101" max="4101" width="12.69921875" style="4" customWidth="1"/>
    <col min="4102" max="4102" width="9.69921875" style="4" customWidth="1"/>
    <col min="4103" max="4103" width="12.69921875" style="4" customWidth="1"/>
    <col min="4104" max="4104" width="9.69921875" style="4" customWidth="1"/>
    <col min="4105" max="4105" width="12.69921875" style="4" customWidth="1"/>
    <col min="4106" max="4106" width="9.69921875" style="4" customWidth="1"/>
    <col min="4107" max="4107" width="12.69921875" style="4" customWidth="1"/>
    <col min="4108" max="4108" width="9.69921875" style="4" customWidth="1"/>
    <col min="4109" max="4109" width="12.69921875" style="4" customWidth="1"/>
    <col min="4110" max="4110" width="9.69921875" style="4" customWidth="1"/>
    <col min="4111" max="4352" width="9" style="4"/>
    <col min="4353" max="4353" width="12.69921875" style="4" customWidth="1"/>
    <col min="4354" max="4354" width="9.69921875" style="4" customWidth="1"/>
    <col min="4355" max="4355" width="12.69921875" style="4" customWidth="1"/>
    <col min="4356" max="4356" width="9.69921875" style="4" customWidth="1"/>
    <col min="4357" max="4357" width="12.69921875" style="4" customWidth="1"/>
    <col min="4358" max="4358" width="9.69921875" style="4" customWidth="1"/>
    <col min="4359" max="4359" width="12.69921875" style="4" customWidth="1"/>
    <col min="4360" max="4360" width="9.69921875" style="4" customWidth="1"/>
    <col min="4361" max="4361" width="12.69921875" style="4" customWidth="1"/>
    <col min="4362" max="4362" width="9.69921875" style="4" customWidth="1"/>
    <col min="4363" max="4363" width="12.69921875" style="4" customWidth="1"/>
    <col min="4364" max="4364" width="9.69921875" style="4" customWidth="1"/>
    <col min="4365" max="4365" width="12.69921875" style="4" customWidth="1"/>
    <col min="4366" max="4366" width="9.69921875" style="4" customWidth="1"/>
    <col min="4367" max="4608" width="9" style="4"/>
    <col min="4609" max="4609" width="12.69921875" style="4" customWidth="1"/>
    <col min="4610" max="4610" width="9.69921875" style="4" customWidth="1"/>
    <col min="4611" max="4611" width="12.69921875" style="4" customWidth="1"/>
    <col min="4612" max="4612" width="9.69921875" style="4" customWidth="1"/>
    <col min="4613" max="4613" width="12.69921875" style="4" customWidth="1"/>
    <col min="4614" max="4614" width="9.69921875" style="4" customWidth="1"/>
    <col min="4615" max="4615" width="12.69921875" style="4" customWidth="1"/>
    <col min="4616" max="4616" width="9.69921875" style="4" customWidth="1"/>
    <col min="4617" max="4617" width="12.69921875" style="4" customWidth="1"/>
    <col min="4618" max="4618" width="9.69921875" style="4" customWidth="1"/>
    <col min="4619" max="4619" width="12.69921875" style="4" customWidth="1"/>
    <col min="4620" max="4620" width="9.69921875" style="4" customWidth="1"/>
    <col min="4621" max="4621" width="12.69921875" style="4" customWidth="1"/>
    <col min="4622" max="4622" width="9.69921875" style="4" customWidth="1"/>
    <col min="4623" max="4864" width="9" style="4"/>
    <col min="4865" max="4865" width="12.69921875" style="4" customWidth="1"/>
    <col min="4866" max="4866" width="9.69921875" style="4" customWidth="1"/>
    <col min="4867" max="4867" width="12.69921875" style="4" customWidth="1"/>
    <col min="4868" max="4868" width="9.69921875" style="4" customWidth="1"/>
    <col min="4869" max="4869" width="12.69921875" style="4" customWidth="1"/>
    <col min="4870" max="4870" width="9.69921875" style="4" customWidth="1"/>
    <col min="4871" max="4871" width="12.69921875" style="4" customWidth="1"/>
    <col min="4872" max="4872" width="9.69921875" style="4" customWidth="1"/>
    <col min="4873" max="4873" width="12.69921875" style="4" customWidth="1"/>
    <col min="4874" max="4874" width="9.69921875" style="4" customWidth="1"/>
    <col min="4875" max="4875" width="12.69921875" style="4" customWidth="1"/>
    <col min="4876" max="4876" width="9.69921875" style="4" customWidth="1"/>
    <col min="4877" max="4877" width="12.69921875" style="4" customWidth="1"/>
    <col min="4878" max="4878" width="9.69921875" style="4" customWidth="1"/>
    <col min="4879" max="5120" width="9" style="4"/>
    <col min="5121" max="5121" width="12.69921875" style="4" customWidth="1"/>
    <col min="5122" max="5122" width="9.69921875" style="4" customWidth="1"/>
    <col min="5123" max="5123" width="12.69921875" style="4" customWidth="1"/>
    <col min="5124" max="5124" width="9.69921875" style="4" customWidth="1"/>
    <col min="5125" max="5125" width="12.69921875" style="4" customWidth="1"/>
    <col min="5126" max="5126" width="9.69921875" style="4" customWidth="1"/>
    <col min="5127" max="5127" width="12.69921875" style="4" customWidth="1"/>
    <col min="5128" max="5128" width="9.69921875" style="4" customWidth="1"/>
    <col min="5129" max="5129" width="12.69921875" style="4" customWidth="1"/>
    <col min="5130" max="5130" width="9.69921875" style="4" customWidth="1"/>
    <col min="5131" max="5131" width="12.69921875" style="4" customWidth="1"/>
    <col min="5132" max="5132" width="9.69921875" style="4" customWidth="1"/>
    <col min="5133" max="5133" width="12.69921875" style="4" customWidth="1"/>
    <col min="5134" max="5134" width="9.69921875" style="4" customWidth="1"/>
    <col min="5135" max="5376" width="9" style="4"/>
    <col min="5377" max="5377" width="12.69921875" style="4" customWidth="1"/>
    <col min="5378" max="5378" width="9.69921875" style="4" customWidth="1"/>
    <col min="5379" max="5379" width="12.69921875" style="4" customWidth="1"/>
    <col min="5380" max="5380" width="9.69921875" style="4" customWidth="1"/>
    <col min="5381" max="5381" width="12.69921875" style="4" customWidth="1"/>
    <col min="5382" max="5382" width="9.69921875" style="4" customWidth="1"/>
    <col min="5383" max="5383" width="12.69921875" style="4" customWidth="1"/>
    <col min="5384" max="5384" width="9.69921875" style="4" customWidth="1"/>
    <col min="5385" max="5385" width="12.69921875" style="4" customWidth="1"/>
    <col min="5386" max="5386" width="9.69921875" style="4" customWidth="1"/>
    <col min="5387" max="5387" width="12.69921875" style="4" customWidth="1"/>
    <col min="5388" max="5388" width="9.69921875" style="4" customWidth="1"/>
    <col min="5389" max="5389" width="12.69921875" style="4" customWidth="1"/>
    <col min="5390" max="5390" width="9.69921875" style="4" customWidth="1"/>
    <col min="5391" max="5632" width="9" style="4"/>
    <col min="5633" max="5633" width="12.69921875" style="4" customWidth="1"/>
    <col min="5634" max="5634" width="9.69921875" style="4" customWidth="1"/>
    <col min="5635" max="5635" width="12.69921875" style="4" customWidth="1"/>
    <col min="5636" max="5636" width="9.69921875" style="4" customWidth="1"/>
    <col min="5637" max="5637" width="12.69921875" style="4" customWidth="1"/>
    <col min="5638" max="5638" width="9.69921875" style="4" customWidth="1"/>
    <col min="5639" max="5639" width="12.69921875" style="4" customWidth="1"/>
    <col min="5640" max="5640" width="9.69921875" style="4" customWidth="1"/>
    <col min="5641" max="5641" width="12.69921875" style="4" customWidth="1"/>
    <col min="5642" max="5642" width="9.69921875" style="4" customWidth="1"/>
    <col min="5643" max="5643" width="12.69921875" style="4" customWidth="1"/>
    <col min="5644" max="5644" width="9.69921875" style="4" customWidth="1"/>
    <col min="5645" max="5645" width="12.69921875" style="4" customWidth="1"/>
    <col min="5646" max="5646" width="9.69921875" style="4" customWidth="1"/>
    <col min="5647" max="5888" width="9" style="4"/>
    <col min="5889" max="5889" width="12.69921875" style="4" customWidth="1"/>
    <col min="5890" max="5890" width="9.69921875" style="4" customWidth="1"/>
    <col min="5891" max="5891" width="12.69921875" style="4" customWidth="1"/>
    <col min="5892" max="5892" width="9.69921875" style="4" customWidth="1"/>
    <col min="5893" max="5893" width="12.69921875" style="4" customWidth="1"/>
    <col min="5894" max="5894" width="9.69921875" style="4" customWidth="1"/>
    <col min="5895" max="5895" width="12.69921875" style="4" customWidth="1"/>
    <col min="5896" max="5896" width="9.69921875" style="4" customWidth="1"/>
    <col min="5897" max="5897" width="12.69921875" style="4" customWidth="1"/>
    <col min="5898" max="5898" width="9.69921875" style="4" customWidth="1"/>
    <col min="5899" max="5899" width="12.69921875" style="4" customWidth="1"/>
    <col min="5900" max="5900" width="9.69921875" style="4" customWidth="1"/>
    <col min="5901" max="5901" width="12.69921875" style="4" customWidth="1"/>
    <col min="5902" max="5902" width="9.69921875" style="4" customWidth="1"/>
    <col min="5903" max="6144" width="9" style="4"/>
    <col min="6145" max="6145" width="12.69921875" style="4" customWidth="1"/>
    <col min="6146" max="6146" width="9.69921875" style="4" customWidth="1"/>
    <col min="6147" max="6147" width="12.69921875" style="4" customWidth="1"/>
    <col min="6148" max="6148" width="9.69921875" style="4" customWidth="1"/>
    <col min="6149" max="6149" width="12.69921875" style="4" customWidth="1"/>
    <col min="6150" max="6150" width="9.69921875" style="4" customWidth="1"/>
    <col min="6151" max="6151" width="12.69921875" style="4" customWidth="1"/>
    <col min="6152" max="6152" width="9.69921875" style="4" customWidth="1"/>
    <col min="6153" max="6153" width="12.69921875" style="4" customWidth="1"/>
    <col min="6154" max="6154" width="9.69921875" style="4" customWidth="1"/>
    <col min="6155" max="6155" width="12.69921875" style="4" customWidth="1"/>
    <col min="6156" max="6156" width="9.69921875" style="4" customWidth="1"/>
    <col min="6157" max="6157" width="12.69921875" style="4" customWidth="1"/>
    <col min="6158" max="6158" width="9.69921875" style="4" customWidth="1"/>
    <col min="6159" max="6400" width="9" style="4"/>
    <col min="6401" max="6401" width="12.69921875" style="4" customWidth="1"/>
    <col min="6402" max="6402" width="9.69921875" style="4" customWidth="1"/>
    <col min="6403" max="6403" width="12.69921875" style="4" customWidth="1"/>
    <col min="6404" max="6404" width="9.69921875" style="4" customWidth="1"/>
    <col min="6405" max="6405" width="12.69921875" style="4" customWidth="1"/>
    <col min="6406" max="6406" width="9.69921875" style="4" customWidth="1"/>
    <col min="6407" max="6407" width="12.69921875" style="4" customWidth="1"/>
    <col min="6408" max="6408" width="9.69921875" style="4" customWidth="1"/>
    <col min="6409" max="6409" width="12.69921875" style="4" customWidth="1"/>
    <col min="6410" max="6410" width="9.69921875" style="4" customWidth="1"/>
    <col min="6411" max="6411" width="12.69921875" style="4" customWidth="1"/>
    <col min="6412" max="6412" width="9.69921875" style="4" customWidth="1"/>
    <col min="6413" max="6413" width="12.69921875" style="4" customWidth="1"/>
    <col min="6414" max="6414" width="9.69921875" style="4" customWidth="1"/>
    <col min="6415" max="6656" width="9" style="4"/>
    <col min="6657" max="6657" width="12.69921875" style="4" customWidth="1"/>
    <col min="6658" max="6658" width="9.69921875" style="4" customWidth="1"/>
    <col min="6659" max="6659" width="12.69921875" style="4" customWidth="1"/>
    <col min="6660" max="6660" width="9.69921875" style="4" customWidth="1"/>
    <col min="6661" max="6661" width="12.69921875" style="4" customWidth="1"/>
    <col min="6662" max="6662" width="9.69921875" style="4" customWidth="1"/>
    <col min="6663" max="6663" width="12.69921875" style="4" customWidth="1"/>
    <col min="6664" max="6664" width="9.69921875" style="4" customWidth="1"/>
    <col min="6665" max="6665" width="12.69921875" style="4" customWidth="1"/>
    <col min="6666" max="6666" width="9.69921875" style="4" customWidth="1"/>
    <col min="6667" max="6667" width="12.69921875" style="4" customWidth="1"/>
    <col min="6668" max="6668" width="9.69921875" style="4" customWidth="1"/>
    <col min="6669" max="6669" width="12.69921875" style="4" customWidth="1"/>
    <col min="6670" max="6670" width="9.69921875" style="4" customWidth="1"/>
    <col min="6671" max="6912" width="9" style="4"/>
    <col min="6913" max="6913" width="12.69921875" style="4" customWidth="1"/>
    <col min="6914" max="6914" width="9.69921875" style="4" customWidth="1"/>
    <col min="6915" max="6915" width="12.69921875" style="4" customWidth="1"/>
    <col min="6916" max="6916" width="9.69921875" style="4" customWidth="1"/>
    <col min="6917" max="6917" width="12.69921875" style="4" customWidth="1"/>
    <col min="6918" max="6918" width="9.69921875" style="4" customWidth="1"/>
    <col min="6919" max="6919" width="12.69921875" style="4" customWidth="1"/>
    <col min="6920" max="6920" width="9.69921875" style="4" customWidth="1"/>
    <col min="6921" max="6921" width="12.69921875" style="4" customWidth="1"/>
    <col min="6922" max="6922" width="9.69921875" style="4" customWidth="1"/>
    <col min="6923" max="6923" width="12.69921875" style="4" customWidth="1"/>
    <col min="6924" max="6924" width="9.69921875" style="4" customWidth="1"/>
    <col min="6925" max="6925" width="12.69921875" style="4" customWidth="1"/>
    <col min="6926" max="6926" width="9.69921875" style="4" customWidth="1"/>
    <col min="6927" max="7168" width="9" style="4"/>
    <col min="7169" max="7169" width="12.69921875" style="4" customWidth="1"/>
    <col min="7170" max="7170" width="9.69921875" style="4" customWidth="1"/>
    <col min="7171" max="7171" width="12.69921875" style="4" customWidth="1"/>
    <col min="7172" max="7172" width="9.69921875" style="4" customWidth="1"/>
    <col min="7173" max="7173" width="12.69921875" style="4" customWidth="1"/>
    <col min="7174" max="7174" width="9.69921875" style="4" customWidth="1"/>
    <col min="7175" max="7175" width="12.69921875" style="4" customWidth="1"/>
    <col min="7176" max="7176" width="9.69921875" style="4" customWidth="1"/>
    <col min="7177" max="7177" width="12.69921875" style="4" customWidth="1"/>
    <col min="7178" max="7178" width="9.69921875" style="4" customWidth="1"/>
    <col min="7179" max="7179" width="12.69921875" style="4" customWidth="1"/>
    <col min="7180" max="7180" width="9.69921875" style="4" customWidth="1"/>
    <col min="7181" max="7181" width="12.69921875" style="4" customWidth="1"/>
    <col min="7182" max="7182" width="9.69921875" style="4" customWidth="1"/>
    <col min="7183" max="7424" width="9" style="4"/>
    <col min="7425" max="7425" width="12.69921875" style="4" customWidth="1"/>
    <col min="7426" max="7426" width="9.69921875" style="4" customWidth="1"/>
    <col min="7427" max="7427" width="12.69921875" style="4" customWidth="1"/>
    <col min="7428" max="7428" width="9.69921875" style="4" customWidth="1"/>
    <col min="7429" max="7429" width="12.69921875" style="4" customWidth="1"/>
    <col min="7430" max="7430" width="9.69921875" style="4" customWidth="1"/>
    <col min="7431" max="7431" width="12.69921875" style="4" customWidth="1"/>
    <col min="7432" max="7432" width="9.69921875" style="4" customWidth="1"/>
    <col min="7433" max="7433" width="12.69921875" style="4" customWidth="1"/>
    <col min="7434" max="7434" width="9.69921875" style="4" customWidth="1"/>
    <col min="7435" max="7435" width="12.69921875" style="4" customWidth="1"/>
    <col min="7436" max="7436" width="9.69921875" style="4" customWidth="1"/>
    <col min="7437" max="7437" width="12.69921875" style="4" customWidth="1"/>
    <col min="7438" max="7438" width="9.69921875" style="4" customWidth="1"/>
    <col min="7439" max="7680" width="9" style="4"/>
    <col min="7681" max="7681" width="12.69921875" style="4" customWidth="1"/>
    <col min="7682" max="7682" width="9.69921875" style="4" customWidth="1"/>
    <col min="7683" max="7683" width="12.69921875" style="4" customWidth="1"/>
    <col min="7684" max="7684" width="9.69921875" style="4" customWidth="1"/>
    <col min="7685" max="7685" width="12.69921875" style="4" customWidth="1"/>
    <col min="7686" max="7686" width="9.69921875" style="4" customWidth="1"/>
    <col min="7687" max="7687" width="12.69921875" style="4" customWidth="1"/>
    <col min="7688" max="7688" width="9.69921875" style="4" customWidth="1"/>
    <col min="7689" max="7689" width="12.69921875" style="4" customWidth="1"/>
    <col min="7690" max="7690" width="9.69921875" style="4" customWidth="1"/>
    <col min="7691" max="7691" width="12.69921875" style="4" customWidth="1"/>
    <col min="7692" max="7692" width="9.69921875" style="4" customWidth="1"/>
    <col min="7693" max="7693" width="12.69921875" style="4" customWidth="1"/>
    <col min="7694" max="7694" width="9.69921875" style="4" customWidth="1"/>
    <col min="7695" max="7936" width="9" style="4"/>
    <col min="7937" max="7937" width="12.69921875" style="4" customWidth="1"/>
    <col min="7938" max="7938" width="9.69921875" style="4" customWidth="1"/>
    <col min="7939" max="7939" width="12.69921875" style="4" customWidth="1"/>
    <col min="7940" max="7940" width="9.69921875" style="4" customWidth="1"/>
    <col min="7941" max="7941" width="12.69921875" style="4" customWidth="1"/>
    <col min="7942" max="7942" width="9.69921875" style="4" customWidth="1"/>
    <col min="7943" max="7943" width="12.69921875" style="4" customWidth="1"/>
    <col min="7944" max="7944" width="9.69921875" style="4" customWidth="1"/>
    <col min="7945" max="7945" width="12.69921875" style="4" customWidth="1"/>
    <col min="7946" max="7946" width="9.69921875" style="4" customWidth="1"/>
    <col min="7947" max="7947" width="12.69921875" style="4" customWidth="1"/>
    <col min="7948" max="7948" width="9.69921875" style="4" customWidth="1"/>
    <col min="7949" max="7949" width="12.69921875" style="4" customWidth="1"/>
    <col min="7950" max="7950" width="9.69921875" style="4" customWidth="1"/>
    <col min="7951" max="8192" width="9" style="4"/>
    <col min="8193" max="8193" width="12.69921875" style="4" customWidth="1"/>
    <col min="8194" max="8194" width="9.69921875" style="4" customWidth="1"/>
    <col min="8195" max="8195" width="12.69921875" style="4" customWidth="1"/>
    <col min="8196" max="8196" width="9.69921875" style="4" customWidth="1"/>
    <col min="8197" max="8197" width="12.69921875" style="4" customWidth="1"/>
    <col min="8198" max="8198" width="9.69921875" style="4" customWidth="1"/>
    <col min="8199" max="8199" width="12.69921875" style="4" customWidth="1"/>
    <col min="8200" max="8200" width="9.69921875" style="4" customWidth="1"/>
    <col min="8201" max="8201" width="12.69921875" style="4" customWidth="1"/>
    <col min="8202" max="8202" width="9.69921875" style="4" customWidth="1"/>
    <col min="8203" max="8203" width="12.69921875" style="4" customWidth="1"/>
    <col min="8204" max="8204" width="9.69921875" style="4" customWidth="1"/>
    <col min="8205" max="8205" width="12.69921875" style="4" customWidth="1"/>
    <col min="8206" max="8206" width="9.69921875" style="4" customWidth="1"/>
    <col min="8207" max="8448" width="9" style="4"/>
    <col min="8449" max="8449" width="12.69921875" style="4" customWidth="1"/>
    <col min="8450" max="8450" width="9.69921875" style="4" customWidth="1"/>
    <col min="8451" max="8451" width="12.69921875" style="4" customWidth="1"/>
    <col min="8452" max="8452" width="9.69921875" style="4" customWidth="1"/>
    <col min="8453" max="8453" width="12.69921875" style="4" customWidth="1"/>
    <col min="8454" max="8454" width="9.69921875" style="4" customWidth="1"/>
    <col min="8455" max="8455" width="12.69921875" style="4" customWidth="1"/>
    <col min="8456" max="8456" width="9.69921875" style="4" customWidth="1"/>
    <col min="8457" max="8457" width="12.69921875" style="4" customWidth="1"/>
    <col min="8458" max="8458" width="9.69921875" style="4" customWidth="1"/>
    <col min="8459" max="8459" width="12.69921875" style="4" customWidth="1"/>
    <col min="8460" max="8460" width="9.69921875" style="4" customWidth="1"/>
    <col min="8461" max="8461" width="12.69921875" style="4" customWidth="1"/>
    <col min="8462" max="8462" width="9.69921875" style="4" customWidth="1"/>
    <col min="8463" max="8704" width="9" style="4"/>
    <col min="8705" max="8705" width="12.69921875" style="4" customWidth="1"/>
    <col min="8706" max="8706" width="9.69921875" style="4" customWidth="1"/>
    <col min="8707" max="8707" width="12.69921875" style="4" customWidth="1"/>
    <col min="8708" max="8708" width="9.69921875" style="4" customWidth="1"/>
    <col min="8709" max="8709" width="12.69921875" style="4" customWidth="1"/>
    <col min="8710" max="8710" width="9.69921875" style="4" customWidth="1"/>
    <col min="8711" max="8711" width="12.69921875" style="4" customWidth="1"/>
    <col min="8712" max="8712" width="9.69921875" style="4" customWidth="1"/>
    <col min="8713" max="8713" width="12.69921875" style="4" customWidth="1"/>
    <col min="8714" max="8714" width="9.69921875" style="4" customWidth="1"/>
    <col min="8715" max="8715" width="12.69921875" style="4" customWidth="1"/>
    <col min="8716" max="8716" width="9.69921875" style="4" customWidth="1"/>
    <col min="8717" max="8717" width="12.69921875" style="4" customWidth="1"/>
    <col min="8718" max="8718" width="9.69921875" style="4" customWidth="1"/>
    <col min="8719" max="8960" width="9" style="4"/>
    <col min="8961" max="8961" width="12.69921875" style="4" customWidth="1"/>
    <col min="8962" max="8962" width="9.69921875" style="4" customWidth="1"/>
    <col min="8963" max="8963" width="12.69921875" style="4" customWidth="1"/>
    <col min="8964" max="8964" width="9.69921875" style="4" customWidth="1"/>
    <col min="8965" max="8965" width="12.69921875" style="4" customWidth="1"/>
    <col min="8966" max="8966" width="9.69921875" style="4" customWidth="1"/>
    <col min="8967" max="8967" width="12.69921875" style="4" customWidth="1"/>
    <col min="8968" max="8968" width="9.69921875" style="4" customWidth="1"/>
    <col min="8969" max="8969" width="12.69921875" style="4" customWidth="1"/>
    <col min="8970" max="8970" width="9.69921875" style="4" customWidth="1"/>
    <col min="8971" max="8971" width="12.69921875" style="4" customWidth="1"/>
    <col min="8972" max="8972" width="9.69921875" style="4" customWidth="1"/>
    <col min="8973" max="8973" width="12.69921875" style="4" customWidth="1"/>
    <col min="8974" max="8974" width="9.69921875" style="4" customWidth="1"/>
    <col min="8975" max="9216" width="9" style="4"/>
    <col min="9217" max="9217" width="12.69921875" style="4" customWidth="1"/>
    <col min="9218" max="9218" width="9.69921875" style="4" customWidth="1"/>
    <col min="9219" max="9219" width="12.69921875" style="4" customWidth="1"/>
    <col min="9220" max="9220" width="9.69921875" style="4" customWidth="1"/>
    <col min="9221" max="9221" width="12.69921875" style="4" customWidth="1"/>
    <col min="9222" max="9222" width="9.69921875" style="4" customWidth="1"/>
    <col min="9223" max="9223" width="12.69921875" style="4" customWidth="1"/>
    <col min="9224" max="9224" width="9.69921875" style="4" customWidth="1"/>
    <col min="9225" max="9225" width="12.69921875" style="4" customWidth="1"/>
    <col min="9226" max="9226" width="9.69921875" style="4" customWidth="1"/>
    <col min="9227" max="9227" width="12.69921875" style="4" customWidth="1"/>
    <col min="9228" max="9228" width="9.69921875" style="4" customWidth="1"/>
    <col min="9229" max="9229" width="12.69921875" style="4" customWidth="1"/>
    <col min="9230" max="9230" width="9.69921875" style="4" customWidth="1"/>
    <col min="9231" max="9472" width="9" style="4"/>
    <col min="9473" max="9473" width="12.69921875" style="4" customWidth="1"/>
    <col min="9474" max="9474" width="9.69921875" style="4" customWidth="1"/>
    <col min="9475" max="9475" width="12.69921875" style="4" customWidth="1"/>
    <col min="9476" max="9476" width="9.69921875" style="4" customWidth="1"/>
    <col min="9477" max="9477" width="12.69921875" style="4" customWidth="1"/>
    <col min="9478" max="9478" width="9.69921875" style="4" customWidth="1"/>
    <col min="9479" max="9479" width="12.69921875" style="4" customWidth="1"/>
    <col min="9480" max="9480" width="9.69921875" style="4" customWidth="1"/>
    <col min="9481" max="9481" width="12.69921875" style="4" customWidth="1"/>
    <col min="9482" max="9482" width="9.69921875" style="4" customWidth="1"/>
    <col min="9483" max="9483" width="12.69921875" style="4" customWidth="1"/>
    <col min="9484" max="9484" width="9.69921875" style="4" customWidth="1"/>
    <col min="9485" max="9485" width="12.69921875" style="4" customWidth="1"/>
    <col min="9486" max="9486" width="9.69921875" style="4" customWidth="1"/>
    <col min="9487" max="9728" width="9" style="4"/>
    <col min="9729" max="9729" width="12.69921875" style="4" customWidth="1"/>
    <col min="9730" max="9730" width="9.69921875" style="4" customWidth="1"/>
    <col min="9731" max="9731" width="12.69921875" style="4" customWidth="1"/>
    <col min="9732" max="9732" width="9.69921875" style="4" customWidth="1"/>
    <col min="9733" max="9733" width="12.69921875" style="4" customWidth="1"/>
    <col min="9734" max="9734" width="9.69921875" style="4" customWidth="1"/>
    <col min="9735" max="9735" width="12.69921875" style="4" customWidth="1"/>
    <col min="9736" max="9736" width="9.69921875" style="4" customWidth="1"/>
    <col min="9737" max="9737" width="12.69921875" style="4" customWidth="1"/>
    <col min="9738" max="9738" width="9.69921875" style="4" customWidth="1"/>
    <col min="9739" max="9739" width="12.69921875" style="4" customWidth="1"/>
    <col min="9740" max="9740" width="9.69921875" style="4" customWidth="1"/>
    <col min="9741" max="9741" width="12.69921875" style="4" customWidth="1"/>
    <col min="9742" max="9742" width="9.69921875" style="4" customWidth="1"/>
    <col min="9743" max="9984" width="9" style="4"/>
    <col min="9985" max="9985" width="12.69921875" style="4" customWidth="1"/>
    <col min="9986" max="9986" width="9.69921875" style="4" customWidth="1"/>
    <col min="9987" max="9987" width="12.69921875" style="4" customWidth="1"/>
    <col min="9988" max="9988" width="9.69921875" style="4" customWidth="1"/>
    <col min="9989" max="9989" width="12.69921875" style="4" customWidth="1"/>
    <col min="9990" max="9990" width="9.69921875" style="4" customWidth="1"/>
    <col min="9991" max="9991" width="12.69921875" style="4" customWidth="1"/>
    <col min="9992" max="9992" width="9.69921875" style="4" customWidth="1"/>
    <col min="9993" max="9993" width="12.69921875" style="4" customWidth="1"/>
    <col min="9994" max="9994" width="9.69921875" style="4" customWidth="1"/>
    <col min="9995" max="9995" width="12.69921875" style="4" customWidth="1"/>
    <col min="9996" max="9996" width="9.69921875" style="4" customWidth="1"/>
    <col min="9997" max="9997" width="12.69921875" style="4" customWidth="1"/>
    <col min="9998" max="9998" width="9.69921875" style="4" customWidth="1"/>
    <col min="9999" max="10240" width="9" style="4"/>
    <col min="10241" max="10241" width="12.69921875" style="4" customWidth="1"/>
    <col min="10242" max="10242" width="9.69921875" style="4" customWidth="1"/>
    <col min="10243" max="10243" width="12.69921875" style="4" customWidth="1"/>
    <col min="10244" max="10244" width="9.69921875" style="4" customWidth="1"/>
    <col min="10245" max="10245" width="12.69921875" style="4" customWidth="1"/>
    <col min="10246" max="10246" width="9.69921875" style="4" customWidth="1"/>
    <col min="10247" max="10247" width="12.69921875" style="4" customWidth="1"/>
    <col min="10248" max="10248" width="9.69921875" style="4" customWidth="1"/>
    <col min="10249" max="10249" width="12.69921875" style="4" customWidth="1"/>
    <col min="10250" max="10250" width="9.69921875" style="4" customWidth="1"/>
    <col min="10251" max="10251" width="12.69921875" style="4" customWidth="1"/>
    <col min="10252" max="10252" width="9.69921875" style="4" customWidth="1"/>
    <col min="10253" max="10253" width="12.69921875" style="4" customWidth="1"/>
    <col min="10254" max="10254" width="9.69921875" style="4" customWidth="1"/>
    <col min="10255" max="10496" width="9" style="4"/>
    <col min="10497" max="10497" width="12.69921875" style="4" customWidth="1"/>
    <col min="10498" max="10498" width="9.69921875" style="4" customWidth="1"/>
    <col min="10499" max="10499" width="12.69921875" style="4" customWidth="1"/>
    <col min="10500" max="10500" width="9.69921875" style="4" customWidth="1"/>
    <col min="10501" max="10501" width="12.69921875" style="4" customWidth="1"/>
    <col min="10502" max="10502" width="9.69921875" style="4" customWidth="1"/>
    <col min="10503" max="10503" width="12.69921875" style="4" customWidth="1"/>
    <col min="10504" max="10504" width="9.69921875" style="4" customWidth="1"/>
    <col min="10505" max="10505" width="12.69921875" style="4" customWidth="1"/>
    <col min="10506" max="10506" width="9.69921875" style="4" customWidth="1"/>
    <col min="10507" max="10507" width="12.69921875" style="4" customWidth="1"/>
    <col min="10508" max="10508" width="9.69921875" style="4" customWidth="1"/>
    <col min="10509" max="10509" width="12.69921875" style="4" customWidth="1"/>
    <col min="10510" max="10510" width="9.69921875" style="4" customWidth="1"/>
    <col min="10511" max="10752" width="9" style="4"/>
    <col min="10753" max="10753" width="12.69921875" style="4" customWidth="1"/>
    <col min="10754" max="10754" width="9.69921875" style="4" customWidth="1"/>
    <col min="10755" max="10755" width="12.69921875" style="4" customWidth="1"/>
    <col min="10756" max="10756" width="9.69921875" style="4" customWidth="1"/>
    <col min="10757" max="10757" width="12.69921875" style="4" customWidth="1"/>
    <col min="10758" max="10758" width="9.69921875" style="4" customWidth="1"/>
    <col min="10759" max="10759" width="12.69921875" style="4" customWidth="1"/>
    <col min="10760" max="10760" width="9.69921875" style="4" customWidth="1"/>
    <col min="10761" max="10761" width="12.69921875" style="4" customWidth="1"/>
    <col min="10762" max="10762" width="9.69921875" style="4" customWidth="1"/>
    <col min="10763" max="10763" width="12.69921875" style="4" customWidth="1"/>
    <col min="10764" max="10764" width="9.69921875" style="4" customWidth="1"/>
    <col min="10765" max="10765" width="12.69921875" style="4" customWidth="1"/>
    <col min="10766" max="10766" width="9.69921875" style="4" customWidth="1"/>
    <col min="10767" max="11008" width="9" style="4"/>
    <col min="11009" max="11009" width="12.69921875" style="4" customWidth="1"/>
    <col min="11010" max="11010" width="9.69921875" style="4" customWidth="1"/>
    <col min="11011" max="11011" width="12.69921875" style="4" customWidth="1"/>
    <col min="11012" max="11012" width="9.69921875" style="4" customWidth="1"/>
    <col min="11013" max="11013" width="12.69921875" style="4" customWidth="1"/>
    <col min="11014" max="11014" width="9.69921875" style="4" customWidth="1"/>
    <col min="11015" max="11015" width="12.69921875" style="4" customWidth="1"/>
    <col min="11016" max="11016" width="9.69921875" style="4" customWidth="1"/>
    <col min="11017" max="11017" width="12.69921875" style="4" customWidth="1"/>
    <col min="11018" max="11018" width="9.69921875" style="4" customWidth="1"/>
    <col min="11019" max="11019" width="12.69921875" style="4" customWidth="1"/>
    <col min="11020" max="11020" width="9.69921875" style="4" customWidth="1"/>
    <col min="11021" max="11021" width="12.69921875" style="4" customWidth="1"/>
    <col min="11022" max="11022" width="9.69921875" style="4" customWidth="1"/>
    <col min="11023" max="11264" width="9" style="4"/>
    <col min="11265" max="11265" width="12.69921875" style="4" customWidth="1"/>
    <col min="11266" max="11266" width="9.69921875" style="4" customWidth="1"/>
    <col min="11267" max="11267" width="12.69921875" style="4" customWidth="1"/>
    <col min="11268" max="11268" width="9.69921875" style="4" customWidth="1"/>
    <col min="11269" max="11269" width="12.69921875" style="4" customWidth="1"/>
    <col min="11270" max="11270" width="9.69921875" style="4" customWidth="1"/>
    <col min="11271" max="11271" width="12.69921875" style="4" customWidth="1"/>
    <col min="11272" max="11272" width="9.69921875" style="4" customWidth="1"/>
    <col min="11273" max="11273" width="12.69921875" style="4" customWidth="1"/>
    <col min="11274" max="11274" width="9.69921875" style="4" customWidth="1"/>
    <col min="11275" max="11275" width="12.69921875" style="4" customWidth="1"/>
    <col min="11276" max="11276" width="9.69921875" style="4" customWidth="1"/>
    <col min="11277" max="11277" width="12.69921875" style="4" customWidth="1"/>
    <col min="11278" max="11278" width="9.69921875" style="4" customWidth="1"/>
    <col min="11279" max="11520" width="9" style="4"/>
    <col min="11521" max="11521" width="12.69921875" style="4" customWidth="1"/>
    <col min="11522" max="11522" width="9.69921875" style="4" customWidth="1"/>
    <col min="11523" max="11523" width="12.69921875" style="4" customWidth="1"/>
    <col min="11524" max="11524" width="9.69921875" style="4" customWidth="1"/>
    <col min="11525" max="11525" width="12.69921875" style="4" customWidth="1"/>
    <col min="11526" max="11526" width="9.69921875" style="4" customWidth="1"/>
    <col min="11527" max="11527" width="12.69921875" style="4" customWidth="1"/>
    <col min="11528" max="11528" width="9.69921875" style="4" customWidth="1"/>
    <col min="11529" max="11529" width="12.69921875" style="4" customWidth="1"/>
    <col min="11530" max="11530" width="9.69921875" style="4" customWidth="1"/>
    <col min="11531" max="11531" width="12.69921875" style="4" customWidth="1"/>
    <col min="11532" max="11532" width="9.69921875" style="4" customWidth="1"/>
    <col min="11533" max="11533" width="12.69921875" style="4" customWidth="1"/>
    <col min="11534" max="11534" width="9.69921875" style="4" customWidth="1"/>
    <col min="11535" max="11776" width="9" style="4"/>
    <col min="11777" max="11777" width="12.69921875" style="4" customWidth="1"/>
    <col min="11778" max="11778" width="9.69921875" style="4" customWidth="1"/>
    <col min="11779" max="11779" width="12.69921875" style="4" customWidth="1"/>
    <col min="11780" max="11780" width="9.69921875" style="4" customWidth="1"/>
    <col min="11781" max="11781" width="12.69921875" style="4" customWidth="1"/>
    <col min="11782" max="11782" width="9.69921875" style="4" customWidth="1"/>
    <col min="11783" max="11783" width="12.69921875" style="4" customWidth="1"/>
    <col min="11784" max="11784" width="9.69921875" style="4" customWidth="1"/>
    <col min="11785" max="11785" width="12.69921875" style="4" customWidth="1"/>
    <col min="11786" max="11786" width="9.69921875" style="4" customWidth="1"/>
    <col min="11787" max="11787" width="12.69921875" style="4" customWidth="1"/>
    <col min="11788" max="11788" width="9.69921875" style="4" customWidth="1"/>
    <col min="11789" max="11789" width="12.69921875" style="4" customWidth="1"/>
    <col min="11790" max="11790" width="9.69921875" style="4" customWidth="1"/>
    <col min="11791" max="12032" width="9" style="4"/>
    <col min="12033" max="12033" width="12.69921875" style="4" customWidth="1"/>
    <col min="12034" max="12034" width="9.69921875" style="4" customWidth="1"/>
    <col min="12035" max="12035" width="12.69921875" style="4" customWidth="1"/>
    <col min="12036" max="12036" width="9.69921875" style="4" customWidth="1"/>
    <col min="12037" max="12037" width="12.69921875" style="4" customWidth="1"/>
    <col min="12038" max="12038" width="9.69921875" style="4" customWidth="1"/>
    <col min="12039" max="12039" width="12.69921875" style="4" customWidth="1"/>
    <col min="12040" max="12040" width="9.69921875" style="4" customWidth="1"/>
    <col min="12041" max="12041" width="12.69921875" style="4" customWidth="1"/>
    <col min="12042" max="12042" width="9.69921875" style="4" customWidth="1"/>
    <col min="12043" max="12043" width="12.69921875" style="4" customWidth="1"/>
    <col min="12044" max="12044" width="9.69921875" style="4" customWidth="1"/>
    <col min="12045" max="12045" width="12.69921875" style="4" customWidth="1"/>
    <col min="12046" max="12046" width="9.69921875" style="4" customWidth="1"/>
    <col min="12047" max="12288" width="9" style="4"/>
    <col min="12289" max="12289" width="12.69921875" style="4" customWidth="1"/>
    <col min="12290" max="12290" width="9.69921875" style="4" customWidth="1"/>
    <col min="12291" max="12291" width="12.69921875" style="4" customWidth="1"/>
    <col min="12292" max="12292" width="9.69921875" style="4" customWidth="1"/>
    <col min="12293" max="12293" width="12.69921875" style="4" customWidth="1"/>
    <col min="12294" max="12294" width="9.69921875" style="4" customWidth="1"/>
    <col min="12295" max="12295" width="12.69921875" style="4" customWidth="1"/>
    <col min="12296" max="12296" width="9.69921875" style="4" customWidth="1"/>
    <col min="12297" max="12297" width="12.69921875" style="4" customWidth="1"/>
    <col min="12298" max="12298" width="9.69921875" style="4" customWidth="1"/>
    <col min="12299" max="12299" width="12.69921875" style="4" customWidth="1"/>
    <col min="12300" max="12300" width="9.69921875" style="4" customWidth="1"/>
    <col min="12301" max="12301" width="12.69921875" style="4" customWidth="1"/>
    <col min="12302" max="12302" width="9.69921875" style="4" customWidth="1"/>
    <col min="12303" max="12544" width="9" style="4"/>
    <col min="12545" max="12545" width="12.69921875" style="4" customWidth="1"/>
    <col min="12546" max="12546" width="9.69921875" style="4" customWidth="1"/>
    <col min="12547" max="12547" width="12.69921875" style="4" customWidth="1"/>
    <col min="12548" max="12548" width="9.69921875" style="4" customWidth="1"/>
    <col min="12549" max="12549" width="12.69921875" style="4" customWidth="1"/>
    <col min="12550" max="12550" width="9.69921875" style="4" customWidth="1"/>
    <col min="12551" max="12551" width="12.69921875" style="4" customWidth="1"/>
    <col min="12552" max="12552" width="9.69921875" style="4" customWidth="1"/>
    <col min="12553" max="12553" width="12.69921875" style="4" customWidth="1"/>
    <col min="12554" max="12554" width="9.69921875" style="4" customWidth="1"/>
    <col min="12555" max="12555" width="12.69921875" style="4" customWidth="1"/>
    <col min="12556" max="12556" width="9.69921875" style="4" customWidth="1"/>
    <col min="12557" max="12557" width="12.69921875" style="4" customWidth="1"/>
    <col min="12558" max="12558" width="9.69921875" style="4" customWidth="1"/>
    <col min="12559" max="12800" width="9" style="4"/>
    <col min="12801" max="12801" width="12.69921875" style="4" customWidth="1"/>
    <col min="12802" max="12802" width="9.69921875" style="4" customWidth="1"/>
    <col min="12803" max="12803" width="12.69921875" style="4" customWidth="1"/>
    <col min="12804" max="12804" width="9.69921875" style="4" customWidth="1"/>
    <col min="12805" max="12805" width="12.69921875" style="4" customWidth="1"/>
    <col min="12806" max="12806" width="9.69921875" style="4" customWidth="1"/>
    <col min="12807" max="12807" width="12.69921875" style="4" customWidth="1"/>
    <col min="12808" max="12808" width="9.69921875" style="4" customWidth="1"/>
    <col min="12809" max="12809" width="12.69921875" style="4" customWidth="1"/>
    <col min="12810" max="12810" width="9.69921875" style="4" customWidth="1"/>
    <col min="12811" max="12811" width="12.69921875" style="4" customWidth="1"/>
    <col min="12812" max="12812" width="9.69921875" style="4" customWidth="1"/>
    <col min="12813" max="12813" width="12.69921875" style="4" customWidth="1"/>
    <col min="12814" max="12814" width="9.69921875" style="4" customWidth="1"/>
    <col min="12815" max="13056" width="9" style="4"/>
    <col min="13057" max="13057" width="12.69921875" style="4" customWidth="1"/>
    <col min="13058" max="13058" width="9.69921875" style="4" customWidth="1"/>
    <col min="13059" max="13059" width="12.69921875" style="4" customWidth="1"/>
    <col min="13060" max="13060" width="9.69921875" style="4" customWidth="1"/>
    <col min="13061" max="13061" width="12.69921875" style="4" customWidth="1"/>
    <col min="13062" max="13062" width="9.69921875" style="4" customWidth="1"/>
    <col min="13063" max="13063" width="12.69921875" style="4" customWidth="1"/>
    <col min="13064" max="13064" width="9.69921875" style="4" customWidth="1"/>
    <col min="13065" max="13065" width="12.69921875" style="4" customWidth="1"/>
    <col min="13066" max="13066" width="9.69921875" style="4" customWidth="1"/>
    <col min="13067" max="13067" width="12.69921875" style="4" customWidth="1"/>
    <col min="13068" max="13068" width="9.69921875" style="4" customWidth="1"/>
    <col min="13069" max="13069" width="12.69921875" style="4" customWidth="1"/>
    <col min="13070" max="13070" width="9.69921875" style="4" customWidth="1"/>
    <col min="13071" max="13312" width="9" style="4"/>
    <col min="13313" max="13313" width="12.69921875" style="4" customWidth="1"/>
    <col min="13314" max="13314" width="9.69921875" style="4" customWidth="1"/>
    <col min="13315" max="13315" width="12.69921875" style="4" customWidth="1"/>
    <col min="13316" max="13316" width="9.69921875" style="4" customWidth="1"/>
    <col min="13317" max="13317" width="12.69921875" style="4" customWidth="1"/>
    <col min="13318" max="13318" width="9.69921875" style="4" customWidth="1"/>
    <col min="13319" max="13319" width="12.69921875" style="4" customWidth="1"/>
    <col min="13320" max="13320" width="9.69921875" style="4" customWidth="1"/>
    <col min="13321" max="13321" width="12.69921875" style="4" customWidth="1"/>
    <col min="13322" max="13322" width="9.69921875" style="4" customWidth="1"/>
    <col min="13323" max="13323" width="12.69921875" style="4" customWidth="1"/>
    <col min="13324" max="13324" width="9.69921875" style="4" customWidth="1"/>
    <col min="13325" max="13325" width="12.69921875" style="4" customWidth="1"/>
    <col min="13326" max="13326" width="9.69921875" style="4" customWidth="1"/>
    <col min="13327" max="13568" width="9" style="4"/>
    <col min="13569" max="13569" width="12.69921875" style="4" customWidth="1"/>
    <col min="13570" max="13570" width="9.69921875" style="4" customWidth="1"/>
    <col min="13571" max="13571" width="12.69921875" style="4" customWidth="1"/>
    <col min="13572" max="13572" width="9.69921875" style="4" customWidth="1"/>
    <col min="13573" max="13573" width="12.69921875" style="4" customWidth="1"/>
    <col min="13574" max="13574" width="9.69921875" style="4" customWidth="1"/>
    <col min="13575" max="13575" width="12.69921875" style="4" customWidth="1"/>
    <col min="13576" max="13576" width="9.69921875" style="4" customWidth="1"/>
    <col min="13577" max="13577" width="12.69921875" style="4" customWidth="1"/>
    <col min="13578" max="13578" width="9.69921875" style="4" customWidth="1"/>
    <col min="13579" max="13579" width="12.69921875" style="4" customWidth="1"/>
    <col min="13580" max="13580" width="9.69921875" style="4" customWidth="1"/>
    <col min="13581" max="13581" width="12.69921875" style="4" customWidth="1"/>
    <col min="13582" max="13582" width="9.69921875" style="4" customWidth="1"/>
    <col min="13583" max="13824" width="9" style="4"/>
    <col min="13825" max="13825" width="12.69921875" style="4" customWidth="1"/>
    <col min="13826" max="13826" width="9.69921875" style="4" customWidth="1"/>
    <col min="13827" max="13827" width="12.69921875" style="4" customWidth="1"/>
    <col min="13828" max="13828" width="9.69921875" style="4" customWidth="1"/>
    <col min="13829" max="13829" width="12.69921875" style="4" customWidth="1"/>
    <col min="13830" max="13830" width="9.69921875" style="4" customWidth="1"/>
    <col min="13831" max="13831" width="12.69921875" style="4" customWidth="1"/>
    <col min="13832" max="13832" width="9.69921875" style="4" customWidth="1"/>
    <col min="13833" max="13833" width="12.69921875" style="4" customWidth="1"/>
    <col min="13834" max="13834" width="9.69921875" style="4" customWidth="1"/>
    <col min="13835" max="13835" width="12.69921875" style="4" customWidth="1"/>
    <col min="13836" max="13836" width="9.69921875" style="4" customWidth="1"/>
    <col min="13837" max="13837" width="12.69921875" style="4" customWidth="1"/>
    <col min="13838" max="13838" width="9.69921875" style="4" customWidth="1"/>
    <col min="13839" max="14080" width="9" style="4"/>
    <col min="14081" max="14081" width="12.69921875" style="4" customWidth="1"/>
    <col min="14082" max="14082" width="9.69921875" style="4" customWidth="1"/>
    <col min="14083" max="14083" width="12.69921875" style="4" customWidth="1"/>
    <col min="14084" max="14084" width="9.69921875" style="4" customWidth="1"/>
    <col min="14085" max="14085" width="12.69921875" style="4" customWidth="1"/>
    <col min="14086" max="14086" width="9.69921875" style="4" customWidth="1"/>
    <col min="14087" max="14087" width="12.69921875" style="4" customWidth="1"/>
    <col min="14088" max="14088" width="9.69921875" style="4" customWidth="1"/>
    <col min="14089" max="14089" width="12.69921875" style="4" customWidth="1"/>
    <col min="14090" max="14090" width="9.69921875" style="4" customWidth="1"/>
    <col min="14091" max="14091" width="12.69921875" style="4" customWidth="1"/>
    <col min="14092" max="14092" width="9.69921875" style="4" customWidth="1"/>
    <col min="14093" max="14093" width="12.69921875" style="4" customWidth="1"/>
    <col min="14094" max="14094" width="9.69921875" style="4" customWidth="1"/>
    <col min="14095" max="14336" width="9" style="4"/>
    <col min="14337" max="14337" width="12.69921875" style="4" customWidth="1"/>
    <col min="14338" max="14338" width="9.69921875" style="4" customWidth="1"/>
    <col min="14339" max="14339" width="12.69921875" style="4" customWidth="1"/>
    <col min="14340" max="14340" width="9.69921875" style="4" customWidth="1"/>
    <col min="14341" max="14341" width="12.69921875" style="4" customWidth="1"/>
    <col min="14342" max="14342" width="9.69921875" style="4" customWidth="1"/>
    <col min="14343" max="14343" width="12.69921875" style="4" customWidth="1"/>
    <col min="14344" max="14344" width="9.69921875" style="4" customWidth="1"/>
    <col min="14345" max="14345" width="12.69921875" style="4" customWidth="1"/>
    <col min="14346" max="14346" width="9.69921875" style="4" customWidth="1"/>
    <col min="14347" max="14347" width="12.69921875" style="4" customWidth="1"/>
    <col min="14348" max="14348" width="9.69921875" style="4" customWidth="1"/>
    <col min="14349" max="14349" width="12.69921875" style="4" customWidth="1"/>
    <col min="14350" max="14350" width="9.69921875" style="4" customWidth="1"/>
    <col min="14351" max="14592" width="9" style="4"/>
    <col min="14593" max="14593" width="12.69921875" style="4" customWidth="1"/>
    <col min="14594" max="14594" width="9.69921875" style="4" customWidth="1"/>
    <col min="14595" max="14595" width="12.69921875" style="4" customWidth="1"/>
    <col min="14596" max="14596" width="9.69921875" style="4" customWidth="1"/>
    <col min="14597" max="14597" width="12.69921875" style="4" customWidth="1"/>
    <col min="14598" max="14598" width="9.69921875" style="4" customWidth="1"/>
    <col min="14599" max="14599" width="12.69921875" style="4" customWidth="1"/>
    <col min="14600" max="14600" width="9.69921875" style="4" customWidth="1"/>
    <col min="14601" max="14601" width="12.69921875" style="4" customWidth="1"/>
    <col min="14602" max="14602" width="9.69921875" style="4" customWidth="1"/>
    <col min="14603" max="14603" width="12.69921875" style="4" customWidth="1"/>
    <col min="14604" max="14604" width="9.69921875" style="4" customWidth="1"/>
    <col min="14605" max="14605" width="12.69921875" style="4" customWidth="1"/>
    <col min="14606" max="14606" width="9.69921875" style="4" customWidth="1"/>
    <col min="14607" max="14848" width="9" style="4"/>
    <col min="14849" max="14849" width="12.69921875" style="4" customWidth="1"/>
    <col min="14850" max="14850" width="9.69921875" style="4" customWidth="1"/>
    <col min="14851" max="14851" width="12.69921875" style="4" customWidth="1"/>
    <col min="14852" max="14852" width="9.69921875" style="4" customWidth="1"/>
    <col min="14853" max="14853" width="12.69921875" style="4" customWidth="1"/>
    <col min="14854" max="14854" width="9.69921875" style="4" customWidth="1"/>
    <col min="14855" max="14855" width="12.69921875" style="4" customWidth="1"/>
    <col min="14856" max="14856" width="9.69921875" style="4" customWidth="1"/>
    <col min="14857" max="14857" width="12.69921875" style="4" customWidth="1"/>
    <col min="14858" max="14858" width="9.69921875" style="4" customWidth="1"/>
    <col min="14859" max="14859" width="12.69921875" style="4" customWidth="1"/>
    <col min="14860" max="14860" width="9.69921875" style="4" customWidth="1"/>
    <col min="14861" max="14861" width="12.69921875" style="4" customWidth="1"/>
    <col min="14862" max="14862" width="9.69921875" style="4" customWidth="1"/>
    <col min="14863" max="15104" width="9" style="4"/>
    <col min="15105" max="15105" width="12.69921875" style="4" customWidth="1"/>
    <col min="15106" max="15106" width="9.69921875" style="4" customWidth="1"/>
    <col min="15107" max="15107" width="12.69921875" style="4" customWidth="1"/>
    <col min="15108" max="15108" width="9.69921875" style="4" customWidth="1"/>
    <col min="15109" max="15109" width="12.69921875" style="4" customWidth="1"/>
    <col min="15110" max="15110" width="9.69921875" style="4" customWidth="1"/>
    <col min="15111" max="15111" width="12.69921875" style="4" customWidth="1"/>
    <col min="15112" max="15112" width="9.69921875" style="4" customWidth="1"/>
    <col min="15113" max="15113" width="12.69921875" style="4" customWidth="1"/>
    <col min="15114" max="15114" width="9.69921875" style="4" customWidth="1"/>
    <col min="15115" max="15115" width="12.69921875" style="4" customWidth="1"/>
    <col min="15116" max="15116" width="9.69921875" style="4" customWidth="1"/>
    <col min="15117" max="15117" width="12.69921875" style="4" customWidth="1"/>
    <col min="15118" max="15118" width="9.69921875" style="4" customWidth="1"/>
    <col min="15119" max="15360" width="9" style="4"/>
    <col min="15361" max="15361" width="12.69921875" style="4" customWidth="1"/>
    <col min="15362" max="15362" width="9.69921875" style="4" customWidth="1"/>
    <col min="15363" max="15363" width="12.69921875" style="4" customWidth="1"/>
    <col min="15364" max="15364" width="9.69921875" style="4" customWidth="1"/>
    <col min="15365" max="15365" width="12.69921875" style="4" customWidth="1"/>
    <col min="15366" max="15366" width="9.69921875" style="4" customWidth="1"/>
    <col min="15367" max="15367" width="12.69921875" style="4" customWidth="1"/>
    <col min="15368" max="15368" width="9.69921875" style="4" customWidth="1"/>
    <col min="15369" max="15369" width="12.69921875" style="4" customWidth="1"/>
    <col min="15370" max="15370" width="9.69921875" style="4" customWidth="1"/>
    <col min="15371" max="15371" width="12.69921875" style="4" customWidth="1"/>
    <col min="15372" max="15372" width="9.69921875" style="4" customWidth="1"/>
    <col min="15373" max="15373" width="12.69921875" style="4" customWidth="1"/>
    <col min="15374" max="15374" width="9.69921875" style="4" customWidth="1"/>
    <col min="15375" max="15616" width="9" style="4"/>
    <col min="15617" max="15617" width="12.69921875" style="4" customWidth="1"/>
    <col min="15618" max="15618" width="9.69921875" style="4" customWidth="1"/>
    <col min="15619" max="15619" width="12.69921875" style="4" customWidth="1"/>
    <col min="15620" max="15620" width="9.69921875" style="4" customWidth="1"/>
    <col min="15621" max="15621" width="12.69921875" style="4" customWidth="1"/>
    <col min="15622" max="15622" width="9.69921875" style="4" customWidth="1"/>
    <col min="15623" max="15623" width="12.69921875" style="4" customWidth="1"/>
    <col min="15624" max="15624" width="9.69921875" style="4" customWidth="1"/>
    <col min="15625" max="15625" width="12.69921875" style="4" customWidth="1"/>
    <col min="15626" max="15626" width="9.69921875" style="4" customWidth="1"/>
    <col min="15627" max="15627" width="12.69921875" style="4" customWidth="1"/>
    <col min="15628" max="15628" width="9.69921875" style="4" customWidth="1"/>
    <col min="15629" max="15629" width="12.69921875" style="4" customWidth="1"/>
    <col min="15630" max="15630" width="9.69921875" style="4" customWidth="1"/>
    <col min="15631" max="15872" width="9" style="4"/>
    <col min="15873" max="15873" width="12.69921875" style="4" customWidth="1"/>
    <col min="15874" max="15874" width="9.69921875" style="4" customWidth="1"/>
    <col min="15875" max="15875" width="12.69921875" style="4" customWidth="1"/>
    <col min="15876" max="15876" width="9.69921875" style="4" customWidth="1"/>
    <col min="15877" max="15877" width="12.69921875" style="4" customWidth="1"/>
    <col min="15878" max="15878" width="9.69921875" style="4" customWidth="1"/>
    <col min="15879" max="15879" width="12.69921875" style="4" customWidth="1"/>
    <col min="15880" max="15880" width="9.69921875" style="4" customWidth="1"/>
    <col min="15881" max="15881" width="12.69921875" style="4" customWidth="1"/>
    <col min="15882" max="15882" width="9.69921875" style="4" customWidth="1"/>
    <col min="15883" max="15883" width="12.69921875" style="4" customWidth="1"/>
    <col min="15884" max="15884" width="9.69921875" style="4" customWidth="1"/>
    <col min="15885" max="15885" width="12.69921875" style="4" customWidth="1"/>
    <col min="15886" max="15886" width="9.69921875" style="4" customWidth="1"/>
    <col min="15887" max="16128" width="9" style="4"/>
    <col min="16129" max="16129" width="12.69921875" style="4" customWidth="1"/>
    <col min="16130" max="16130" width="9.69921875" style="4" customWidth="1"/>
    <col min="16131" max="16131" width="12.69921875" style="4" customWidth="1"/>
    <col min="16132" max="16132" width="9.69921875" style="4" customWidth="1"/>
    <col min="16133" max="16133" width="12.69921875" style="4" customWidth="1"/>
    <col min="16134" max="16134" width="9.69921875" style="4" customWidth="1"/>
    <col min="16135" max="16135" width="12.69921875" style="4" customWidth="1"/>
    <col min="16136" max="16136" width="9.69921875" style="4" customWidth="1"/>
    <col min="16137" max="16137" width="12.69921875" style="4" customWidth="1"/>
    <col min="16138" max="16138" width="9.69921875" style="4" customWidth="1"/>
    <col min="16139" max="16139" width="12.69921875" style="4" customWidth="1"/>
    <col min="16140" max="16140" width="9.69921875" style="4" customWidth="1"/>
    <col min="16141" max="16141" width="12.69921875" style="4" customWidth="1"/>
    <col min="16142" max="16142" width="9.69921875" style="4" customWidth="1"/>
    <col min="16143" max="16384" width="9" style="4"/>
  </cols>
  <sheetData>
    <row r="1" spans="1:14" x14ac:dyDescent="0.6">
      <c r="M1" s="407" t="s">
        <v>66</v>
      </c>
      <c r="N1" s="407"/>
    </row>
    <row r="2" spans="1:14" x14ac:dyDescent="0.6">
      <c r="A2" s="408" t="s">
        <v>67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</row>
    <row r="3" spans="1:14" x14ac:dyDescent="0.6">
      <c r="A3" s="408" t="str">
        <f>'1.สรุปรายงานการส่งงบ '!A3:H3</f>
        <v>สำหรับเดือน มิถุนายน 2564  ปีงบประมาณ 2564 (ข้อมูล ณ วันที่ 26 กรกฎาคม 2564 เวลา 09.30 น.)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</row>
    <row r="4" spans="1:14" x14ac:dyDescent="0.6">
      <c r="A4" s="409" t="s">
        <v>68</v>
      </c>
      <c r="B4" s="409"/>
      <c r="C4" s="410" t="s">
        <v>69</v>
      </c>
      <c r="D4" s="410"/>
      <c r="E4" s="409" t="s">
        <v>70</v>
      </c>
      <c r="F4" s="409"/>
      <c r="G4" s="411" t="s">
        <v>71</v>
      </c>
      <c r="H4" s="411"/>
      <c r="I4" s="411" t="s">
        <v>72</v>
      </c>
      <c r="J4" s="411"/>
      <c r="K4" s="411" t="s">
        <v>73</v>
      </c>
      <c r="L4" s="411"/>
      <c r="M4" s="411" t="s">
        <v>74</v>
      </c>
      <c r="N4" s="411"/>
    </row>
    <row r="5" spans="1:14" x14ac:dyDescent="0.6">
      <c r="A5" s="87" t="s">
        <v>75</v>
      </c>
      <c r="B5" s="5" t="s">
        <v>76</v>
      </c>
      <c r="C5" s="87" t="s">
        <v>75</v>
      </c>
      <c r="D5" s="5" t="s">
        <v>76</v>
      </c>
      <c r="E5" s="87" t="s">
        <v>75</v>
      </c>
      <c r="F5" s="5" t="s">
        <v>76</v>
      </c>
      <c r="G5" s="87" t="s">
        <v>75</v>
      </c>
      <c r="H5" s="5" t="s">
        <v>76</v>
      </c>
      <c r="I5" s="87" t="s">
        <v>75</v>
      </c>
      <c r="J5" s="5" t="s">
        <v>76</v>
      </c>
      <c r="K5" s="87" t="s">
        <v>75</v>
      </c>
      <c r="L5" s="5" t="s">
        <v>76</v>
      </c>
      <c r="M5" s="87" t="s">
        <v>75</v>
      </c>
      <c r="N5" s="5" t="s">
        <v>76</v>
      </c>
    </row>
    <row r="6" spans="1:14" s="2" customFormat="1" x14ac:dyDescent="0.6">
      <c r="A6" s="3" t="s">
        <v>56</v>
      </c>
      <c r="B6" s="61">
        <v>50</v>
      </c>
      <c r="C6" s="12" t="s">
        <v>57</v>
      </c>
      <c r="D6" s="61">
        <v>50</v>
      </c>
      <c r="E6" s="3" t="s">
        <v>58</v>
      </c>
      <c r="F6" s="61">
        <v>50</v>
      </c>
      <c r="G6" s="3" t="s">
        <v>59</v>
      </c>
      <c r="H6" s="61">
        <v>50</v>
      </c>
      <c r="I6" s="12" t="s">
        <v>60</v>
      </c>
      <c r="J6" s="61">
        <v>50</v>
      </c>
      <c r="K6" s="36" t="s">
        <v>61</v>
      </c>
      <c r="L6" s="61">
        <v>50</v>
      </c>
      <c r="M6" s="3" t="s">
        <v>62</v>
      </c>
      <c r="N6" s="61">
        <v>50</v>
      </c>
    </row>
    <row r="7" spans="1:14" s="2" customFormat="1" x14ac:dyDescent="0.6">
      <c r="A7" s="3" t="s">
        <v>77</v>
      </c>
      <c r="B7" s="61">
        <v>50</v>
      </c>
      <c r="C7" s="12" t="s">
        <v>78</v>
      </c>
      <c r="D7" s="61">
        <v>50</v>
      </c>
      <c r="E7" s="3" t="s">
        <v>79</v>
      </c>
      <c r="F7" s="61">
        <v>50</v>
      </c>
      <c r="G7" s="3" t="s">
        <v>80</v>
      </c>
      <c r="H7" s="61">
        <v>50</v>
      </c>
      <c r="I7" s="12" t="s">
        <v>81</v>
      </c>
      <c r="J7" s="61">
        <v>50</v>
      </c>
      <c r="K7" s="36" t="s">
        <v>82</v>
      </c>
      <c r="L7" s="61">
        <v>50</v>
      </c>
      <c r="M7" s="3" t="s">
        <v>83</v>
      </c>
      <c r="N7" s="61">
        <v>50</v>
      </c>
    </row>
    <row r="8" spans="1:14" s="2" customFormat="1" x14ac:dyDescent="0.6">
      <c r="A8" s="3" t="s">
        <v>84</v>
      </c>
      <c r="B8" s="61">
        <v>50</v>
      </c>
      <c r="C8" s="12" t="s">
        <v>85</v>
      </c>
      <c r="D8" s="61">
        <v>50</v>
      </c>
      <c r="E8" s="3" t="s">
        <v>86</v>
      </c>
      <c r="F8" s="61">
        <v>50</v>
      </c>
      <c r="G8" s="3" t="s">
        <v>87</v>
      </c>
      <c r="H8" s="61">
        <v>50</v>
      </c>
      <c r="I8" s="12" t="s">
        <v>88</v>
      </c>
      <c r="J8" s="61">
        <v>50</v>
      </c>
      <c r="K8" s="36" t="s">
        <v>89</v>
      </c>
      <c r="L8" s="61">
        <v>50</v>
      </c>
      <c r="M8" s="3" t="s">
        <v>90</v>
      </c>
      <c r="N8" s="61">
        <v>50</v>
      </c>
    </row>
    <row r="9" spans="1:14" s="2" customFormat="1" x14ac:dyDescent="0.6">
      <c r="A9" s="3" t="s">
        <v>91</v>
      </c>
      <c r="B9" s="61">
        <v>50</v>
      </c>
      <c r="C9" s="12" t="s">
        <v>92</v>
      </c>
      <c r="D9" s="61">
        <v>45</v>
      </c>
      <c r="E9" s="3" t="s">
        <v>93</v>
      </c>
      <c r="F9" s="61">
        <v>50</v>
      </c>
      <c r="G9" s="3" t="s">
        <v>94</v>
      </c>
      <c r="H9" s="61">
        <v>50</v>
      </c>
      <c r="I9" s="12" t="s">
        <v>95</v>
      </c>
      <c r="J9" s="61">
        <v>50</v>
      </c>
      <c r="K9" s="36" t="s">
        <v>96</v>
      </c>
      <c r="L9" s="61">
        <v>50</v>
      </c>
      <c r="M9" s="3" t="s">
        <v>97</v>
      </c>
      <c r="N9" s="61">
        <v>50</v>
      </c>
    </row>
    <row r="10" spans="1:14" s="2" customFormat="1" x14ac:dyDescent="0.6">
      <c r="A10" s="3" t="s">
        <v>98</v>
      </c>
      <c r="B10" s="61">
        <v>50</v>
      </c>
      <c r="C10" s="12" t="s">
        <v>99</v>
      </c>
      <c r="D10" s="61">
        <v>50</v>
      </c>
      <c r="E10" s="3" t="s">
        <v>100</v>
      </c>
      <c r="F10" s="61">
        <v>50</v>
      </c>
      <c r="G10" s="3" t="s">
        <v>101</v>
      </c>
      <c r="H10" s="61">
        <v>50</v>
      </c>
      <c r="I10" s="12" t="s">
        <v>102</v>
      </c>
      <c r="J10" s="61">
        <v>50</v>
      </c>
      <c r="K10" s="36" t="s">
        <v>103</v>
      </c>
      <c r="L10" s="61">
        <v>50</v>
      </c>
      <c r="M10" s="6" t="s">
        <v>104</v>
      </c>
      <c r="N10" s="236"/>
    </row>
    <row r="11" spans="1:14" s="2" customFormat="1" x14ac:dyDescent="0.6">
      <c r="A11" s="3" t="s">
        <v>105</v>
      </c>
      <c r="B11" s="61">
        <v>50</v>
      </c>
      <c r="C11" s="12" t="s">
        <v>106</v>
      </c>
      <c r="D11" s="61">
        <v>50</v>
      </c>
      <c r="E11" s="3" t="s">
        <v>107</v>
      </c>
      <c r="F11" s="61">
        <v>50</v>
      </c>
      <c r="G11" s="3" t="s">
        <v>108</v>
      </c>
      <c r="H11" s="61">
        <v>50</v>
      </c>
      <c r="I11" s="12" t="s">
        <v>109</v>
      </c>
      <c r="J11" s="61">
        <v>50</v>
      </c>
      <c r="K11" s="36" t="s">
        <v>110</v>
      </c>
      <c r="L11" s="61">
        <v>50</v>
      </c>
      <c r="M11" s="3" t="s">
        <v>111</v>
      </c>
      <c r="N11" s="61">
        <v>50</v>
      </c>
    </row>
    <row r="12" spans="1:14" s="2" customFormat="1" ht="21.6" thickBot="1" x14ac:dyDescent="0.65">
      <c r="A12" s="3" t="s">
        <v>112</v>
      </c>
      <c r="B12" s="61">
        <v>50</v>
      </c>
      <c r="C12" s="12" t="s">
        <v>113</v>
      </c>
      <c r="D12" s="61">
        <v>50</v>
      </c>
      <c r="E12" s="3" t="s">
        <v>114</v>
      </c>
      <c r="F12" s="61">
        <v>50</v>
      </c>
      <c r="G12" s="3" t="s">
        <v>115</v>
      </c>
      <c r="H12" s="61">
        <v>50</v>
      </c>
      <c r="I12" s="62" t="s">
        <v>116</v>
      </c>
      <c r="J12" s="61">
        <v>50</v>
      </c>
      <c r="K12" s="7" t="s">
        <v>117</v>
      </c>
      <c r="L12" s="8">
        <f>AVERAGE(L6:L11)</f>
        <v>50</v>
      </c>
      <c r="M12" s="3" t="s">
        <v>118</v>
      </c>
      <c r="N12" s="61">
        <v>50</v>
      </c>
    </row>
    <row r="13" spans="1:14" s="2" customFormat="1" ht="21.6" thickTop="1" x14ac:dyDescent="0.6">
      <c r="A13" s="3" t="s">
        <v>119</v>
      </c>
      <c r="B13" s="61">
        <v>50</v>
      </c>
      <c r="C13" s="12" t="s">
        <v>120</v>
      </c>
      <c r="D13" s="61">
        <v>50</v>
      </c>
      <c r="E13" s="3" t="s">
        <v>121</v>
      </c>
      <c r="F13" s="61">
        <v>50</v>
      </c>
      <c r="G13" s="3" t="s">
        <v>122</v>
      </c>
      <c r="H13" s="61">
        <v>50</v>
      </c>
      <c r="I13" s="12" t="s">
        <v>123</v>
      </c>
      <c r="J13" s="61">
        <v>50</v>
      </c>
      <c r="K13" s="9"/>
      <c r="L13" s="9"/>
      <c r="M13" s="3" t="s">
        <v>124</v>
      </c>
      <c r="N13" s="61">
        <v>50</v>
      </c>
    </row>
    <row r="14" spans="1:14" s="2" customFormat="1" ht="21.6" thickBot="1" x14ac:dyDescent="0.65">
      <c r="A14" s="3" t="s">
        <v>125</v>
      </c>
      <c r="B14" s="61">
        <v>50</v>
      </c>
      <c r="C14" s="7" t="s">
        <v>117</v>
      </c>
      <c r="D14" s="11">
        <f>AVERAGE(D6:D13)</f>
        <v>49.375</v>
      </c>
      <c r="E14" s="12" t="s">
        <v>126</v>
      </c>
      <c r="F14" s="61">
        <v>50</v>
      </c>
      <c r="G14" s="3" t="s">
        <v>127</v>
      </c>
      <c r="H14" s="61">
        <v>50</v>
      </c>
      <c r="I14" s="12" t="s">
        <v>128</v>
      </c>
      <c r="J14" s="61">
        <v>50</v>
      </c>
      <c r="K14" s="9"/>
      <c r="L14" s="9"/>
      <c r="M14" s="3" t="s">
        <v>129</v>
      </c>
      <c r="N14" s="61">
        <v>50</v>
      </c>
    </row>
    <row r="15" spans="1:14" s="2" customFormat="1" ht="22.2" thickTop="1" thickBot="1" x14ac:dyDescent="0.65">
      <c r="A15" s="3" t="s">
        <v>130</v>
      </c>
      <c r="B15" s="61">
        <v>50</v>
      </c>
      <c r="C15" s="9"/>
      <c r="D15" s="9"/>
      <c r="E15" s="3" t="s">
        <v>131</v>
      </c>
      <c r="F15" s="61">
        <v>50</v>
      </c>
      <c r="G15" s="3" t="s">
        <v>132</v>
      </c>
      <c r="H15" s="61">
        <v>50</v>
      </c>
      <c r="I15" s="7" t="s">
        <v>117</v>
      </c>
      <c r="J15" s="11">
        <f>AVERAGE(J6:J14)</f>
        <v>50</v>
      </c>
      <c r="K15" s="9"/>
      <c r="L15" s="9"/>
      <c r="M15" s="3" t="s">
        <v>133</v>
      </c>
      <c r="N15" s="61">
        <v>50</v>
      </c>
    </row>
    <row r="16" spans="1:14" s="2" customFormat="1" ht="21.6" thickTop="1" x14ac:dyDescent="0.6">
      <c r="A16" s="3" t="s">
        <v>134</v>
      </c>
      <c r="B16" s="61">
        <v>50</v>
      </c>
      <c r="C16" s="9"/>
      <c r="D16" s="9"/>
      <c r="E16" s="3" t="s">
        <v>135</v>
      </c>
      <c r="F16" s="61">
        <v>50</v>
      </c>
      <c r="G16" s="3" t="s">
        <v>136</v>
      </c>
      <c r="H16" s="61">
        <v>50</v>
      </c>
      <c r="I16" s="9"/>
      <c r="J16" s="9"/>
      <c r="K16" s="9"/>
      <c r="L16" s="9"/>
      <c r="M16" s="3" t="s">
        <v>137</v>
      </c>
      <c r="N16" s="61">
        <v>50</v>
      </c>
    </row>
    <row r="17" spans="1:14" s="2" customFormat="1" x14ac:dyDescent="0.6">
      <c r="A17" s="43" t="s">
        <v>138</v>
      </c>
      <c r="B17" s="61">
        <v>50</v>
      </c>
      <c r="C17" s="9"/>
      <c r="D17" s="9"/>
      <c r="E17" s="3" t="s">
        <v>139</v>
      </c>
      <c r="F17" s="61">
        <v>50</v>
      </c>
      <c r="G17" s="3" t="s">
        <v>140</v>
      </c>
      <c r="H17" s="61">
        <v>50</v>
      </c>
      <c r="I17" s="9"/>
      <c r="J17" s="9"/>
      <c r="K17" s="9"/>
      <c r="L17" s="9"/>
      <c r="M17" s="3" t="s">
        <v>141</v>
      </c>
      <c r="N17" s="61">
        <v>50</v>
      </c>
    </row>
    <row r="18" spans="1:14" ht="21.6" thickBot="1" x14ac:dyDescent="0.65">
      <c r="A18" s="10" t="s">
        <v>117</v>
      </c>
      <c r="B18" s="11">
        <f>AVERAGE(B6:B17)</f>
        <v>50</v>
      </c>
      <c r="C18" s="9"/>
      <c r="D18" s="9"/>
      <c r="E18" s="3" t="s">
        <v>142</v>
      </c>
      <c r="F18" s="61">
        <v>50</v>
      </c>
      <c r="G18" s="3" t="s">
        <v>143</v>
      </c>
      <c r="H18" s="61">
        <v>50</v>
      </c>
      <c r="I18" s="9"/>
      <c r="J18" s="9"/>
      <c r="K18" s="9"/>
      <c r="L18" s="9"/>
      <c r="M18" s="3" t="s">
        <v>144</v>
      </c>
      <c r="N18" s="61">
        <v>50</v>
      </c>
    </row>
    <row r="19" spans="1:14" ht="21.6" thickTop="1" x14ac:dyDescent="0.6">
      <c r="A19" s="9"/>
      <c r="B19" s="9"/>
      <c r="C19" s="9"/>
      <c r="D19" s="9"/>
      <c r="E19" s="3" t="s">
        <v>145</v>
      </c>
      <c r="F19" s="61">
        <v>50</v>
      </c>
      <c r="G19" s="3" t="s">
        <v>146</v>
      </c>
      <c r="H19" s="61">
        <v>50</v>
      </c>
      <c r="I19" s="9"/>
      <c r="J19" s="9"/>
      <c r="K19" s="9"/>
      <c r="L19" s="9"/>
      <c r="M19" s="3" t="s">
        <v>147</v>
      </c>
      <c r="N19" s="61">
        <v>50</v>
      </c>
    </row>
    <row r="20" spans="1:14" ht="21.6" thickBot="1" x14ac:dyDescent="0.65">
      <c r="E20" s="10" t="s">
        <v>117</v>
      </c>
      <c r="F20" s="8">
        <f>AVERAGE(F6:F19)</f>
        <v>50</v>
      </c>
      <c r="G20" s="3" t="s">
        <v>148</v>
      </c>
      <c r="H20" s="61">
        <v>50</v>
      </c>
      <c r="M20" s="3" t="s">
        <v>149</v>
      </c>
      <c r="N20" s="61">
        <v>50</v>
      </c>
    </row>
    <row r="21" spans="1:14" ht="21.6" thickTop="1" x14ac:dyDescent="0.6">
      <c r="G21" s="3" t="s">
        <v>150</v>
      </c>
      <c r="H21" s="61">
        <v>50</v>
      </c>
      <c r="M21" s="3" t="s">
        <v>151</v>
      </c>
      <c r="N21" s="61">
        <v>50</v>
      </c>
    </row>
    <row r="22" spans="1:14" x14ac:dyDescent="0.6">
      <c r="G22" s="3" t="s">
        <v>152</v>
      </c>
      <c r="H22" s="61">
        <v>50</v>
      </c>
      <c r="M22" s="3" t="s">
        <v>153</v>
      </c>
      <c r="N22" s="61">
        <v>50</v>
      </c>
    </row>
    <row r="23" spans="1:14" x14ac:dyDescent="0.6">
      <c r="G23" s="3" t="s">
        <v>154</v>
      </c>
      <c r="H23" s="61">
        <v>50</v>
      </c>
      <c r="M23" s="3" t="s">
        <v>155</v>
      </c>
      <c r="N23" s="61">
        <v>50</v>
      </c>
    </row>
    <row r="24" spans="1:14" ht="21.6" thickBot="1" x14ac:dyDescent="0.65">
      <c r="G24" s="10" t="s">
        <v>117</v>
      </c>
      <c r="H24" s="11">
        <f>AVERAGE(H6:H23)</f>
        <v>50</v>
      </c>
      <c r="M24" s="3" t="s">
        <v>156</v>
      </c>
      <c r="N24" s="61">
        <v>50</v>
      </c>
    </row>
    <row r="25" spans="1:14" ht="21.6" thickTop="1" x14ac:dyDescent="0.6">
      <c r="M25" s="3" t="s">
        <v>157</v>
      </c>
      <c r="N25" s="61">
        <v>50</v>
      </c>
    </row>
    <row r="26" spans="1:14" x14ac:dyDescent="0.6">
      <c r="A26" s="13" t="s">
        <v>158</v>
      </c>
      <c r="B26" s="4" t="s">
        <v>590</v>
      </c>
      <c r="M26" s="3" t="s">
        <v>159</v>
      </c>
      <c r="N26" s="61">
        <v>50</v>
      </c>
    </row>
    <row r="27" spans="1:14" ht="21.6" thickBot="1" x14ac:dyDescent="0.65">
      <c r="B27" s="4" t="s">
        <v>160</v>
      </c>
      <c r="M27" s="10" t="s">
        <v>117</v>
      </c>
      <c r="N27" s="11">
        <f>AVERAGE(N6:N26)</f>
        <v>50</v>
      </c>
    </row>
    <row r="28" spans="1:14" ht="21.6" thickTop="1" x14ac:dyDescent="0.6"/>
    <row r="33" spans="2:8" x14ac:dyDescent="0.6">
      <c r="D33" s="49"/>
      <c r="E33" s="49"/>
      <c r="F33" s="49"/>
      <c r="G33" s="49"/>
      <c r="H33" s="49"/>
    </row>
    <row r="35" spans="2:8" x14ac:dyDescent="0.6">
      <c r="B35" s="4" t="s">
        <v>597</v>
      </c>
      <c r="D35" s="4" t="s">
        <v>75</v>
      </c>
      <c r="E35" s="4" t="s">
        <v>76</v>
      </c>
      <c r="F35" s="4" t="s">
        <v>598</v>
      </c>
      <c r="G35" s="4" t="s">
        <v>599</v>
      </c>
      <c r="H35" s="4" t="s">
        <v>64</v>
      </c>
    </row>
    <row r="36" spans="2:8" x14ac:dyDescent="0.6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 x14ac:dyDescent="0.6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rgb="FF00B0F0"/>
  </sheetPr>
  <dimension ref="A1:R1081"/>
  <sheetViews>
    <sheetView tabSelected="1" zoomScale="90" zoomScaleNormal="90" workbookViewId="0">
      <pane xSplit="2" ySplit="4" topLeftCell="C5" activePane="bottomRight" state="frozen"/>
      <selection activeCell="B12" sqref="B12"/>
      <selection pane="topRight" activeCell="B12" sqref="B12"/>
      <selection pane="bottomLeft" activeCell="B12" sqref="B12"/>
      <selection pane="bottomRight" activeCell="M891" sqref="M891"/>
    </sheetView>
  </sheetViews>
  <sheetFormatPr defaultRowHeight="24.6" x14ac:dyDescent="0.7"/>
  <cols>
    <col min="1" max="1" width="5.5" style="93" customWidth="1"/>
    <col min="2" max="2" width="9.8984375" style="93" customWidth="1"/>
    <col min="3" max="3" width="5.69921875" style="93" customWidth="1"/>
    <col min="4" max="4" width="12" style="93" customWidth="1"/>
    <col min="5" max="5" width="13.5" style="93" customWidth="1"/>
    <col min="6" max="6" width="5.69921875" style="93" customWidth="1"/>
    <col min="7" max="7" width="22.59765625" style="93" customWidth="1"/>
    <col min="8" max="8" width="10.19921875" style="169" customWidth="1"/>
    <col min="9" max="9" width="6.19921875" style="207" customWidth="1"/>
    <col min="10" max="10" width="15.5" style="92" customWidth="1"/>
    <col min="11" max="11" width="15.09765625" style="91" customWidth="1"/>
    <col min="12" max="12" width="17.19921875" style="92" customWidth="1"/>
    <col min="13" max="13" width="17.3984375" style="92" customWidth="1"/>
    <col min="14" max="16" width="7.8984375" style="93" customWidth="1"/>
    <col min="17" max="17" width="17.19921875" style="91" bestFit="1" customWidth="1"/>
    <col min="18" max="18" width="10.69921875" style="92" bestFit="1" customWidth="1"/>
    <col min="19" max="238" width="9.09765625" style="93"/>
    <col min="239" max="239" width="6.59765625" style="93" customWidth="1"/>
    <col min="240" max="240" width="11.3984375" style="93" customWidth="1"/>
    <col min="241" max="241" width="6.8984375" style="93" customWidth="1"/>
    <col min="242" max="242" width="16.3984375" style="93" customWidth="1"/>
    <col min="243" max="243" width="14.09765625" style="93" customWidth="1"/>
    <col min="244" max="244" width="5.3984375" style="93" customWidth="1"/>
    <col min="245" max="245" width="44.8984375" style="93" customWidth="1"/>
    <col min="246" max="246" width="7.19921875" style="93" customWidth="1"/>
    <col min="247" max="247" width="6.3984375" style="93" customWidth="1"/>
    <col min="248" max="248" width="11.8984375" style="93" customWidth="1"/>
    <col min="249" max="249" width="14.59765625" style="93" customWidth="1"/>
    <col min="250" max="250" width="14.3984375" style="93" customWidth="1"/>
    <col min="251" max="251" width="12.69921875" style="93" customWidth="1"/>
    <col min="252" max="252" width="13.8984375" style="93" customWidth="1"/>
    <col min="253" max="253" width="14.3984375" style="93" customWidth="1"/>
    <col min="254" max="254" width="12.69921875" style="93" customWidth="1"/>
    <col min="255" max="255" width="13.8984375" style="93" customWidth="1"/>
    <col min="256" max="256" width="14.3984375" style="93" customWidth="1"/>
    <col min="257" max="257" width="12.69921875" style="93" customWidth="1"/>
    <col min="258" max="260" width="7.3984375" style="93" customWidth="1"/>
    <col min="261" max="261" width="10.69921875" style="93" customWidth="1"/>
    <col min="262" max="494" width="9.09765625" style="93"/>
    <col min="495" max="495" width="6.59765625" style="93" customWidth="1"/>
    <col min="496" max="496" width="11.3984375" style="93" customWidth="1"/>
    <col min="497" max="497" width="6.8984375" style="93" customWidth="1"/>
    <col min="498" max="498" width="16.3984375" style="93" customWidth="1"/>
    <col min="499" max="499" width="14.09765625" style="93" customWidth="1"/>
    <col min="500" max="500" width="5.3984375" style="93" customWidth="1"/>
    <col min="501" max="501" width="44.8984375" style="93" customWidth="1"/>
    <col min="502" max="502" width="7.19921875" style="93" customWidth="1"/>
    <col min="503" max="503" width="6.3984375" style="93" customWidth="1"/>
    <col min="504" max="504" width="11.8984375" style="93" customWidth="1"/>
    <col min="505" max="505" width="14.59765625" style="93" customWidth="1"/>
    <col min="506" max="506" width="14.3984375" style="93" customWidth="1"/>
    <col min="507" max="507" width="12.69921875" style="93" customWidth="1"/>
    <col min="508" max="508" width="13.8984375" style="93" customWidth="1"/>
    <col min="509" max="509" width="14.3984375" style="93" customWidth="1"/>
    <col min="510" max="510" width="12.69921875" style="93" customWidth="1"/>
    <col min="511" max="511" width="13.8984375" style="93" customWidth="1"/>
    <col min="512" max="512" width="14.3984375" style="93" customWidth="1"/>
    <col min="513" max="513" width="12.69921875" style="93" customWidth="1"/>
    <col min="514" max="516" width="7.3984375" style="93" customWidth="1"/>
    <col min="517" max="517" width="10.69921875" style="93" customWidth="1"/>
    <col min="518" max="750" width="9.09765625" style="93"/>
    <col min="751" max="751" width="6.59765625" style="93" customWidth="1"/>
    <col min="752" max="752" width="11.3984375" style="93" customWidth="1"/>
    <col min="753" max="753" width="6.8984375" style="93" customWidth="1"/>
    <col min="754" max="754" width="16.3984375" style="93" customWidth="1"/>
    <col min="755" max="755" width="14.09765625" style="93" customWidth="1"/>
    <col min="756" max="756" width="5.3984375" style="93" customWidth="1"/>
    <col min="757" max="757" width="44.8984375" style="93" customWidth="1"/>
    <col min="758" max="758" width="7.19921875" style="93" customWidth="1"/>
    <col min="759" max="759" width="6.3984375" style="93" customWidth="1"/>
    <col min="760" max="760" width="11.8984375" style="93" customWidth="1"/>
    <col min="761" max="761" width="14.59765625" style="93" customWidth="1"/>
    <col min="762" max="762" width="14.3984375" style="93" customWidth="1"/>
    <col min="763" max="763" width="12.69921875" style="93" customWidth="1"/>
    <col min="764" max="764" width="13.8984375" style="93" customWidth="1"/>
    <col min="765" max="765" width="14.3984375" style="93" customWidth="1"/>
    <col min="766" max="766" width="12.69921875" style="93" customWidth="1"/>
    <col min="767" max="767" width="13.8984375" style="93" customWidth="1"/>
    <col min="768" max="768" width="14.3984375" style="93" customWidth="1"/>
    <col min="769" max="769" width="12.69921875" style="93" customWidth="1"/>
    <col min="770" max="772" width="7.3984375" style="93" customWidth="1"/>
    <col min="773" max="773" width="10.69921875" style="93" customWidth="1"/>
    <col min="774" max="1006" width="9.09765625" style="93"/>
    <col min="1007" max="1007" width="6.59765625" style="93" customWidth="1"/>
    <col min="1008" max="1008" width="11.3984375" style="93" customWidth="1"/>
    <col min="1009" max="1009" width="6.8984375" style="93" customWidth="1"/>
    <col min="1010" max="1010" width="16.3984375" style="93" customWidth="1"/>
    <col min="1011" max="1011" width="14.09765625" style="93" customWidth="1"/>
    <col min="1012" max="1012" width="5.3984375" style="93" customWidth="1"/>
    <col min="1013" max="1013" width="44.8984375" style="93" customWidth="1"/>
    <col min="1014" max="1014" width="7.19921875" style="93" customWidth="1"/>
    <col min="1015" max="1015" width="6.3984375" style="93" customWidth="1"/>
    <col min="1016" max="1016" width="11.8984375" style="93" customWidth="1"/>
    <col min="1017" max="1017" width="14.59765625" style="93" customWidth="1"/>
    <col min="1018" max="1018" width="14.3984375" style="93" customWidth="1"/>
    <col min="1019" max="1019" width="12.69921875" style="93" customWidth="1"/>
    <col min="1020" max="1020" width="13.8984375" style="93" customWidth="1"/>
    <col min="1021" max="1021" width="14.3984375" style="93" customWidth="1"/>
    <col min="1022" max="1022" width="12.69921875" style="93" customWidth="1"/>
    <col min="1023" max="1023" width="13.8984375" style="93" customWidth="1"/>
    <col min="1024" max="1024" width="14.3984375" style="93" customWidth="1"/>
    <col min="1025" max="1025" width="12.69921875" style="93" customWidth="1"/>
    <col min="1026" max="1028" width="7.3984375" style="93" customWidth="1"/>
    <col min="1029" max="1029" width="10.69921875" style="93" customWidth="1"/>
    <col min="1030" max="1262" width="9.09765625" style="93"/>
    <col min="1263" max="1263" width="6.59765625" style="93" customWidth="1"/>
    <col min="1264" max="1264" width="11.3984375" style="93" customWidth="1"/>
    <col min="1265" max="1265" width="6.8984375" style="93" customWidth="1"/>
    <col min="1266" max="1266" width="16.3984375" style="93" customWidth="1"/>
    <col min="1267" max="1267" width="14.09765625" style="93" customWidth="1"/>
    <col min="1268" max="1268" width="5.3984375" style="93" customWidth="1"/>
    <col min="1269" max="1269" width="44.8984375" style="93" customWidth="1"/>
    <col min="1270" max="1270" width="7.19921875" style="93" customWidth="1"/>
    <col min="1271" max="1271" width="6.3984375" style="93" customWidth="1"/>
    <col min="1272" max="1272" width="11.8984375" style="93" customWidth="1"/>
    <col min="1273" max="1273" width="14.59765625" style="93" customWidth="1"/>
    <col min="1274" max="1274" width="14.3984375" style="93" customWidth="1"/>
    <col min="1275" max="1275" width="12.69921875" style="93" customWidth="1"/>
    <col min="1276" max="1276" width="13.8984375" style="93" customWidth="1"/>
    <col min="1277" max="1277" width="14.3984375" style="93" customWidth="1"/>
    <col min="1278" max="1278" width="12.69921875" style="93" customWidth="1"/>
    <col min="1279" max="1279" width="13.8984375" style="93" customWidth="1"/>
    <col min="1280" max="1280" width="14.3984375" style="93" customWidth="1"/>
    <col min="1281" max="1281" width="12.69921875" style="93" customWidth="1"/>
    <col min="1282" max="1284" width="7.3984375" style="93" customWidth="1"/>
    <col min="1285" max="1285" width="10.69921875" style="93" customWidth="1"/>
    <col min="1286" max="1518" width="9.09765625" style="93"/>
    <col min="1519" max="1519" width="6.59765625" style="93" customWidth="1"/>
    <col min="1520" max="1520" width="11.3984375" style="93" customWidth="1"/>
    <col min="1521" max="1521" width="6.8984375" style="93" customWidth="1"/>
    <col min="1522" max="1522" width="16.3984375" style="93" customWidth="1"/>
    <col min="1523" max="1523" width="14.09765625" style="93" customWidth="1"/>
    <col min="1524" max="1524" width="5.3984375" style="93" customWidth="1"/>
    <col min="1525" max="1525" width="44.8984375" style="93" customWidth="1"/>
    <col min="1526" max="1526" width="7.19921875" style="93" customWidth="1"/>
    <col min="1527" max="1527" width="6.3984375" style="93" customWidth="1"/>
    <col min="1528" max="1528" width="11.8984375" style="93" customWidth="1"/>
    <col min="1529" max="1529" width="14.59765625" style="93" customWidth="1"/>
    <col min="1530" max="1530" width="14.3984375" style="93" customWidth="1"/>
    <col min="1531" max="1531" width="12.69921875" style="93" customWidth="1"/>
    <col min="1532" max="1532" width="13.8984375" style="93" customWidth="1"/>
    <col min="1533" max="1533" width="14.3984375" style="93" customWidth="1"/>
    <col min="1534" max="1534" width="12.69921875" style="93" customWidth="1"/>
    <col min="1535" max="1535" width="13.8984375" style="93" customWidth="1"/>
    <col min="1536" max="1536" width="14.3984375" style="93" customWidth="1"/>
    <col min="1537" max="1537" width="12.69921875" style="93" customWidth="1"/>
    <col min="1538" max="1540" width="7.3984375" style="93" customWidth="1"/>
    <col min="1541" max="1541" width="10.69921875" style="93" customWidth="1"/>
    <col min="1542" max="1774" width="9.09765625" style="93"/>
    <col min="1775" max="1775" width="6.59765625" style="93" customWidth="1"/>
    <col min="1776" max="1776" width="11.3984375" style="93" customWidth="1"/>
    <col min="1777" max="1777" width="6.8984375" style="93" customWidth="1"/>
    <col min="1778" max="1778" width="16.3984375" style="93" customWidth="1"/>
    <col min="1779" max="1779" width="14.09765625" style="93" customWidth="1"/>
    <col min="1780" max="1780" width="5.3984375" style="93" customWidth="1"/>
    <col min="1781" max="1781" width="44.8984375" style="93" customWidth="1"/>
    <col min="1782" max="1782" width="7.19921875" style="93" customWidth="1"/>
    <col min="1783" max="1783" width="6.3984375" style="93" customWidth="1"/>
    <col min="1784" max="1784" width="11.8984375" style="93" customWidth="1"/>
    <col min="1785" max="1785" width="14.59765625" style="93" customWidth="1"/>
    <col min="1786" max="1786" width="14.3984375" style="93" customWidth="1"/>
    <col min="1787" max="1787" width="12.69921875" style="93" customWidth="1"/>
    <col min="1788" max="1788" width="13.8984375" style="93" customWidth="1"/>
    <col min="1789" max="1789" width="14.3984375" style="93" customWidth="1"/>
    <col min="1790" max="1790" width="12.69921875" style="93" customWidth="1"/>
    <col min="1791" max="1791" width="13.8984375" style="93" customWidth="1"/>
    <col min="1792" max="1792" width="14.3984375" style="93" customWidth="1"/>
    <col min="1793" max="1793" width="12.69921875" style="93" customWidth="1"/>
    <col min="1794" max="1796" width="7.3984375" style="93" customWidth="1"/>
    <col min="1797" max="1797" width="10.69921875" style="93" customWidth="1"/>
    <col min="1798" max="2030" width="9.09765625" style="93"/>
    <col min="2031" max="2031" width="6.59765625" style="93" customWidth="1"/>
    <col min="2032" max="2032" width="11.3984375" style="93" customWidth="1"/>
    <col min="2033" max="2033" width="6.8984375" style="93" customWidth="1"/>
    <col min="2034" max="2034" width="16.3984375" style="93" customWidth="1"/>
    <col min="2035" max="2035" width="14.09765625" style="93" customWidth="1"/>
    <col min="2036" max="2036" width="5.3984375" style="93" customWidth="1"/>
    <col min="2037" max="2037" width="44.8984375" style="93" customWidth="1"/>
    <col min="2038" max="2038" width="7.19921875" style="93" customWidth="1"/>
    <col min="2039" max="2039" width="6.3984375" style="93" customWidth="1"/>
    <col min="2040" max="2040" width="11.8984375" style="93" customWidth="1"/>
    <col min="2041" max="2041" width="14.59765625" style="93" customWidth="1"/>
    <col min="2042" max="2042" width="14.3984375" style="93" customWidth="1"/>
    <col min="2043" max="2043" width="12.69921875" style="93" customWidth="1"/>
    <col min="2044" max="2044" width="13.8984375" style="93" customWidth="1"/>
    <col min="2045" max="2045" width="14.3984375" style="93" customWidth="1"/>
    <col min="2046" max="2046" width="12.69921875" style="93" customWidth="1"/>
    <col min="2047" max="2047" width="13.8984375" style="93" customWidth="1"/>
    <col min="2048" max="2048" width="14.3984375" style="93" customWidth="1"/>
    <col min="2049" max="2049" width="12.69921875" style="93" customWidth="1"/>
    <col min="2050" max="2052" width="7.3984375" style="93" customWidth="1"/>
    <col min="2053" max="2053" width="10.69921875" style="93" customWidth="1"/>
    <col min="2054" max="2286" width="9.09765625" style="93"/>
    <col min="2287" max="2287" width="6.59765625" style="93" customWidth="1"/>
    <col min="2288" max="2288" width="11.3984375" style="93" customWidth="1"/>
    <col min="2289" max="2289" width="6.8984375" style="93" customWidth="1"/>
    <col min="2290" max="2290" width="16.3984375" style="93" customWidth="1"/>
    <col min="2291" max="2291" width="14.09765625" style="93" customWidth="1"/>
    <col min="2292" max="2292" width="5.3984375" style="93" customWidth="1"/>
    <col min="2293" max="2293" width="44.8984375" style="93" customWidth="1"/>
    <col min="2294" max="2294" width="7.19921875" style="93" customWidth="1"/>
    <col min="2295" max="2295" width="6.3984375" style="93" customWidth="1"/>
    <col min="2296" max="2296" width="11.8984375" style="93" customWidth="1"/>
    <col min="2297" max="2297" width="14.59765625" style="93" customWidth="1"/>
    <col min="2298" max="2298" width="14.3984375" style="93" customWidth="1"/>
    <col min="2299" max="2299" width="12.69921875" style="93" customWidth="1"/>
    <col min="2300" max="2300" width="13.8984375" style="93" customWidth="1"/>
    <col min="2301" max="2301" width="14.3984375" style="93" customWidth="1"/>
    <col min="2302" max="2302" width="12.69921875" style="93" customWidth="1"/>
    <col min="2303" max="2303" width="13.8984375" style="93" customWidth="1"/>
    <col min="2304" max="2304" width="14.3984375" style="93" customWidth="1"/>
    <col min="2305" max="2305" width="12.69921875" style="93" customWidth="1"/>
    <col min="2306" max="2308" width="7.3984375" style="93" customWidth="1"/>
    <col min="2309" max="2309" width="10.69921875" style="93" customWidth="1"/>
    <col min="2310" max="2542" width="9.09765625" style="93"/>
    <col min="2543" max="2543" width="6.59765625" style="93" customWidth="1"/>
    <col min="2544" max="2544" width="11.3984375" style="93" customWidth="1"/>
    <col min="2545" max="2545" width="6.8984375" style="93" customWidth="1"/>
    <col min="2546" max="2546" width="16.3984375" style="93" customWidth="1"/>
    <col min="2547" max="2547" width="14.09765625" style="93" customWidth="1"/>
    <col min="2548" max="2548" width="5.3984375" style="93" customWidth="1"/>
    <col min="2549" max="2549" width="44.8984375" style="93" customWidth="1"/>
    <col min="2550" max="2550" width="7.19921875" style="93" customWidth="1"/>
    <col min="2551" max="2551" width="6.3984375" style="93" customWidth="1"/>
    <col min="2552" max="2552" width="11.8984375" style="93" customWidth="1"/>
    <col min="2553" max="2553" width="14.59765625" style="93" customWidth="1"/>
    <col min="2554" max="2554" width="14.3984375" style="93" customWidth="1"/>
    <col min="2555" max="2555" width="12.69921875" style="93" customWidth="1"/>
    <col min="2556" max="2556" width="13.8984375" style="93" customWidth="1"/>
    <col min="2557" max="2557" width="14.3984375" style="93" customWidth="1"/>
    <col min="2558" max="2558" width="12.69921875" style="93" customWidth="1"/>
    <col min="2559" max="2559" width="13.8984375" style="93" customWidth="1"/>
    <col min="2560" max="2560" width="14.3984375" style="93" customWidth="1"/>
    <col min="2561" max="2561" width="12.69921875" style="93" customWidth="1"/>
    <col min="2562" max="2564" width="7.3984375" style="93" customWidth="1"/>
    <col min="2565" max="2565" width="10.69921875" style="93" customWidth="1"/>
    <col min="2566" max="2798" width="9.09765625" style="93"/>
    <col min="2799" max="2799" width="6.59765625" style="93" customWidth="1"/>
    <col min="2800" max="2800" width="11.3984375" style="93" customWidth="1"/>
    <col min="2801" max="2801" width="6.8984375" style="93" customWidth="1"/>
    <col min="2802" max="2802" width="16.3984375" style="93" customWidth="1"/>
    <col min="2803" max="2803" width="14.09765625" style="93" customWidth="1"/>
    <col min="2804" max="2804" width="5.3984375" style="93" customWidth="1"/>
    <col min="2805" max="2805" width="44.8984375" style="93" customWidth="1"/>
    <col min="2806" max="2806" width="7.19921875" style="93" customWidth="1"/>
    <col min="2807" max="2807" width="6.3984375" style="93" customWidth="1"/>
    <col min="2808" max="2808" width="11.8984375" style="93" customWidth="1"/>
    <col min="2809" max="2809" width="14.59765625" style="93" customWidth="1"/>
    <col min="2810" max="2810" width="14.3984375" style="93" customWidth="1"/>
    <col min="2811" max="2811" width="12.69921875" style="93" customWidth="1"/>
    <col min="2812" max="2812" width="13.8984375" style="93" customWidth="1"/>
    <col min="2813" max="2813" width="14.3984375" style="93" customWidth="1"/>
    <col min="2814" max="2814" width="12.69921875" style="93" customWidth="1"/>
    <col min="2815" max="2815" width="13.8984375" style="93" customWidth="1"/>
    <col min="2816" max="2816" width="14.3984375" style="93" customWidth="1"/>
    <col min="2817" max="2817" width="12.69921875" style="93" customWidth="1"/>
    <col min="2818" max="2820" width="7.3984375" style="93" customWidth="1"/>
    <col min="2821" max="2821" width="10.69921875" style="93" customWidth="1"/>
    <col min="2822" max="3054" width="9.09765625" style="93"/>
    <col min="3055" max="3055" width="6.59765625" style="93" customWidth="1"/>
    <col min="3056" max="3056" width="11.3984375" style="93" customWidth="1"/>
    <col min="3057" max="3057" width="6.8984375" style="93" customWidth="1"/>
    <col min="3058" max="3058" width="16.3984375" style="93" customWidth="1"/>
    <col min="3059" max="3059" width="14.09765625" style="93" customWidth="1"/>
    <col min="3060" max="3060" width="5.3984375" style="93" customWidth="1"/>
    <col min="3061" max="3061" width="44.8984375" style="93" customWidth="1"/>
    <col min="3062" max="3062" width="7.19921875" style="93" customWidth="1"/>
    <col min="3063" max="3063" width="6.3984375" style="93" customWidth="1"/>
    <col min="3064" max="3064" width="11.8984375" style="93" customWidth="1"/>
    <col min="3065" max="3065" width="14.59765625" style="93" customWidth="1"/>
    <col min="3066" max="3066" width="14.3984375" style="93" customWidth="1"/>
    <col min="3067" max="3067" width="12.69921875" style="93" customWidth="1"/>
    <col min="3068" max="3068" width="13.8984375" style="93" customWidth="1"/>
    <col min="3069" max="3069" width="14.3984375" style="93" customWidth="1"/>
    <col min="3070" max="3070" width="12.69921875" style="93" customWidth="1"/>
    <col min="3071" max="3071" width="13.8984375" style="93" customWidth="1"/>
    <col min="3072" max="3072" width="14.3984375" style="93" customWidth="1"/>
    <col min="3073" max="3073" width="12.69921875" style="93" customWidth="1"/>
    <col min="3074" max="3076" width="7.3984375" style="93" customWidth="1"/>
    <col min="3077" max="3077" width="10.69921875" style="93" customWidth="1"/>
    <col min="3078" max="3310" width="9.09765625" style="93"/>
    <col min="3311" max="3311" width="6.59765625" style="93" customWidth="1"/>
    <col min="3312" max="3312" width="11.3984375" style="93" customWidth="1"/>
    <col min="3313" max="3313" width="6.8984375" style="93" customWidth="1"/>
    <col min="3314" max="3314" width="16.3984375" style="93" customWidth="1"/>
    <col min="3315" max="3315" width="14.09765625" style="93" customWidth="1"/>
    <col min="3316" max="3316" width="5.3984375" style="93" customWidth="1"/>
    <col min="3317" max="3317" width="44.8984375" style="93" customWidth="1"/>
    <col min="3318" max="3318" width="7.19921875" style="93" customWidth="1"/>
    <col min="3319" max="3319" width="6.3984375" style="93" customWidth="1"/>
    <col min="3320" max="3320" width="11.8984375" style="93" customWidth="1"/>
    <col min="3321" max="3321" width="14.59765625" style="93" customWidth="1"/>
    <col min="3322" max="3322" width="14.3984375" style="93" customWidth="1"/>
    <col min="3323" max="3323" width="12.69921875" style="93" customWidth="1"/>
    <col min="3324" max="3324" width="13.8984375" style="93" customWidth="1"/>
    <col min="3325" max="3325" width="14.3984375" style="93" customWidth="1"/>
    <col min="3326" max="3326" width="12.69921875" style="93" customWidth="1"/>
    <col min="3327" max="3327" width="13.8984375" style="93" customWidth="1"/>
    <col min="3328" max="3328" width="14.3984375" style="93" customWidth="1"/>
    <col min="3329" max="3329" width="12.69921875" style="93" customWidth="1"/>
    <col min="3330" max="3332" width="7.3984375" style="93" customWidth="1"/>
    <col min="3333" max="3333" width="10.69921875" style="93" customWidth="1"/>
    <col min="3334" max="3566" width="9.09765625" style="93"/>
    <col min="3567" max="3567" width="6.59765625" style="93" customWidth="1"/>
    <col min="3568" max="3568" width="11.3984375" style="93" customWidth="1"/>
    <col min="3569" max="3569" width="6.8984375" style="93" customWidth="1"/>
    <col min="3570" max="3570" width="16.3984375" style="93" customWidth="1"/>
    <col min="3571" max="3571" width="14.09765625" style="93" customWidth="1"/>
    <col min="3572" max="3572" width="5.3984375" style="93" customWidth="1"/>
    <col min="3573" max="3573" width="44.8984375" style="93" customWidth="1"/>
    <col min="3574" max="3574" width="7.19921875" style="93" customWidth="1"/>
    <col min="3575" max="3575" width="6.3984375" style="93" customWidth="1"/>
    <col min="3576" max="3576" width="11.8984375" style="93" customWidth="1"/>
    <col min="3577" max="3577" width="14.59765625" style="93" customWidth="1"/>
    <col min="3578" max="3578" width="14.3984375" style="93" customWidth="1"/>
    <col min="3579" max="3579" width="12.69921875" style="93" customWidth="1"/>
    <col min="3580" max="3580" width="13.8984375" style="93" customWidth="1"/>
    <col min="3581" max="3581" width="14.3984375" style="93" customWidth="1"/>
    <col min="3582" max="3582" width="12.69921875" style="93" customWidth="1"/>
    <col min="3583" max="3583" width="13.8984375" style="93" customWidth="1"/>
    <col min="3584" max="3584" width="14.3984375" style="93" customWidth="1"/>
    <col min="3585" max="3585" width="12.69921875" style="93" customWidth="1"/>
    <col min="3586" max="3588" width="7.3984375" style="93" customWidth="1"/>
    <col min="3589" max="3589" width="10.69921875" style="93" customWidth="1"/>
    <col min="3590" max="3822" width="9.09765625" style="93"/>
    <col min="3823" max="3823" width="6.59765625" style="93" customWidth="1"/>
    <col min="3824" max="3824" width="11.3984375" style="93" customWidth="1"/>
    <col min="3825" max="3825" width="6.8984375" style="93" customWidth="1"/>
    <col min="3826" max="3826" width="16.3984375" style="93" customWidth="1"/>
    <col min="3827" max="3827" width="14.09765625" style="93" customWidth="1"/>
    <col min="3828" max="3828" width="5.3984375" style="93" customWidth="1"/>
    <col min="3829" max="3829" width="44.8984375" style="93" customWidth="1"/>
    <col min="3830" max="3830" width="7.19921875" style="93" customWidth="1"/>
    <col min="3831" max="3831" width="6.3984375" style="93" customWidth="1"/>
    <col min="3832" max="3832" width="11.8984375" style="93" customWidth="1"/>
    <col min="3833" max="3833" width="14.59765625" style="93" customWidth="1"/>
    <col min="3834" max="3834" width="14.3984375" style="93" customWidth="1"/>
    <col min="3835" max="3835" width="12.69921875" style="93" customWidth="1"/>
    <col min="3836" max="3836" width="13.8984375" style="93" customWidth="1"/>
    <col min="3837" max="3837" width="14.3984375" style="93" customWidth="1"/>
    <col min="3838" max="3838" width="12.69921875" style="93" customWidth="1"/>
    <col min="3839" max="3839" width="13.8984375" style="93" customWidth="1"/>
    <col min="3840" max="3840" width="14.3984375" style="93" customWidth="1"/>
    <col min="3841" max="3841" width="12.69921875" style="93" customWidth="1"/>
    <col min="3842" max="3844" width="7.3984375" style="93" customWidth="1"/>
    <col min="3845" max="3845" width="10.69921875" style="93" customWidth="1"/>
    <col min="3846" max="4078" width="9.09765625" style="93"/>
    <col min="4079" max="4079" width="6.59765625" style="93" customWidth="1"/>
    <col min="4080" max="4080" width="11.3984375" style="93" customWidth="1"/>
    <col min="4081" max="4081" width="6.8984375" style="93" customWidth="1"/>
    <col min="4082" max="4082" width="16.3984375" style="93" customWidth="1"/>
    <col min="4083" max="4083" width="14.09765625" style="93" customWidth="1"/>
    <col min="4084" max="4084" width="5.3984375" style="93" customWidth="1"/>
    <col min="4085" max="4085" width="44.8984375" style="93" customWidth="1"/>
    <col min="4086" max="4086" width="7.19921875" style="93" customWidth="1"/>
    <col min="4087" max="4087" width="6.3984375" style="93" customWidth="1"/>
    <col min="4088" max="4088" width="11.8984375" style="93" customWidth="1"/>
    <col min="4089" max="4089" width="14.59765625" style="93" customWidth="1"/>
    <col min="4090" max="4090" width="14.3984375" style="93" customWidth="1"/>
    <col min="4091" max="4091" width="12.69921875" style="93" customWidth="1"/>
    <col min="4092" max="4092" width="13.8984375" style="93" customWidth="1"/>
    <col min="4093" max="4093" width="14.3984375" style="93" customWidth="1"/>
    <col min="4094" max="4094" width="12.69921875" style="93" customWidth="1"/>
    <col min="4095" max="4095" width="13.8984375" style="93" customWidth="1"/>
    <col min="4096" max="4096" width="14.3984375" style="93" customWidth="1"/>
    <col min="4097" max="4097" width="12.69921875" style="93" customWidth="1"/>
    <col min="4098" max="4100" width="7.3984375" style="93" customWidth="1"/>
    <col min="4101" max="4101" width="10.69921875" style="93" customWidth="1"/>
    <col min="4102" max="4334" width="9.09765625" style="93"/>
    <col min="4335" max="4335" width="6.59765625" style="93" customWidth="1"/>
    <col min="4336" max="4336" width="11.3984375" style="93" customWidth="1"/>
    <col min="4337" max="4337" width="6.8984375" style="93" customWidth="1"/>
    <col min="4338" max="4338" width="16.3984375" style="93" customWidth="1"/>
    <col min="4339" max="4339" width="14.09765625" style="93" customWidth="1"/>
    <col min="4340" max="4340" width="5.3984375" style="93" customWidth="1"/>
    <col min="4341" max="4341" width="44.8984375" style="93" customWidth="1"/>
    <col min="4342" max="4342" width="7.19921875" style="93" customWidth="1"/>
    <col min="4343" max="4343" width="6.3984375" style="93" customWidth="1"/>
    <col min="4344" max="4344" width="11.8984375" style="93" customWidth="1"/>
    <col min="4345" max="4345" width="14.59765625" style="93" customWidth="1"/>
    <col min="4346" max="4346" width="14.3984375" style="93" customWidth="1"/>
    <col min="4347" max="4347" width="12.69921875" style="93" customWidth="1"/>
    <col min="4348" max="4348" width="13.8984375" style="93" customWidth="1"/>
    <col min="4349" max="4349" width="14.3984375" style="93" customWidth="1"/>
    <col min="4350" max="4350" width="12.69921875" style="93" customWidth="1"/>
    <col min="4351" max="4351" width="13.8984375" style="93" customWidth="1"/>
    <col min="4352" max="4352" width="14.3984375" style="93" customWidth="1"/>
    <col min="4353" max="4353" width="12.69921875" style="93" customWidth="1"/>
    <col min="4354" max="4356" width="7.3984375" style="93" customWidth="1"/>
    <col min="4357" max="4357" width="10.69921875" style="93" customWidth="1"/>
    <col min="4358" max="4590" width="9.09765625" style="93"/>
    <col min="4591" max="4591" width="6.59765625" style="93" customWidth="1"/>
    <col min="4592" max="4592" width="11.3984375" style="93" customWidth="1"/>
    <col min="4593" max="4593" width="6.8984375" style="93" customWidth="1"/>
    <col min="4594" max="4594" width="16.3984375" style="93" customWidth="1"/>
    <col min="4595" max="4595" width="14.09765625" style="93" customWidth="1"/>
    <col min="4596" max="4596" width="5.3984375" style="93" customWidth="1"/>
    <col min="4597" max="4597" width="44.8984375" style="93" customWidth="1"/>
    <col min="4598" max="4598" width="7.19921875" style="93" customWidth="1"/>
    <col min="4599" max="4599" width="6.3984375" style="93" customWidth="1"/>
    <col min="4600" max="4600" width="11.8984375" style="93" customWidth="1"/>
    <col min="4601" max="4601" width="14.59765625" style="93" customWidth="1"/>
    <col min="4602" max="4602" width="14.3984375" style="93" customWidth="1"/>
    <col min="4603" max="4603" width="12.69921875" style="93" customWidth="1"/>
    <col min="4604" max="4604" width="13.8984375" style="93" customWidth="1"/>
    <col min="4605" max="4605" width="14.3984375" style="93" customWidth="1"/>
    <col min="4606" max="4606" width="12.69921875" style="93" customWidth="1"/>
    <col min="4607" max="4607" width="13.8984375" style="93" customWidth="1"/>
    <col min="4608" max="4608" width="14.3984375" style="93" customWidth="1"/>
    <col min="4609" max="4609" width="12.69921875" style="93" customWidth="1"/>
    <col min="4610" max="4612" width="7.3984375" style="93" customWidth="1"/>
    <col min="4613" max="4613" width="10.69921875" style="93" customWidth="1"/>
    <col min="4614" max="4846" width="9.09765625" style="93"/>
    <col min="4847" max="4847" width="6.59765625" style="93" customWidth="1"/>
    <col min="4848" max="4848" width="11.3984375" style="93" customWidth="1"/>
    <col min="4849" max="4849" width="6.8984375" style="93" customWidth="1"/>
    <col min="4850" max="4850" width="16.3984375" style="93" customWidth="1"/>
    <col min="4851" max="4851" width="14.09765625" style="93" customWidth="1"/>
    <col min="4852" max="4852" width="5.3984375" style="93" customWidth="1"/>
    <col min="4853" max="4853" width="44.8984375" style="93" customWidth="1"/>
    <col min="4854" max="4854" width="7.19921875" style="93" customWidth="1"/>
    <col min="4855" max="4855" width="6.3984375" style="93" customWidth="1"/>
    <col min="4856" max="4856" width="11.8984375" style="93" customWidth="1"/>
    <col min="4857" max="4857" width="14.59765625" style="93" customWidth="1"/>
    <col min="4858" max="4858" width="14.3984375" style="93" customWidth="1"/>
    <col min="4859" max="4859" width="12.69921875" style="93" customWidth="1"/>
    <col min="4860" max="4860" width="13.8984375" style="93" customWidth="1"/>
    <col min="4861" max="4861" width="14.3984375" style="93" customWidth="1"/>
    <col min="4862" max="4862" width="12.69921875" style="93" customWidth="1"/>
    <col min="4863" max="4863" width="13.8984375" style="93" customWidth="1"/>
    <col min="4864" max="4864" width="14.3984375" style="93" customWidth="1"/>
    <col min="4865" max="4865" width="12.69921875" style="93" customWidth="1"/>
    <col min="4866" max="4868" width="7.3984375" style="93" customWidth="1"/>
    <col min="4869" max="4869" width="10.69921875" style="93" customWidth="1"/>
    <col min="4870" max="5102" width="9.09765625" style="93"/>
    <col min="5103" max="5103" width="6.59765625" style="93" customWidth="1"/>
    <col min="5104" max="5104" width="11.3984375" style="93" customWidth="1"/>
    <col min="5105" max="5105" width="6.8984375" style="93" customWidth="1"/>
    <col min="5106" max="5106" width="16.3984375" style="93" customWidth="1"/>
    <col min="5107" max="5107" width="14.09765625" style="93" customWidth="1"/>
    <col min="5108" max="5108" width="5.3984375" style="93" customWidth="1"/>
    <col min="5109" max="5109" width="44.8984375" style="93" customWidth="1"/>
    <col min="5110" max="5110" width="7.19921875" style="93" customWidth="1"/>
    <col min="5111" max="5111" width="6.3984375" style="93" customWidth="1"/>
    <col min="5112" max="5112" width="11.8984375" style="93" customWidth="1"/>
    <col min="5113" max="5113" width="14.59765625" style="93" customWidth="1"/>
    <col min="5114" max="5114" width="14.3984375" style="93" customWidth="1"/>
    <col min="5115" max="5115" width="12.69921875" style="93" customWidth="1"/>
    <col min="5116" max="5116" width="13.8984375" style="93" customWidth="1"/>
    <col min="5117" max="5117" width="14.3984375" style="93" customWidth="1"/>
    <col min="5118" max="5118" width="12.69921875" style="93" customWidth="1"/>
    <col min="5119" max="5119" width="13.8984375" style="93" customWidth="1"/>
    <col min="5120" max="5120" width="14.3984375" style="93" customWidth="1"/>
    <col min="5121" max="5121" width="12.69921875" style="93" customWidth="1"/>
    <col min="5122" max="5124" width="7.3984375" style="93" customWidth="1"/>
    <col min="5125" max="5125" width="10.69921875" style="93" customWidth="1"/>
    <col min="5126" max="5358" width="9.09765625" style="93"/>
    <col min="5359" max="5359" width="6.59765625" style="93" customWidth="1"/>
    <col min="5360" max="5360" width="11.3984375" style="93" customWidth="1"/>
    <col min="5361" max="5361" width="6.8984375" style="93" customWidth="1"/>
    <col min="5362" max="5362" width="16.3984375" style="93" customWidth="1"/>
    <col min="5363" max="5363" width="14.09765625" style="93" customWidth="1"/>
    <col min="5364" max="5364" width="5.3984375" style="93" customWidth="1"/>
    <col min="5365" max="5365" width="44.8984375" style="93" customWidth="1"/>
    <col min="5366" max="5366" width="7.19921875" style="93" customWidth="1"/>
    <col min="5367" max="5367" width="6.3984375" style="93" customWidth="1"/>
    <col min="5368" max="5368" width="11.8984375" style="93" customWidth="1"/>
    <col min="5369" max="5369" width="14.59765625" style="93" customWidth="1"/>
    <col min="5370" max="5370" width="14.3984375" style="93" customWidth="1"/>
    <col min="5371" max="5371" width="12.69921875" style="93" customWidth="1"/>
    <col min="5372" max="5372" width="13.8984375" style="93" customWidth="1"/>
    <col min="5373" max="5373" width="14.3984375" style="93" customWidth="1"/>
    <col min="5374" max="5374" width="12.69921875" style="93" customWidth="1"/>
    <col min="5375" max="5375" width="13.8984375" style="93" customWidth="1"/>
    <col min="5376" max="5376" width="14.3984375" style="93" customWidth="1"/>
    <col min="5377" max="5377" width="12.69921875" style="93" customWidth="1"/>
    <col min="5378" max="5380" width="7.3984375" style="93" customWidth="1"/>
    <col min="5381" max="5381" width="10.69921875" style="93" customWidth="1"/>
    <col min="5382" max="5614" width="9.09765625" style="93"/>
    <col min="5615" max="5615" width="6.59765625" style="93" customWidth="1"/>
    <col min="5616" max="5616" width="11.3984375" style="93" customWidth="1"/>
    <col min="5617" max="5617" width="6.8984375" style="93" customWidth="1"/>
    <col min="5618" max="5618" width="16.3984375" style="93" customWidth="1"/>
    <col min="5619" max="5619" width="14.09765625" style="93" customWidth="1"/>
    <col min="5620" max="5620" width="5.3984375" style="93" customWidth="1"/>
    <col min="5621" max="5621" width="44.8984375" style="93" customWidth="1"/>
    <col min="5622" max="5622" width="7.19921875" style="93" customWidth="1"/>
    <col min="5623" max="5623" width="6.3984375" style="93" customWidth="1"/>
    <col min="5624" max="5624" width="11.8984375" style="93" customWidth="1"/>
    <col min="5625" max="5625" width="14.59765625" style="93" customWidth="1"/>
    <col min="5626" max="5626" width="14.3984375" style="93" customWidth="1"/>
    <col min="5627" max="5627" width="12.69921875" style="93" customWidth="1"/>
    <col min="5628" max="5628" width="13.8984375" style="93" customWidth="1"/>
    <col min="5629" max="5629" width="14.3984375" style="93" customWidth="1"/>
    <col min="5630" max="5630" width="12.69921875" style="93" customWidth="1"/>
    <col min="5631" max="5631" width="13.8984375" style="93" customWidth="1"/>
    <col min="5632" max="5632" width="14.3984375" style="93" customWidth="1"/>
    <col min="5633" max="5633" width="12.69921875" style="93" customWidth="1"/>
    <col min="5634" max="5636" width="7.3984375" style="93" customWidth="1"/>
    <col min="5637" max="5637" width="10.69921875" style="93" customWidth="1"/>
    <col min="5638" max="5870" width="9.09765625" style="93"/>
    <col min="5871" max="5871" width="6.59765625" style="93" customWidth="1"/>
    <col min="5872" max="5872" width="11.3984375" style="93" customWidth="1"/>
    <col min="5873" max="5873" width="6.8984375" style="93" customWidth="1"/>
    <col min="5874" max="5874" width="16.3984375" style="93" customWidth="1"/>
    <col min="5875" max="5875" width="14.09765625" style="93" customWidth="1"/>
    <col min="5876" max="5876" width="5.3984375" style="93" customWidth="1"/>
    <col min="5877" max="5877" width="44.8984375" style="93" customWidth="1"/>
    <col min="5878" max="5878" width="7.19921875" style="93" customWidth="1"/>
    <col min="5879" max="5879" width="6.3984375" style="93" customWidth="1"/>
    <col min="5880" max="5880" width="11.8984375" style="93" customWidth="1"/>
    <col min="5881" max="5881" width="14.59765625" style="93" customWidth="1"/>
    <col min="5882" max="5882" width="14.3984375" style="93" customWidth="1"/>
    <col min="5883" max="5883" width="12.69921875" style="93" customWidth="1"/>
    <col min="5884" max="5884" width="13.8984375" style="93" customWidth="1"/>
    <col min="5885" max="5885" width="14.3984375" style="93" customWidth="1"/>
    <col min="5886" max="5886" width="12.69921875" style="93" customWidth="1"/>
    <col min="5887" max="5887" width="13.8984375" style="93" customWidth="1"/>
    <col min="5888" max="5888" width="14.3984375" style="93" customWidth="1"/>
    <col min="5889" max="5889" width="12.69921875" style="93" customWidth="1"/>
    <col min="5890" max="5892" width="7.3984375" style="93" customWidth="1"/>
    <col min="5893" max="5893" width="10.69921875" style="93" customWidth="1"/>
    <col min="5894" max="6126" width="9.09765625" style="93"/>
    <col min="6127" max="6127" width="6.59765625" style="93" customWidth="1"/>
    <col min="6128" max="6128" width="11.3984375" style="93" customWidth="1"/>
    <col min="6129" max="6129" width="6.8984375" style="93" customWidth="1"/>
    <col min="6130" max="6130" width="16.3984375" style="93" customWidth="1"/>
    <col min="6131" max="6131" width="14.09765625" style="93" customWidth="1"/>
    <col min="6132" max="6132" width="5.3984375" style="93" customWidth="1"/>
    <col min="6133" max="6133" width="44.8984375" style="93" customWidth="1"/>
    <col min="6134" max="6134" width="7.19921875" style="93" customWidth="1"/>
    <col min="6135" max="6135" width="6.3984375" style="93" customWidth="1"/>
    <col min="6136" max="6136" width="11.8984375" style="93" customWidth="1"/>
    <col min="6137" max="6137" width="14.59765625" style="93" customWidth="1"/>
    <col min="6138" max="6138" width="14.3984375" style="93" customWidth="1"/>
    <col min="6139" max="6139" width="12.69921875" style="93" customWidth="1"/>
    <col min="6140" max="6140" width="13.8984375" style="93" customWidth="1"/>
    <col min="6141" max="6141" width="14.3984375" style="93" customWidth="1"/>
    <col min="6142" max="6142" width="12.69921875" style="93" customWidth="1"/>
    <col min="6143" max="6143" width="13.8984375" style="93" customWidth="1"/>
    <col min="6144" max="6144" width="14.3984375" style="93" customWidth="1"/>
    <col min="6145" max="6145" width="12.69921875" style="93" customWidth="1"/>
    <col min="6146" max="6148" width="7.3984375" style="93" customWidth="1"/>
    <col min="6149" max="6149" width="10.69921875" style="93" customWidth="1"/>
    <col min="6150" max="6382" width="9.09765625" style="93"/>
    <col min="6383" max="6383" width="6.59765625" style="93" customWidth="1"/>
    <col min="6384" max="6384" width="11.3984375" style="93" customWidth="1"/>
    <col min="6385" max="6385" width="6.8984375" style="93" customWidth="1"/>
    <col min="6386" max="6386" width="16.3984375" style="93" customWidth="1"/>
    <col min="6387" max="6387" width="14.09765625" style="93" customWidth="1"/>
    <col min="6388" max="6388" width="5.3984375" style="93" customWidth="1"/>
    <col min="6389" max="6389" width="44.8984375" style="93" customWidth="1"/>
    <col min="6390" max="6390" width="7.19921875" style="93" customWidth="1"/>
    <col min="6391" max="6391" width="6.3984375" style="93" customWidth="1"/>
    <col min="6392" max="6392" width="11.8984375" style="93" customWidth="1"/>
    <col min="6393" max="6393" width="14.59765625" style="93" customWidth="1"/>
    <col min="6394" max="6394" width="14.3984375" style="93" customWidth="1"/>
    <col min="6395" max="6395" width="12.69921875" style="93" customWidth="1"/>
    <col min="6396" max="6396" width="13.8984375" style="93" customWidth="1"/>
    <col min="6397" max="6397" width="14.3984375" style="93" customWidth="1"/>
    <col min="6398" max="6398" width="12.69921875" style="93" customWidth="1"/>
    <col min="6399" max="6399" width="13.8984375" style="93" customWidth="1"/>
    <col min="6400" max="6400" width="14.3984375" style="93" customWidth="1"/>
    <col min="6401" max="6401" width="12.69921875" style="93" customWidth="1"/>
    <col min="6402" max="6404" width="7.3984375" style="93" customWidth="1"/>
    <col min="6405" max="6405" width="10.69921875" style="93" customWidth="1"/>
    <col min="6406" max="6638" width="9.09765625" style="93"/>
    <col min="6639" max="6639" width="6.59765625" style="93" customWidth="1"/>
    <col min="6640" max="6640" width="11.3984375" style="93" customWidth="1"/>
    <col min="6641" max="6641" width="6.8984375" style="93" customWidth="1"/>
    <col min="6642" max="6642" width="16.3984375" style="93" customWidth="1"/>
    <col min="6643" max="6643" width="14.09765625" style="93" customWidth="1"/>
    <col min="6644" max="6644" width="5.3984375" style="93" customWidth="1"/>
    <col min="6645" max="6645" width="44.8984375" style="93" customWidth="1"/>
    <col min="6646" max="6646" width="7.19921875" style="93" customWidth="1"/>
    <col min="6647" max="6647" width="6.3984375" style="93" customWidth="1"/>
    <col min="6648" max="6648" width="11.8984375" style="93" customWidth="1"/>
    <col min="6649" max="6649" width="14.59765625" style="93" customWidth="1"/>
    <col min="6650" max="6650" width="14.3984375" style="93" customWidth="1"/>
    <col min="6651" max="6651" width="12.69921875" style="93" customWidth="1"/>
    <col min="6652" max="6652" width="13.8984375" style="93" customWidth="1"/>
    <col min="6653" max="6653" width="14.3984375" style="93" customWidth="1"/>
    <col min="6654" max="6654" width="12.69921875" style="93" customWidth="1"/>
    <col min="6655" max="6655" width="13.8984375" style="93" customWidth="1"/>
    <col min="6656" max="6656" width="14.3984375" style="93" customWidth="1"/>
    <col min="6657" max="6657" width="12.69921875" style="93" customWidth="1"/>
    <col min="6658" max="6660" width="7.3984375" style="93" customWidth="1"/>
    <col min="6661" max="6661" width="10.69921875" style="93" customWidth="1"/>
    <col min="6662" max="6894" width="9.09765625" style="93"/>
    <col min="6895" max="6895" width="6.59765625" style="93" customWidth="1"/>
    <col min="6896" max="6896" width="11.3984375" style="93" customWidth="1"/>
    <col min="6897" max="6897" width="6.8984375" style="93" customWidth="1"/>
    <col min="6898" max="6898" width="16.3984375" style="93" customWidth="1"/>
    <col min="6899" max="6899" width="14.09765625" style="93" customWidth="1"/>
    <col min="6900" max="6900" width="5.3984375" style="93" customWidth="1"/>
    <col min="6901" max="6901" width="44.8984375" style="93" customWidth="1"/>
    <col min="6902" max="6902" width="7.19921875" style="93" customWidth="1"/>
    <col min="6903" max="6903" width="6.3984375" style="93" customWidth="1"/>
    <col min="6904" max="6904" width="11.8984375" style="93" customWidth="1"/>
    <col min="6905" max="6905" width="14.59765625" style="93" customWidth="1"/>
    <col min="6906" max="6906" width="14.3984375" style="93" customWidth="1"/>
    <col min="6907" max="6907" width="12.69921875" style="93" customWidth="1"/>
    <col min="6908" max="6908" width="13.8984375" style="93" customWidth="1"/>
    <col min="6909" max="6909" width="14.3984375" style="93" customWidth="1"/>
    <col min="6910" max="6910" width="12.69921875" style="93" customWidth="1"/>
    <col min="6911" max="6911" width="13.8984375" style="93" customWidth="1"/>
    <col min="6912" max="6912" width="14.3984375" style="93" customWidth="1"/>
    <col min="6913" max="6913" width="12.69921875" style="93" customWidth="1"/>
    <col min="6914" max="6916" width="7.3984375" style="93" customWidth="1"/>
    <col min="6917" max="6917" width="10.69921875" style="93" customWidth="1"/>
    <col min="6918" max="7150" width="9.09765625" style="93"/>
    <col min="7151" max="7151" width="6.59765625" style="93" customWidth="1"/>
    <col min="7152" max="7152" width="11.3984375" style="93" customWidth="1"/>
    <col min="7153" max="7153" width="6.8984375" style="93" customWidth="1"/>
    <col min="7154" max="7154" width="16.3984375" style="93" customWidth="1"/>
    <col min="7155" max="7155" width="14.09765625" style="93" customWidth="1"/>
    <col min="7156" max="7156" width="5.3984375" style="93" customWidth="1"/>
    <col min="7157" max="7157" width="44.8984375" style="93" customWidth="1"/>
    <col min="7158" max="7158" width="7.19921875" style="93" customWidth="1"/>
    <col min="7159" max="7159" width="6.3984375" style="93" customWidth="1"/>
    <col min="7160" max="7160" width="11.8984375" style="93" customWidth="1"/>
    <col min="7161" max="7161" width="14.59765625" style="93" customWidth="1"/>
    <col min="7162" max="7162" width="14.3984375" style="93" customWidth="1"/>
    <col min="7163" max="7163" width="12.69921875" style="93" customWidth="1"/>
    <col min="7164" max="7164" width="13.8984375" style="93" customWidth="1"/>
    <col min="7165" max="7165" width="14.3984375" style="93" customWidth="1"/>
    <col min="7166" max="7166" width="12.69921875" style="93" customWidth="1"/>
    <col min="7167" max="7167" width="13.8984375" style="93" customWidth="1"/>
    <col min="7168" max="7168" width="14.3984375" style="93" customWidth="1"/>
    <col min="7169" max="7169" width="12.69921875" style="93" customWidth="1"/>
    <col min="7170" max="7172" width="7.3984375" style="93" customWidth="1"/>
    <col min="7173" max="7173" width="10.69921875" style="93" customWidth="1"/>
    <col min="7174" max="7406" width="9.09765625" style="93"/>
    <col min="7407" max="7407" width="6.59765625" style="93" customWidth="1"/>
    <col min="7408" max="7408" width="11.3984375" style="93" customWidth="1"/>
    <col min="7409" max="7409" width="6.8984375" style="93" customWidth="1"/>
    <col min="7410" max="7410" width="16.3984375" style="93" customWidth="1"/>
    <col min="7411" max="7411" width="14.09765625" style="93" customWidth="1"/>
    <col min="7412" max="7412" width="5.3984375" style="93" customWidth="1"/>
    <col min="7413" max="7413" width="44.8984375" style="93" customWidth="1"/>
    <col min="7414" max="7414" width="7.19921875" style="93" customWidth="1"/>
    <col min="7415" max="7415" width="6.3984375" style="93" customWidth="1"/>
    <col min="7416" max="7416" width="11.8984375" style="93" customWidth="1"/>
    <col min="7417" max="7417" width="14.59765625" style="93" customWidth="1"/>
    <col min="7418" max="7418" width="14.3984375" style="93" customWidth="1"/>
    <col min="7419" max="7419" width="12.69921875" style="93" customWidth="1"/>
    <col min="7420" max="7420" width="13.8984375" style="93" customWidth="1"/>
    <col min="7421" max="7421" width="14.3984375" style="93" customWidth="1"/>
    <col min="7422" max="7422" width="12.69921875" style="93" customWidth="1"/>
    <col min="7423" max="7423" width="13.8984375" style="93" customWidth="1"/>
    <col min="7424" max="7424" width="14.3984375" style="93" customWidth="1"/>
    <col min="7425" max="7425" width="12.69921875" style="93" customWidth="1"/>
    <col min="7426" max="7428" width="7.3984375" style="93" customWidth="1"/>
    <col min="7429" max="7429" width="10.69921875" style="93" customWidth="1"/>
    <col min="7430" max="7662" width="9.09765625" style="93"/>
    <col min="7663" max="7663" width="6.59765625" style="93" customWidth="1"/>
    <col min="7664" max="7664" width="11.3984375" style="93" customWidth="1"/>
    <col min="7665" max="7665" width="6.8984375" style="93" customWidth="1"/>
    <col min="7666" max="7666" width="16.3984375" style="93" customWidth="1"/>
    <col min="7667" max="7667" width="14.09765625" style="93" customWidth="1"/>
    <col min="7668" max="7668" width="5.3984375" style="93" customWidth="1"/>
    <col min="7669" max="7669" width="44.8984375" style="93" customWidth="1"/>
    <col min="7670" max="7670" width="7.19921875" style="93" customWidth="1"/>
    <col min="7671" max="7671" width="6.3984375" style="93" customWidth="1"/>
    <col min="7672" max="7672" width="11.8984375" style="93" customWidth="1"/>
    <col min="7673" max="7673" width="14.59765625" style="93" customWidth="1"/>
    <col min="7674" max="7674" width="14.3984375" style="93" customWidth="1"/>
    <col min="7675" max="7675" width="12.69921875" style="93" customWidth="1"/>
    <col min="7676" max="7676" width="13.8984375" style="93" customWidth="1"/>
    <col min="7677" max="7677" width="14.3984375" style="93" customWidth="1"/>
    <col min="7678" max="7678" width="12.69921875" style="93" customWidth="1"/>
    <col min="7679" max="7679" width="13.8984375" style="93" customWidth="1"/>
    <col min="7680" max="7680" width="14.3984375" style="93" customWidth="1"/>
    <col min="7681" max="7681" width="12.69921875" style="93" customWidth="1"/>
    <col min="7682" max="7684" width="7.3984375" style="93" customWidth="1"/>
    <col min="7685" max="7685" width="10.69921875" style="93" customWidth="1"/>
    <col min="7686" max="7918" width="9.09765625" style="93"/>
    <col min="7919" max="7919" width="6.59765625" style="93" customWidth="1"/>
    <col min="7920" max="7920" width="11.3984375" style="93" customWidth="1"/>
    <col min="7921" max="7921" width="6.8984375" style="93" customWidth="1"/>
    <col min="7922" max="7922" width="16.3984375" style="93" customWidth="1"/>
    <col min="7923" max="7923" width="14.09765625" style="93" customWidth="1"/>
    <col min="7924" max="7924" width="5.3984375" style="93" customWidth="1"/>
    <col min="7925" max="7925" width="44.8984375" style="93" customWidth="1"/>
    <col min="7926" max="7926" width="7.19921875" style="93" customWidth="1"/>
    <col min="7927" max="7927" width="6.3984375" style="93" customWidth="1"/>
    <col min="7928" max="7928" width="11.8984375" style="93" customWidth="1"/>
    <col min="7929" max="7929" width="14.59765625" style="93" customWidth="1"/>
    <col min="7930" max="7930" width="14.3984375" style="93" customWidth="1"/>
    <col min="7931" max="7931" width="12.69921875" style="93" customWidth="1"/>
    <col min="7932" max="7932" width="13.8984375" style="93" customWidth="1"/>
    <col min="7933" max="7933" width="14.3984375" style="93" customWidth="1"/>
    <col min="7934" max="7934" width="12.69921875" style="93" customWidth="1"/>
    <col min="7935" max="7935" width="13.8984375" style="93" customWidth="1"/>
    <col min="7936" max="7936" width="14.3984375" style="93" customWidth="1"/>
    <col min="7937" max="7937" width="12.69921875" style="93" customWidth="1"/>
    <col min="7938" max="7940" width="7.3984375" style="93" customWidth="1"/>
    <col min="7941" max="7941" width="10.69921875" style="93" customWidth="1"/>
    <col min="7942" max="8174" width="9.09765625" style="93"/>
    <col min="8175" max="8175" width="6.59765625" style="93" customWidth="1"/>
    <col min="8176" max="8176" width="11.3984375" style="93" customWidth="1"/>
    <col min="8177" max="8177" width="6.8984375" style="93" customWidth="1"/>
    <col min="8178" max="8178" width="16.3984375" style="93" customWidth="1"/>
    <col min="8179" max="8179" width="14.09765625" style="93" customWidth="1"/>
    <col min="8180" max="8180" width="5.3984375" style="93" customWidth="1"/>
    <col min="8181" max="8181" width="44.8984375" style="93" customWidth="1"/>
    <col min="8182" max="8182" width="7.19921875" style="93" customWidth="1"/>
    <col min="8183" max="8183" width="6.3984375" style="93" customWidth="1"/>
    <col min="8184" max="8184" width="11.8984375" style="93" customWidth="1"/>
    <col min="8185" max="8185" width="14.59765625" style="93" customWidth="1"/>
    <col min="8186" max="8186" width="14.3984375" style="93" customWidth="1"/>
    <col min="8187" max="8187" width="12.69921875" style="93" customWidth="1"/>
    <col min="8188" max="8188" width="13.8984375" style="93" customWidth="1"/>
    <col min="8189" max="8189" width="14.3984375" style="93" customWidth="1"/>
    <col min="8190" max="8190" width="12.69921875" style="93" customWidth="1"/>
    <col min="8191" max="8191" width="13.8984375" style="93" customWidth="1"/>
    <col min="8192" max="8192" width="14.3984375" style="93" customWidth="1"/>
    <col min="8193" max="8193" width="12.69921875" style="93" customWidth="1"/>
    <col min="8194" max="8196" width="7.3984375" style="93" customWidth="1"/>
    <col min="8197" max="8197" width="10.69921875" style="93" customWidth="1"/>
    <col min="8198" max="8430" width="9.09765625" style="93"/>
    <col min="8431" max="8431" width="6.59765625" style="93" customWidth="1"/>
    <col min="8432" max="8432" width="11.3984375" style="93" customWidth="1"/>
    <col min="8433" max="8433" width="6.8984375" style="93" customWidth="1"/>
    <col min="8434" max="8434" width="16.3984375" style="93" customWidth="1"/>
    <col min="8435" max="8435" width="14.09765625" style="93" customWidth="1"/>
    <col min="8436" max="8436" width="5.3984375" style="93" customWidth="1"/>
    <col min="8437" max="8437" width="44.8984375" style="93" customWidth="1"/>
    <col min="8438" max="8438" width="7.19921875" style="93" customWidth="1"/>
    <col min="8439" max="8439" width="6.3984375" style="93" customWidth="1"/>
    <col min="8440" max="8440" width="11.8984375" style="93" customWidth="1"/>
    <col min="8441" max="8441" width="14.59765625" style="93" customWidth="1"/>
    <col min="8442" max="8442" width="14.3984375" style="93" customWidth="1"/>
    <col min="8443" max="8443" width="12.69921875" style="93" customWidth="1"/>
    <col min="8444" max="8444" width="13.8984375" style="93" customWidth="1"/>
    <col min="8445" max="8445" width="14.3984375" style="93" customWidth="1"/>
    <col min="8446" max="8446" width="12.69921875" style="93" customWidth="1"/>
    <col min="8447" max="8447" width="13.8984375" style="93" customWidth="1"/>
    <col min="8448" max="8448" width="14.3984375" style="93" customWidth="1"/>
    <col min="8449" max="8449" width="12.69921875" style="93" customWidth="1"/>
    <col min="8450" max="8452" width="7.3984375" style="93" customWidth="1"/>
    <col min="8453" max="8453" width="10.69921875" style="93" customWidth="1"/>
    <col min="8454" max="8686" width="9.09765625" style="93"/>
    <col min="8687" max="8687" width="6.59765625" style="93" customWidth="1"/>
    <col min="8688" max="8688" width="11.3984375" style="93" customWidth="1"/>
    <col min="8689" max="8689" width="6.8984375" style="93" customWidth="1"/>
    <col min="8690" max="8690" width="16.3984375" style="93" customWidth="1"/>
    <col min="8691" max="8691" width="14.09765625" style="93" customWidth="1"/>
    <col min="8692" max="8692" width="5.3984375" style="93" customWidth="1"/>
    <col min="8693" max="8693" width="44.8984375" style="93" customWidth="1"/>
    <col min="8694" max="8694" width="7.19921875" style="93" customWidth="1"/>
    <col min="8695" max="8695" width="6.3984375" style="93" customWidth="1"/>
    <col min="8696" max="8696" width="11.8984375" style="93" customWidth="1"/>
    <col min="8697" max="8697" width="14.59765625" style="93" customWidth="1"/>
    <col min="8698" max="8698" width="14.3984375" style="93" customWidth="1"/>
    <col min="8699" max="8699" width="12.69921875" style="93" customWidth="1"/>
    <col min="8700" max="8700" width="13.8984375" style="93" customWidth="1"/>
    <col min="8701" max="8701" width="14.3984375" style="93" customWidth="1"/>
    <col min="8702" max="8702" width="12.69921875" style="93" customWidth="1"/>
    <col min="8703" max="8703" width="13.8984375" style="93" customWidth="1"/>
    <col min="8704" max="8704" width="14.3984375" style="93" customWidth="1"/>
    <col min="8705" max="8705" width="12.69921875" style="93" customWidth="1"/>
    <col min="8706" max="8708" width="7.3984375" style="93" customWidth="1"/>
    <col min="8709" max="8709" width="10.69921875" style="93" customWidth="1"/>
    <col min="8710" max="8942" width="9.09765625" style="93"/>
    <col min="8943" max="8943" width="6.59765625" style="93" customWidth="1"/>
    <col min="8944" max="8944" width="11.3984375" style="93" customWidth="1"/>
    <col min="8945" max="8945" width="6.8984375" style="93" customWidth="1"/>
    <col min="8946" max="8946" width="16.3984375" style="93" customWidth="1"/>
    <col min="8947" max="8947" width="14.09765625" style="93" customWidth="1"/>
    <col min="8948" max="8948" width="5.3984375" style="93" customWidth="1"/>
    <col min="8949" max="8949" width="44.8984375" style="93" customWidth="1"/>
    <col min="8950" max="8950" width="7.19921875" style="93" customWidth="1"/>
    <col min="8951" max="8951" width="6.3984375" style="93" customWidth="1"/>
    <col min="8952" max="8952" width="11.8984375" style="93" customWidth="1"/>
    <col min="8953" max="8953" width="14.59765625" style="93" customWidth="1"/>
    <col min="8954" max="8954" width="14.3984375" style="93" customWidth="1"/>
    <col min="8955" max="8955" width="12.69921875" style="93" customWidth="1"/>
    <col min="8956" max="8956" width="13.8984375" style="93" customWidth="1"/>
    <col min="8957" max="8957" width="14.3984375" style="93" customWidth="1"/>
    <col min="8958" max="8958" width="12.69921875" style="93" customWidth="1"/>
    <col min="8959" max="8959" width="13.8984375" style="93" customWidth="1"/>
    <col min="8960" max="8960" width="14.3984375" style="93" customWidth="1"/>
    <col min="8961" max="8961" width="12.69921875" style="93" customWidth="1"/>
    <col min="8962" max="8964" width="7.3984375" style="93" customWidth="1"/>
    <col min="8965" max="8965" width="10.69921875" style="93" customWidth="1"/>
    <col min="8966" max="9198" width="9.09765625" style="93"/>
    <col min="9199" max="9199" width="6.59765625" style="93" customWidth="1"/>
    <col min="9200" max="9200" width="11.3984375" style="93" customWidth="1"/>
    <col min="9201" max="9201" width="6.8984375" style="93" customWidth="1"/>
    <col min="9202" max="9202" width="16.3984375" style="93" customWidth="1"/>
    <col min="9203" max="9203" width="14.09765625" style="93" customWidth="1"/>
    <col min="9204" max="9204" width="5.3984375" style="93" customWidth="1"/>
    <col min="9205" max="9205" width="44.8984375" style="93" customWidth="1"/>
    <col min="9206" max="9206" width="7.19921875" style="93" customWidth="1"/>
    <col min="9207" max="9207" width="6.3984375" style="93" customWidth="1"/>
    <col min="9208" max="9208" width="11.8984375" style="93" customWidth="1"/>
    <col min="9209" max="9209" width="14.59765625" style="93" customWidth="1"/>
    <col min="9210" max="9210" width="14.3984375" style="93" customWidth="1"/>
    <col min="9211" max="9211" width="12.69921875" style="93" customWidth="1"/>
    <col min="9212" max="9212" width="13.8984375" style="93" customWidth="1"/>
    <col min="9213" max="9213" width="14.3984375" style="93" customWidth="1"/>
    <col min="9214" max="9214" width="12.69921875" style="93" customWidth="1"/>
    <col min="9215" max="9215" width="13.8984375" style="93" customWidth="1"/>
    <col min="9216" max="9216" width="14.3984375" style="93" customWidth="1"/>
    <col min="9217" max="9217" width="12.69921875" style="93" customWidth="1"/>
    <col min="9218" max="9220" width="7.3984375" style="93" customWidth="1"/>
    <col min="9221" max="9221" width="10.69921875" style="93" customWidth="1"/>
    <col min="9222" max="9454" width="9.09765625" style="93"/>
    <col min="9455" max="9455" width="6.59765625" style="93" customWidth="1"/>
    <col min="9456" max="9456" width="11.3984375" style="93" customWidth="1"/>
    <col min="9457" max="9457" width="6.8984375" style="93" customWidth="1"/>
    <col min="9458" max="9458" width="16.3984375" style="93" customWidth="1"/>
    <col min="9459" max="9459" width="14.09765625" style="93" customWidth="1"/>
    <col min="9460" max="9460" width="5.3984375" style="93" customWidth="1"/>
    <col min="9461" max="9461" width="44.8984375" style="93" customWidth="1"/>
    <col min="9462" max="9462" width="7.19921875" style="93" customWidth="1"/>
    <col min="9463" max="9463" width="6.3984375" style="93" customWidth="1"/>
    <col min="9464" max="9464" width="11.8984375" style="93" customWidth="1"/>
    <col min="9465" max="9465" width="14.59765625" style="93" customWidth="1"/>
    <col min="9466" max="9466" width="14.3984375" style="93" customWidth="1"/>
    <col min="9467" max="9467" width="12.69921875" style="93" customWidth="1"/>
    <col min="9468" max="9468" width="13.8984375" style="93" customWidth="1"/>
    <col min="9469" max="9469" width="14.3984375" style="93" customWidth="1"/>
    <col min="9470" max="9470" width="12.69921875" style="93" customWidth="1"/>
    <col min="9471" max="9471" width="13.8984375" style="93" customWidth="1"/>
    <col min="9472" max="9472" width="14.3984375" style="93" customWidth="1"/>
    <col min="9473" max="9473" width="12.69921875" style="93" customWidth="1"/>
    <col min="9474" max="9476" width="7.3984375" style="93" customWidth="1"/>
    <col min="9477" max="9477" width="10.69921875" style="93" customWidth="1"/>
    <col min="9478" max="9710" width="9.09765625" style="93"/>
    <col min="9711" max="9711" width="6.59765625" style="93" customWidth="1"/>
    <col min="9712" max="9712" width="11.3984375" style="93" customWidth="1"/>
    <col min="9713" max="9713" width="6.8984375" style="93" customWidth="1"/>
    <col min="9714" max="9714" width="16.3984375" style="93" customWidth="1"/>
    <col min="9715" max="9715" width="14.09765625" style="93" customWidth="1"/>
    <col min="9716" max="9716" width="5.3984375" style="93" customWidth="1"/>
    <col min="9717" max="9717" width="44.8984375" style="93" customWidth="1"/>
    <col min="9718" max="9718" width="7.19921875" style="93" customWidth="1"/>
    <col min="9719" max="9719" width="6.3984375" style="93" customWidth="1"/>
    <col min="9720" max="9720" width="11.8984375" style="93" customWidth="1"/>
    <col min="9721" max="9721" width="14.59765625" style="93" customWidth="1"/>
    <col min="9722" max="9722" width="14.3984375" style="93" customWidth="1"/>
    <col min="9723" max="9723" width="12.69921875" style="93" customWidth="1"/>
    <col min="9724" max="9724" width="13.8984375" style="93" customWidth="1"/>
    <col min="9725" max="9725" width="14.3984375" style="93" customWidth="1"/>
    <col min="9726" max="9726" width="12.69921875" style="93" customWidth="1"/>
    <col min="9727" max="9727" width="13.8984375" style="93" customWidth="1"/>
    <col min="9728" max="9728" width="14.3984375" style="93" customWidth="1"/>
    <col min="9729" max="9729" width="12.69921875" style="93" customWidth="1"/>
    <col min="9730" max="9732" width="7.3984375" style="93" customWidth="1"/>
    <col min="9733" max="9733" width="10.69921875" style="93" customWidth="1"/>
    <col min="9734" max="9966" width="9.09765625" style="93"/>
    <col min="9967" max="9967" width="6.59765625" style="93" customWidth="1"/>
    <col min="9968" max="9968" width="11.3984375" style="93" customWidth="1"/>
    <col min="9969" max="9969" width="6.8984375" style="93" customWidth="1"/>
    <col min="9970" max="9970" width="16.3984375" style="93" customWidth="1"/>
    <col min="9971" max="9971" width="14.09765625" style="93" customWidth="1"/>
    <col min="9972" max="9972" width="5.3984375" style="93" customWidth="1"/>
    <col min="9973" max="9973" width="44.8984375" style="93" customWidth="1"/>
    <col min="9974" max="9974" width="7.19921875" style="93" customWidth="1"/>
    <col min="9975" max="9975" width="6.3984375" style="93" customWidth="1"/>
    <col min="9976" max="9976" width="11.8984375" style="93" customWidth="1"/>
    <col min="9977" max="9977" width="14.59765625" style="93" customWidth="1"/>
    <col min="9978" max="9978" width="14.3984375" style="93" customWidth="1"/>
    <col min="9979" max="9979" width="12.69921875" style="93" customWidth="1"/>
    <col min="9980" max="9980" width="13.8984375" style="93" customWidth="1"/>
    <col min="9981" max="9981" width="14.3984375" style="93" customWidth="1"/>
    <col min="9982" max="9982" width="12.69921875" style="93" customWidth="1"/>
    <col min="9983" max="9983" width="13.8984375" style="93" customWidth="1"/>
    <col min="9984" max="9984" width="14.3984375" style="93" customWidth="1"/>
    <col min="9985" max="9985" width="12.69921875" style="93" customWidth="1"/>
    <col min="9986" max="9988" width="7.3984375" style="93" customWidth="1"/>
    <col min="9989" max="9989" width="10.69921875" style="93" customWidth="1"/>
    <col min="9990" max="10222" width="9.09765625" style="93"/>
    <col min="10223" max="10223" width="6.59765625" style="93" customWidth="1"/>
    <col min="10224" max="10224" width="11.3984375" style="93" customWidth="1"/>
    <col min="10225" max="10225" width="6.8984375" style="93" customWidth="1"/>
    <col min="10226" max="10226" width="16.3984375" style="93" customWidth="1"/>
    <col min="10227" max="10227" width="14.09765625" style="93" customWidth="1"/>
    <col min="10228" max="10228" width="5.3984375" style="93" customWidth="1"/>
    <col min="10229" max="10229" width="44.8984375" style="93" customWidth="1"/>
    <col min="10230" max="10230" width="7.19921875" style="93" customWidth="1"/>
    <col min="10231" max="10231" width="6.3984375" style="93" customWidth="1"/>
    <col min="10232" max="10232" width="11.8984375" style="93" customWidth="1"/>
    <col min="10233" max="10233" width="14.59765625" style="93" customWidth="1"/>
    <col min="10234" max="10234" width="14.3984375" style="93" customWidth="1"/>
    <col min="10235" max="10235" width="12.69921875" style="93" customWidth="1"/>
    <col min="10236" max="10236" width="13.8984375" style="93" customWidth="1"/>
    <col min="10237" max="10237" width="14.3984375" style="93" customWidth="1"/>
    <col min="10238" max="10238" width="12.69921875" style="93" customWidth="1"/>
    <col min="10239" max="10239" width="13.8984375" style="93" customWidth="1"/>
    <col min="10240" max="10240" width="14.3984375" style="93" customWidth="1"/>
    <col min="10241" max="10241" width="12.69921875" style="93" customWidth="1"/>
    <col min="10242" max="10244" width="7.3984375" style="93" customWidth="1"/>
    <col min="10245" max="10245" width="10.69921875" style="93" customWidth="1"/>
    <col min="10246" max="10478" width="9.09765625" style="93"/>
    <col min="10479" max="10479" width="6.59765625" style="93" customWidth="1"/>
    <col min="10480" max="10480" width="11.3984375" style="93" customWidth="1"/>
    <col min="10481" max="10481" width="6.8984375" style="93" customWidth="1"/>
    <col min="10482" max="10482" width="16.3984375" style="93" customWidth="1"/>
    <col min="10483" max="10483" width="14.09765625" style="93" customWidth="1"/>
    <col min="10484" max="10484" width="5.3984375" style="93" customWidth="1"/>
    <col min="10485" max="10485" width="44.8984375" style="93" customWidth="1"/>
    <col min="10486" max="10486" width="7.19921875" style="93" customWidth="1"/>
    <col min="10487" max="10487" width="6.3984375" style="93" customWidth="1"/>
    <col min="10488" max="10488" width="11.8984375" style="93" customWidth="1"/>
    <col min="10489" max="10489" width="14.59765625" style="93" customWidth="1"/>
    <col min="10490" max="10490" width="14.3984375" style="93" customWidth="1"/>
    <col min="10491" max="10491" width="12.69921875" style="93" customWidth="1"/>
    <col min="10492" max="10492" width="13.8984375" style="93" customWidth="1"/>
    <col min="10493" max="10493" width="14.3984375" style="93" customWidth="1"/>
    <col min="10494" max="10494" width="12.69921875" style="93" customWidth="1"/>
    <col min="10495" max="10495" width="13.8984375" style="93" customWidth="1"/>
    <col min="10496" max="10496" width="14.3984375" style="93" customWidth="1"/>
    <col min="10497" max="10497" width="12.69921875" style="93" customWidth="1"/>
    <col min="10498" max="10500" width="7.3984375" style="93" customWidth="1"/>
    <col min="10501" max="10501" width="10.69921875" style="93" customWidth="1"/>
    <col min="10502" max="10734" width="9.09765625" style="93"/>
    <col min="10735" max="10735" width="6.59765625" style="93" customWidth="1"/>
    <col min="10736" max="10736" width="11.3984375" style="93" customWidth="1"/>
    <col min="10737" max="10737" width="6.8984375" style="93" customWidth="1"/>
    <col min="10738" max="10738" width="16.3984375" style="93" customWidth="1"/>
    <col min="10739" max="10739" width="14.09765625" style="93" customWidth="1"/>
    <col min="10740" max="10740" width="5.3984375" style="93" customWidth="1"/>
    <col min="10741" max="10741" width="44.8984375" style="93" customWidth="1"/>
    <col min="10742" max="10742" width="7.19921875" style="93" customWidth="1"/>
    <col min="10743" max="10743" width="6.3984375" style="93" customWidth="1"/>
    <col min="10744" max="10744" width="11.8984375" style="93" customWidth="1"/>
    <col min="10745" max="10745" width="14.59765625" style="93" customWidth="1"/>
    <col min="10746" max="10746" width="14.3984375" style="93" customWidth="1"/>
    <col min="10747" max="10747" width="12.69921875" style="93" customWidth="1"/>
    <col min="10748" max="10748" width="13.8984375" style="93" customWidth="1"/>
    <col min="10749" max="10749" width="14.3984375" style="93" customWidth="1"/>
    <col min="10750" max="10750" width="12.69921875" style="93" customWidth="1"/>
    <col min="10751" max="10751" width="13.8984375" style="93" customWidth="1"/>
    <col min="10752" max="10752" width="14.3984375" style="93" customWidth="1"/>
    <col min="10753" max="10753" width="12.69921875" style="93" customWidth="1"/>
    <col min="10754" max="10756" width="7.3984375" style="93" customWidth="1"/>
    <col min="10757" max="10757" width="10.69921875" style="93" customWidth="1"/>
    <col min="10758" max="10990" width="9.09765625" style="93"/>
    <col min="10991" max="10991" width="6.59765625" style="93" customWidth="1"/>
    <col min="10992" max="10992" width="11.3984375" style="93" customWidth="1"/>
    <col min="10993" max="10993" width="6.8984375" style="93" customWidth="1"/>
    <col min="10994" max="10994" width="16.3984375" style="93" customWidth="1"/>
    <col min="10995" max="10995" width="14.09765625" style="93" customWidth="1"/>
    <col min="10996" max="10996" width="5.3984375" style="93" customWidth="1"/>
    <col min="10997" max="10997" width="44.8984375" style="93" customWidth="1"/>
    <col min="10998" max="10998" width="7.19921875" style="93" customWidth="1"/>
    <col min="10999" max="10999" width="6.3984375" style="93" customWidth="1"/>
    <col min="11000" max="11000" width="11.8984375" style="93" customWidth="1"/>
    <col min="11001" max="11001" width="14.59765625" style="93" customWidth="1"/>
    <col min="11002" max="11002" width="14.3984375" style="93" customWidth="1"/>
    <col min="11003" max="11003" width="12.69921875" style="93" customWidth="1"/>
    <col min="11004" max="11004" width="13.8984375" style="93" customWidth="1"/>
    <col min="11005" max="11005" width="14.3984375" style="93" customWidth="1"/>
    <col min="11006" max="11006" width="12.69921875" style="93" customWidth="1"/>
    <col min="11007" max="11007" width="13.8984375" style="93" customWidth="1"/>
    <col min="11008" max="11008" width="14.3984375" style="93" customWidth="1"/>
    <col min="11009" max="11009" width="12.69921875" style="93" customWidth="1"/>
    <col min="11010" max="11012" width="7.3984375" style="93" customWidth="1"/>
    <col min="11013" max="11013" width="10.69921875" style="93" customWidth="1"/>
    <col min="11014" max="11246" width="9.09765625" style="93"/>
    <col min="11247" max="11247" width="6.59765625" style="93" customWidth="1"/>
    <col min="11248" max="11248" width="11.3984375" style="93" customWidth="1"/>
    <col min="11249" max="11249" width="6.8984375" style="93" customWidth="1"/>
    <col min="11250" max="11250" width="16.3984375" style="93" customWidth="1"/>
    <col min="11251" max="11251" width="14.09765625" style="93" customWidth="1"/>
    <col min="11252" max="11252" width="5.3984375" style="93" customWidth="1"/>
    <col min="11253" max="11253" width="44.8984375" style="93" customWidth="1"/>
    <col min="11254" max="11254" width="7.19921875" style="93" customWidth="1"/>
    <col min="11255" max="11255" width="6.3984375" style="93" customWidth="1"/>
    <col min="11256" max="11256" width="11.8984375" style="93" customWidth="1"/>
    <col min="11257" max="11257" width="14.59765625" style="93" customWidth="1"/>
    <col min="11258" max="11258" width="14.3984375" style="93" customWidth="1"/>
    <col min="11259" max="11259" width="12.69921875" style="93" customWidth="1"/>
    <col min="11260" max="11260" width="13.8984375" style="93" customWidth="1"/>
    <col min="11261" max="11261" width="14.3984375" style="93" customWidth="1"/>
    <col min="11262" max="11262" width="12.69921875" style="93" customWidth="1"/>
    <col min="11263" max="11263" width="13.8984375" style="93" customWidth="1"/>
    <col min="11264" max="11264" width="14.3984375" style="93" customWidth="1"/>
    <col min="11265" max="11265" width="12.69921875" style="93" customWidth="1"/>
    <col min="11266" max="11268" width="7.3984375" style="93" customWidth="1"/>
    <col min="11269" max="11269" width="10.69921875" style="93" customWidth="1"/>
    <col min="11270" max="11502" width="9.09765625" style="93"/>
    <col min="11503" max="11503" width="6.59765625" style="93" customWidth="1"/>
    <col min="11504" max="11504" width="11.3984375" style="93" customWidth="1"/>
    <col min="11505" max="11505" width="6.8984375" style="93" customWidth="1"/>
    <col min="11506" max="11506" width="16.3984375" style="93" customWidth="1"/>
    <col min="11507" max="11507" width="14.09765625" style="93" customWidth="1"/>
    <col min="11508" max="11508" width="5.3984375" style="93" customWidth="1"/>
    <col min="11509" max="11509" width="44.8984375" style="93" customWidth="1"/>
    <col min="11510" max="11510" width="7.19921875" style="93" customWidth="1"/>
    <col min="11511" max="11511" width="6.3984375" style="93" customWidth="1"/>
    <col min="11512" max="11512" width="11.8984375" style="93" customWidth="1"/>
    <col min="11513" max="11513" width="14.59765625" style="93" customWidth="1"/>
    <col min="11514" max="11514" width="14.3984375" style="93" customWidth="1"/>
    <col min="11515" max="11515" width="12.69921875" style="93" customWidth="1"/>
    <col min="11516" max="11516" width="13.8984375" style="93" customWidth="1"/>
    <col min="11517" max="11517" width="14.3984375" style="93" customWidth="1"/>
    <col min="11518" max="11518" width="12.69921875" style="93" customWidth="1"/>
    <col min="11519" max="11519" width="13.8984375" style="93" customWidth="1"/>
    <col min="11520" max="11520" width="14.3984375" style="93" customWidth="1"/>
    <col min="11521" max="11521" width="12.69921875" style="93" customWidth="1"/>
    <col min="11522" max="11524" width="7.3984375" style="93" customWidth="1"/>
    <col min="11525" max="11525" width="10.69921875" style="93" customWidth="1"/>
    <col min="11526" max="11758" width="9.09765625" style="93"/>
    <col min="11759" max="11759" width="6.59765625" style="93" customWidth="1"/>
    <col min="11760" max="11760" width="11.3984375" style="93" customWidth="1"/>
    <col min="11761" max="11761" width="6.8984375" style="93" customWidth="1"/>
    <col min="11762" max="11762" width="16.3984375" style="93" customWidth="1"/>
    <col min="11763" max="11763" width="14.09765625" style="93" customWidth="1"/>
    <col min="11764" max="11764" width="5.3984375" style="93" customWidth="1"/>
    <col min="11765" max="11765" width="44.8984375" style="93" customWidth="1"/>
    <col min="11766" max="11766" width="7.19921875" style="93" customWidth="1"/>
    <col min="11767" max="11767" width="6.3984375" style="93" customWidth="1"/>
    <col min="11768" max="11768" width="11.8984375" style="93" customWidth="1"/>
    <col min="11769" max="11769" width="14.59765625" style="93" customWidth="1"/>
    <col min="11770" max="11770" width="14.3984375" style="93" customWidth="1"/>
    <col min="11771" max="11771" width="12.69921875" style="93" customWidth="1"/>
    <col min="11772" max="11772" width="13.8984375" style="93" customWidth="1"/>
    <col min="11773" max="11773" width="14.3984375" style="93" customWidth="1"/>
    <col min="11774" max="11774" width="12.69921875" style="93" customWidth="1"/>
    <col min="11775" max="11775" width="13.8984375" style="93" customWidth="1"/>
    <col min="11776" max="11776" width="14.3984375" style="93" customWidth="1"/>
    <col min="11777" max="11777" width="12.69921875" style="93" customWidth="1"/>
    <col min="11778" max="11780" width="7.3984375" style="93" customWidth="1"/>
    <col min="11781" max="11781" width="10.69921875" style="93" customWidth="1"/>
    <col min="11782" max="12014" width="9.09765625" style="93"/>
    <col min="12015" max="12015" width="6.59765625" style="93" customWidth="1"/>
    <col min="12016" max="12016" width="11.3984375" style="93" customWidth="1"/>
    <col min="12017" max="12017" width="6.8984375" style="93" customWidth="1"/>
    <col min="12018" max="12018" width="16.3984375" style="93" customWidth="1"/>
    <col min="12019" max="12019" width="14.09765625" style="93" customWidth="1"/>
    <col min="12020" max="12020" width="5.3984375" style="93" customWidth="1"/>
    <col min="12021" max="12021" width="44.8984375" style="93" customWidth="1"/>
    <col min="12022" max="12022" width="7.19921875" style="93" customWidth="1"/>
    <col min="12023" max="12023" width="6.3984375" style="93" customWidth="1"/>
    <col min="12024" max="12024" width="11.8984375" style="93" customWidth="1"/>
    <col min="12025" max="12025" width="14.59765625" style="93" customWidth="1"/>
    <col min="12026" max="12026" width="14.3984375" style="93" customWidth="1"/>
    <col min="12027" max="12027" width="12.69921875" style="93" customWidth="1"/>
    <col min="12028" max="12028" width="13.8984375" style="93" customWidth="1"/>
    <col min="12029" max="12029" width="14.3984375" style="93" customWidth="1"/>
    <col min="12030" max="12030" width="12.69921875" style="93" customWidth="1"/>
    <col min="12031" max="12031" width="13.8984375" style="93" customWidth="1"/>
    <col min="12032" max="12032" width="14.3984375" style="93" customWidth="1"/>
    <col min="12033" max="12033" width="12.69921875" style="93" customWidth="1"/>
    <col min="12034" max="12036" width="7.3984375" style="93" customWidth="1"/>
    <col min="12037" max="12037" width="10.69921875" style="93" customWidth="1"/>
    <col min="12038" max="12270" width="9.09765625" style="93"/>
    <col min="12271" max="12271" width="6.59765625" style="93" customWidth="1"/>
    <col min="12272" max="12272" width="11.3984375" style="93" customWidth="1"/>
    <col min="12273" max="12273" width="6.8984375" style="93" customWidth="1"/>
    <col min="12274" max="12274" width="16.3984375" style="93" customWidth="1"/>
    <col min="12275" max="12275" width="14.09765625" style="93" customWidth="1"/>
    <col min="12276" max="12276" width="5.3984375" style="93" customWidth="1"/>
    <col min="12277" max="12277" width="44.8984375" style="93" customWidth="1"/>
    <col min="12278" max="12278" width="7.19921875" style="93" customWidth="1"/>
    <col min="12279" max="12279" width="6.3984375" style="93" customWidth="1"/>
    <col min="12280" max="12280" width="11.8984375" style="93" customWidth="1"/>
    <col min="12281" max="12281" width="14.59765625" style="93" customWidth="1"/>
    <col min="12282" max="12282" width="14.3984375" style="93" customWidth="1"/>
    <col min="12283" max="12283" width="12.69921875" style="93" customWidth="1"/>
    <col min="12284" max="12284" width="13.8984375" style="93" customWidth="1"/>
    <col min="12285" max="12285" width="14.3984375" style="93" customWidth="1"/>
    <col min="12286" max="12286" width="12.69921875" style="93" customWidth="1"/>
    <col min="12287" max="12287" width="13.8984375" style="93" customWidth="1"/>
    <col min="12288" max="12288" width="14.3984375" style="93" customWidth="1"/>
    <col min="12289" max="12289" width="12.69921875" style="93" customWidth="1"/>
    <col min="12290" max="12292" width="7.3984375" style="93" customWidth="1"/>
    <col min="12293" max="12293" width="10.69921875" style="93" customWidth="1"/>
    <col min="12294" max="12526" width="9.09765625" style="93"/>
    <col min="12527" max="12527" width="6.59765625" style="93" customWidth="1"/>
    <col min="12528" max="12528" width="11.3984375" style="93" customWidth="1"/>
    <col min="12529" max="12529" width="6.8984375" style="93" customWidth="1"/>
    <col min="12530" max="12530" width="16.3984375" style="93" customWidth="1"/>
    <col min="12531" max="12531" width="14.09765625" style="93" customWidth="1"/>
    <col min="12532" max="12532" width="5.3984375" style="93" customWidth="1"/>
    <col min="12533" max="12533" width="44.8984375" style="93" customWidth="1"/>
    <col min="12534" max="12534" width="7.19921875" style="93" customWidth="1"/>
    <col min="12535" max="12535" width="6.3984375" style="93" customWidth="1"/>
    <col min="12536" max="12536" width="11.8984375" style="93" customWidth="1"/>
    <col min="12537" max="12537" width="14.59765625" style="93" customWidth="1"/>
    <col min="12538" max="12538" width="14.3984375" style="93" customWidth="1"/>
    <col min="12539" max="12539" width="12.69921875" style="93" customWidth="1"/>
    <col min="12540" max="12540" width="13.8984375" style="93" customWidth="1"/>
    <col min="12541" max="12541" width="14.3984375" style="93" customWidth="1"/>
    <col min="12542" max="12542" width="12.69921875" style="93" customWidth="1"/>
    <col min="12543" max="12543" width="13.8984375" style="93" customWidth="1"/>
    <col min="12544" max="12544" width="14.3984375" style="93" customWidth="1"/>
    <col min="12545" max="12545" width="12.69921875" style="93" customWidth="1"/>
    <col min="12546" max="12548" width="7.3984375" style="93" customWidth="1"/>
    <col min="12549" max="12549" width="10.69921875" style="93" customWidth="1"/>
    <col min="12550" max="12782" width="9.09765625" style="93"/>
    <col min="12783" max="12783" width="6.59765625" style="93" customWidth="1"/>
    <col min="12784" max="12784" width="11.3984375" style="93" customWidth="1"/>
    <col min="12785" max="12785" width="6.8984375" style="93" customWidth="1"/>
    <col min="12786" max="12786" width="16.3984375" style="93" customWidth="1"/>
    <col min="12787" max="12787" width="14.09765625" style="93" customWidth="1"/>
    <col min="12788" max="12788" width="5.3984375" style="93" customWidth="1"/>
    <col min="12789" max="12789" width="44.8984375" style="93" customWidth="1"/>
    <col min="12790" max="12790" width="7.19921875" style="93" customWidth="1"/>
    <col min="12791" max="12791" width="6.3984375" style="93" customWidth="1"/>
    <col min="12792" max="12792" width="11.8984375" style="93" customWidth="1"/>
    <col min="12793" max="12793" width="14.59765625" style="93" customWidth="1"/>
    <col min="12794" max="12794" width="14.3984375" style="93" customWidth="1"/>
    <col min="12795" max="12795" width="12.69921875" style="93" customWidth="1"/>
    <col min="12796" max="12796" width="13.8984375" style="93" customWidth="1"/>
    <col min="12797" max="12797" width="14.3984375" style="93" customWidth="1"/>
    <col min="12798" max="12798" width="12.69921875" style="93" customWidth="1"/>
    <col min="12799" max="12799" width="13.8984375" style="93" customWidth="1"/>
    <col min="12800" max="12800" width="14.3984375" style="93" customWidth="1"/>
    <col min="12801" max="12801" width="12.69921875" style="93" customWidth="1"/>
    <col min="12802" max="12804" width="7.3984375" style="93" customWidth="1"/>
    <col min="12805" max="12805" width="10.69921875" style="93" customWidth="1"/>
    <col min="12806" max="13038" width="9.09765625" style="93"/>
    <col min="13039" max="13039" width="6.59765625" style="93" customWidth="1"/>
    <col min="13040" max="13040" width="11.3984375" style="93" customWidth="1"/>
    <col min="13041" max="13041" width="6.8984375" style="93" customWidth="1"/>
    <col min="13042" max="13042" width="16.3984375" style="93" customWidth="1"/>
    <col min="13043" max="13043" width="14.09765625" style="93" customWidth="1"/>
    <col min="13044" max="13044" width="5.3984375" style="93" customWidth="1"/>
    <col min="13045" max="13045" width="44.8984375" style="93" customWidth="1"/>
    <col min="13046" max="13046" width="7.19921875" style="93" customWidth="1"/>
    <col min="13047" max="13047" width="6.3984375" style="93" customWidth="1"/>
    <col min="13048" max="13048" width="11.8984375" style="93" customWidth="1"/>
    <col min="13049" max="13049" width="14.59765625" style="93" customWidth="1"/>
    <col min="13050" max="13050" width="14.3984375" style="93" customWidth="1"/>
    <col min="13051" max="13051" width="12.69921875" style="93" customWidth="1"/>
    <col min="13052" max="13052" width="13.8984375" style="93" customWidth="1"/>
    <col min="13053" max="13053" width="14.3984375" style="93" customWidth="1"/>
    <col min="13054" max="13054" width="12.69921875" style="93" customWidth="1"/>
    <col min="13055" max="13055" width="13.8984375" style="93" customWidth="1"/>
    <col min="13056" max="13056" width="14.3984375" style="93" customWidth="1"/>
    <col min="13057" max="13057" width="12.69921875" style="93" customWidth="1"/>
    <col min="13058" max="13060" width="7.3984375" style="93" customWidth="1"/>
    <col min="13061" max="13061" width="10.69921875" style="93" customWidth="1"/>
    <col min="13062" max="13294" width="9.09765625" style="93"/>
    <col min="13295" max="13295" width="6.59765625" style="93" customWidth="1"/>
    <col min="13296" max="13296" width="11.3984375" style="93" customWidth="1"/>
    <col min="13297" max="13297" width="6.8984375" style="93" customWidth="1"/>
    <col min="13298" max="13298" width="16.3984375" style="93" customWidth="1"/>
    <col min="13299" max="13299" width="14.09765625" style="93" customWidth="1"/>
    <col min="13300" max="13300" width="5.3984375" style="93" customWidth="1"/>
    <col min="13301" max="13301" width="44.8984375" style="93" customWidth="1"/>
    <col min="13302" max="13302" width="7.19921875" style="93" customWidth="1"/>
    <col min="13303" max="13303" width="6.3984375" style="93" customWidth="1"/>
    <col min="13304" max="13304" width="11.8984375" style="93" customWidth="1"/>
    <col min="13305" max="13305" width="14.59765625" style="93" customWidth="1"/>
    <col min="13306" max="13306" width="14.3984375" style="93" customWidth="1"/>
    <col min="13307" max="13307" width="12.69921875" style="93" customWidth="1"/>
    <col min="13308" max="13308" width="13.8984375" style="93" customWidth="1"/>
    <col min="13309" max="13309" width="14.3984375" style="93" customWidth="1"/>
    <col min="13310" max="13310" width="12.69921875" style="93" customWidth="1"/>
    <col min="13311" max="13311" width="13.8984375" style="93" customWidth="1"/>
    <col min="13312" max="13312" width="14.3984375" style="93" customWidth="1"/>
    <col min="13313" max="13313" width="12.69921875" style="93" customWidth="1"/>
    <col min="13314" max="13316" width="7.3984375" style="93" customWidth="1"/>
    <col min="13317" max="13317" width="10.69921875" style="93" customWidth="1"/>
    <col min="13318" max="13550" width="9.09765625" style="93"/>
    <col min="13551" max="13551" width="6.59765625" style="93" customWidth="1"/>
    <col min="13552" max="13552" width="11.3984375" style="93" customWidth="1"/>
    <col min="13553" max="13553" width="6.8984375" style="93" customWidth="1"/>
    <col min="13554" max="13554" width="16.3984375" style="93" customWidth="1"/>
    <col min="13555" max="13555" width="14.09765625" style="93" customWidth="1"/>
    <col min="13556" max="13556" width="5.3984375" style="93" customWidth="1"/>
    <col min="13557" max="13557" width="44.8984375" style="93" customWidth="1"/>
    <col min="13558" max="13558" width="7.19921875" style="93" customWidth="1"/>
    <col min="13559" max="13559" width="6.3984375" style="93" customWidth="1"/>
    <col min="13560" max="13560" width="11.8984375" style="93" customWidth="1"/>
    <col min="13561" max="13561" width="14.59765625" style="93" customWidth="1"/>
    <col min="13562" max="13562" width="14.3984375" style="93" customWidth="1"/>
    <col min="13563" max="13563" width="12.69921875" style="93" customWidth="1"/>
    <col min="13564" max="13564" width="13.8984375" style="93" customWidth="1"/>
    <col min="13565" max="13565" width="14.3984375" style="93" customWidth="1"/>
    <col min="13566" max="13566" width="12.69921875" style="93" customWidth="1"/>
    <col min="13567" max="13567" width="13.8984375" style="93" customWidth="1"/>
    <col min="13568" max="13568" width="14.3984375" style="93" customWidth="1"/>
    <col min="13569" max="13569" width="12.69921875" style="93" customWidth="1"/>
    <col min="13570" max="13572" width="7.3984375" style="93" customWidth="1"/>
    <col min="13573" max="13573" width="10.69921875" style="93" customWidth="1"/>
    <col min="13574" max="13806" width="9.09765625" style="93"/>
    <col min="13807" max="13807" width="6.59765625" style="93" customWidth="1"/>
    <col min="13808" max="13808" width="11.3984375" style="93" customWidth="1"/>
    <col min="13809" max="13809" width="6.8984375" style="93" customWidth="1"/>
    <col min="13810" max="13810" width="16.3984375" style="93" customWidth="1"/>
    <col min="13811" max="13811" width="14.09765625" style="93" customWidth="1"/>
    <col min="13812" max="13812" width="5.3984375" style="93" customWidth="1"/>
    <col min="13813" max="13813" width="44.8984375" style="93" customWidth="1"/>
    <col min="13814" max="13814" width="7.19921875" style="93" customWidth="1"/>
    <col min="13815" max="13815" width="6.3984375" style="93" customWidth="1"/>
    <col min="13816" max="13816" width="11.8984375" style="93" customWidth="1"/>
    <col min="13817" max="13817" width="14.59765625" style="93" customWidth="1"/>
    <col min="13818" max="13818" width="14.3984375" style="93" customWidth="1"/>
    <col min="13819" max="13819" width="12.69921875" style="93" customWidth="1"/>
    <col min="13820" max="13820" width="13.8984375" style="93" customWidth="1"/>
    <col min="13821" max="13821" width="14.3984375" style="93" customWidth="1"/>
    <col min="13822" max="13822" width="12.69921875" style="93" customWidth="1"/>
    <col min="13823" max="13823" width="13.8984375" style="93" customWidth="1"/>
    <col min="13824" max="13824" width="14.3984375" style="93" customWidth="1"/>
    <col min="13825" max="13825" width="12.69921875" style="93" customWidth="1"/>
    <col min="13826" max="13828" width="7.3984375" style="93" customWidth="1"/>
    <col min="13829" max="13829" width="10.69921875" style="93" customWidth="1"/>
    <col min="13830" max="14062" width="9.09765625" style="93"/>
    <col min="14063" max="14063" width="6.59765625" style="93" customWidth="1"/>
    <col min="14064" max="14064" width="11.3984375" style="93" customWidth="1"/>
    <col min="14065" max="14065" width="6.8984375" style="93" customWidth="1"/>
    <col min="14066" max="14066" width="16.3984375" style="93" customWidth="1"/>
    <col min="14067" max="14067" width="14.09765625" style="93" customWidth="1"/>
    <col min="14068" max="14068" width="5.3984375" style="93" customWidth="1"/>
    <col min="14069" max="14069" width="44.8984375" style="93" customWidth="1"/>
    <col min="14070" max="14070" width="7.19921875" style="93" customWidth="1"/>
    <col min="14071" max="14071" width="6.3984375" style="93" customWidth="1"/>
    <col min="14072" max="14072" width="11.8984375" style="93" customWidth="1"/>
    <col min="14073" max="14073" width="14.59765625" style="93" customWidth="1"/>
    <col min="14074" max="14074" width="14.3984375" style="93" customWidth="1"/>
    <col min="14075" max="14075" width="12.69921875" style="93" customWidth="1"/>
    <col min="14076" max="14076" width="13.8984375" style="93" customWidth="1"/>
    <col min="14077" max="14077" width="14.3984375" style="93" customWidth="1"/>
    <col min="14078" max="14078" width="12.69921875" style="93" customWidth="1"/>
    <col min="14079" max="14079" width="13.8984375" style="93" customWidth="1"/>
    <col min="14080" max="14080" width="14.3984375" style="93" customWidth="1"/>
    <col min="14081" max="14081" width="12.69921875" style="93" customWidth="1"/>
    <col min="14082" max="14084" width="7.3984375" style="93" customWidth="1"/>
    <col min="14085" max="14085" width="10.69921875" style="93" customWidth="1"/>
    <col min="14086" max="14318" width="9.09765625" style="93"/>
    <col min="14319" max="14319" width="6.59765625" style="93" customWidth="1"/>
    <col min="14320" max="14320" width="11.3984375" style="93" customWidth="1"/>
    <col min="14321" max="14321" width="6.8984375" style="93" customWidth="1"/>
    <col min="14322" max="14322" width="16.3984375" style="93" customWidth="1"/>
    <col min="14323" max="14323" width="14.09765625" style="93" customWidth="1"/>
    <col min="14324" max="14324" width="5.3984375" style="93" customWidth="1"/>
    <col min="14325" max="14325" width="44.8984375" style="93" customWidth="1"/>
    <col min="14326" max="14326" width="7.19921875" style="93" customWidth="1"/>
    <col min="14327" max="14327" width="6.3984375" style="93" customWidth="1"/>
    <col min="14328" max="14328" width="11.8984375" style="93" customWidth="1"/>
    <col min="14329" max="14329" width="14.59765625" style="93" customWidth="1"/>
    <col min="14330" max="14330" width="14.3984375" style="93" customWidth="1"/>
    <col min="14331" max="14331" width="12.69921875" style="93" customWidth="1"/>
    <col min="14332" max="14332" width="13.8984375" style="93" customWidth="1"/>
    <col min="14333" max="14333" width="14.3984375" style="93" customWidth="1"/>
    <col min="14334" max="14334" width="12.69921875" style="93" customWidth="1"/>
    <col min="14335" max="14335" width="13.8984375" style="93" customWidth="1"/>
    <col min="14336" max="14336" width="14.3984375" style="93" customWidth="1"/>
    <col min="14337" max="14337" width="12.69921875" style="93" customWidth="1"/>
    <col min="14338" max="14340" width="7.3984375" style="93" customWidth="1"/>
    <col min="14341" max="14341" width="10.69921875" style="93" customWidth="1"/>
    <col min="14342" max="14574" width="9.09765625" style="93"/>
    <col min="14575" max="14575" width="6.59765625" style="93" customWidth="1"/>
    <col min="14576" max="14576" width="11.3984375" style="93" customWidth="1"/>
    <col min="14577" max="14577" width="6.8984375" style="93" customWidth="1"/>
    <col min="14578" max="14578" width="16.3984375" style="93" customWidth="1"/>
    <col min="14579" max="14579" width="14.09765625" style="93" customWidth="1"/>
    <col min="14580" max="14580" width="5.3984375" style="93" customWidth="1"/>
    <col min="14581" max="14581" width="44.8984375" style="93" customWidth="1"/>
    <col min="14582" max="14582" width="7.19921875" style="93" customWidth="1"/>
    <col min="14583" max="14583" width="6.3984375" style="93" customWidth="1"/>
    <col min="14584" max="14584" width="11.8984375" style="93" customWidth="1"/>
    <col min="14585" max="14585" width="14.59765625" style="93" customWidth="1"/>
    <col min="14586" max="14586" width="14.3984375" style="93" customWidth="1"/>
    <col min="14587" max="14587" width="12.69921875" style="93" customWidth="1"/>
    <col min="14588" max="14588" width="13.8984375" style="93" customWidth="1"/>
    <col min="14589" max="14589" width="14.3984375" style="93" customWidth="1"/>
    <col min="14590" max="14590" width="12.69921875" style="93" customWidth="1"/>
    <col min="14591" max="14591" width="13.8984375" style="93" customWidth="1"/>
    <col min="14592" max="14592" width="14.3984375" style="93" customWidth="1"/>
    <col min="14593" max="14593" width="12.69921875" style="93" customWidth="1"/>
    <col min="14594" max="14596" width="7.3984375" style="93" customWidth="1"/>
    <col min="14597" max="14597" width="10.69921875" style="93" customWidth="1"/>
    <col min="14598" max="14830" width="9.09765625" style="93"/>
    <col min="14831" max="14831" width="6.59765625" style="93" customWidth="1"/>
    <col min="14832" max="14832" width="11.3984375" style="93" customWidth="1"/>
    <col min="14833" max="14833" width="6.8984375" style="93" customWidth="1"/>
    <col min="14834" max="14834" width="16.3984375" style="93" customWidth="1"/>
    <col min="14835" max="14835" width="14.09765625" style="93" customWidth="1"/>
    <col min="14836" max="14836" width="5.3984375" style="93" customWidth="1"/>
    <col min="14837" max="14837" width="44.8984375" style="93" customWidth="1"/>
    <col min="14838" max="14838" width="7.19921875" style="93" customWidth="1"/>
    <col min="14839" max="14839" width="6.3984375" style="93" customWidth="1"/>
    <col min="14840" max="14840" width="11.8984375" style="93" customWidth="1"/>
    <col min="14841" max="14841" width="14.59765625" style="93" customWidth="1"/>
    <col min="14842" max="14842" width="14.3984375" style="93" customWidth="1"/>
    <col min="14843" max="14843" width="12.69921875" style="93" customWidth="1"/>
    <col min="14844" max="14844" width="13.8984375" style="93" customWidth="1"/>
    <col min="14845" max="14845" width="14.3984375" style="93" customWidth="1"/>
    <col min="14846" max="14846" width="12.69921875" style="93" customWidth="1"/>
    <col min="14847" max="14847" width="13.8984375" style="93" customWidth="1"/>
    <col min="14848" max="14848" width="14.3984375" style="93" customWidth="1"/>
    <col min="14849" max="14849" width="12.69921875" style="93" customWidth="1"/>
    <col min="14850" max="14852" width="7.3984375" style="93" customWidth="1"/>
    <col min="14853" max="14853" width="10.69921875" style="93" customWidth="1"/>
    <col min="14854" max="15086" width="9.09765625" style="93"/>
    <col min="15087" max="15087" width="6.59765625" style="93" customWidth="1"/>
    <col min="15088" max="15088" width="11.3984375" style="93" customWidth="1"/>
    <col min="15089" max="15089" width="6.8984375" style="93" customWidth="1"/>
    <col min="15090" max="15090" width="16.3984375" style="93" customWidth="1"/>
    <col min="15091" max="15091" width="14.09765625" style="93" customWidth="1"/>
    <col min="15092" max="15092" width="5.3984375" style="93" customWidth="1"/>
    <col min="15093" max="15093" width="44.8984375" style="93" customWidth="1"/>
    <col min="15094" max="15094" width="7.19921875" style="93" customWidth="1"/>
    <col min="15095" max="15095" width="6.3984375" style="93" customWidth="1"/>
    <col min="15096" max="15096" width="11.8984375" style="93" customWidth="1"/>
    <col min="15097" max="15097" width="14.59765625" style="93" customWidth="1"/>
    <col min="15098" max="15098" width="14.3984375" style="93" customWidth="1"/>
    <col min="15099" max="15099" width="12.69921875" style="93" customWidth="1"/>
    <col min="15100" max="15100" width="13.8984375" style="93" customWidth="1"/>
    <col min="15101" max="15101" width="14.3984375" style="93" customWidth="1"/>
    <col min="15102" max="15102" width="12.69921875" style="93" customWidth="1"/>
    <col min="15103" max="15103" width="13.8984375" style="93" customWidth="1"/>
    <col min="15104" max="15104" width="14.3984375" style="93" customWidth="1"/>
    <col min="15105" max="15105" width="12.69921875" style="93" customWidth="1"/>
    <col min="15106" max="15108" width="7.3984375" style="93" customWidth="1"/>
    <col min="15109" max="15109" width="10.69921875" style="93" customWidth="1"/>
    <col min="15110" max="15342" width="9.09765625" style="93"/>
    <col min="15343" max="15343" width="6.59765625" style="93" customWidth="1"/>
    <col min="15344" max="15344" width="11.3984375" style="93" customWidth="1"/>
    <col min="15345" max="15345" width="6.8984375" style="93" customWidth="1"/>
    <col min="15346" max="15346" width="16.3984375" style="93" customWidth="1"/>
    <col min="15347" max="15347" width="14.09765625" style="93" customWidth="1"/>
    <col min="15348" max="15348" width="5.3984375" style="93" customWidth="1"/>
    <col min="15349" max="15349" width="44.8984375" style="93" customWidth="1"/>
    <col min="15350" max="15350" width="7.19921875" style="93" customWidth="1"/>
    <col min="15351" max="15351" width="6.3984375" style="93" customWidth="1"/>
    <col min="15352" max="15352" width="11.8984375" style="93" customWidth="1"/>
    <col min="15353" max="15353" width="14.59765625" style="93" customWidth="1"/>
    <col min="15354" max="15354" width="14.3984375" style="93" customWidth="1"/>
    <col min="15355" max="15355" width="12.69921875" style="93" customWidth="1"/>
    <col min="15356" max="15356" width="13.8984375" style="93" customWidth="1"/>
    <col min="15357" max="15357" width="14.3984375" style="93" customWidth="1"/>
    <col min="15358" max="15358" width="12.69921875" style="93" customWidth="1"/>
    <col min="15359" max="15359" width="13.8984375" style="93" customWidth="1"/>
    <col min="15360" max="15360" width="14.3984375" style="93" customWidth="1"/>
    <col min="15361" max="15361" width="12.69921875" style="93" customWidth="1"/>
    <col min="15362" max="15364" width="7.3984375" style="93" customWidth="1"/>
    <col min="15365" max="15365" width="10.69921875" style="93" customWidth="1"/>
    <col min="15366" max="15598" width="9.09765625" style="93"/>
    <col min="15599" max="15599" width="6.59765625" style="93" customWidth="1"/>
    <col min="15600" max="15600" width="11.3984375" style="93" customWidth="1"/>
    <col min="15601" max="15601" width="6.8984375" style="93" customWidth="1"/>
    <col min="15602" max="15602" width="16.3984375" style="93" customWidth="1"/>
    <col min="15603" max="15603" width="14.09765625" style="93" customWidth="1"/>
    <col min="15604" max="15604" width="5.3984375" style="93" customWidth="1"/>
    <col min="15605" max="15605" width="44.8984375" style="93" customWidth="1"/>
    <col min="15606" max="15606" width="7.19921875" style="93" customWidth="1"/>
    <col min="15607" max="15607" width="6.3984375" style="93" customWidth="1"/>
    <col min="15608" max="15608" width="11.8984375" style="93" customWidth="1"/>
    <col min="15609" max="15609" width="14.59765625" style="93" customWidth="1"/>
    <col min="15610" max="15610" width="14.3984375" style="93" customWidth="1"/>
    <col min="15611" max="15611" width="12.69921875" style="93" customWidth="1"/>
    <col min="15612" max="15612" width="13.8984375" style="93" customWidth="1"/>
    <col min="15613" max="15613" width="14.3984375" style="93" customWidth="1"/>
    <col min="15614" max="15614" width="12.69921875" style="93" customWidth="1"/>
    <col min="15615" max="15615" width="13.8984375" style="93" customWidth="1"/>
    <col min="15616" max="15616" width="14.3984375" style="93" customWidth="1"/>
    <col min="15617" max="15617" width="12.69921875" style="93" customWidth="1"/>
    <col min="15618" max="15620" width="7.3984375" style="93" customWidth="1"/>
    <col min="15621" max="15621" width="10.69921875" style="93" customWidth="1"/>
    <col min="15622" max="15854" width="9.09765625" style="93"/>
    <col min="15855" max="15855" width="6.59765625" style="93" customWidth="1"/>
    <col min="15856" max="15856" width="11.3984375" style="93" customWidth="1"/>
    <col min="15857" max="15857" width="6.8984375" style="93" customWidth="1"/>
    <col min="15858" max="15858" width="16.3984375" style="93" customWidth="1"/>
    <col min="15859" max="15859" width="14.09765625" style="93" customWidth="1"/>
    <col min="15860" max="15860" width="5.3984375" style="93" customWidth="1"/>
    <col min="15861" max="15861" width="44.8984375" style="93" customWidth="1"/>
    <col min="15862" max="15862" width="7.19921875" style="93" customWidth="1"/>
    <col min="15863" max="15863" width="6.3984375" style="93" customWidth="1"/>
    <col min="15864" max="15864" width="11.8984375" style="93" customWidth="1"/>
    <col min="15865" max="15865" width="14.59765625" style="93" customWidth="1"/>
    <col min="15866" max="15866" width="14.3984375" style="93" customWidth="1"/>
    <col min="15867" max="15867" width="12.69921875" style="93" customWidth="1"/>
    <col min="15868" max="15868" width="13.8984375" style="93" customWidth="1"/>
    <col min="15869" max="15869" width="14.3984375" style="93" customWidth="1"/>
    <col min="15870" max="15870" width="12.69921875" style="93" customWidth="1"/>
    <col min="15871" max="15871" width="13.8984375" style="93" customWidth="1"/>
    <col min="15872" max="15872" width="14.3984375" style="93" customWidth="1"/>
    <col min="15873" max="15873" width="12.69921875" style="93" customWidth="1"/>
    <col min="15874" max="15876" width="7.3984375" style="93" customWidth="1"/>
    <col min="15877" max="15877" width="10.69921875" style="93" customWidth="1"/>
    <col min="15878" max="16110" width="9.09765625" style="93"/>
    <col min="16111" max="16111" width="6.59765625" style="93" customWidth="1"/>
    <col min="16112" max="16112" width="11.3984375" style="93" customWidth="1"/>
    <col min="16113" max="16113" width="6.8984375" style="93" customWidth="1"/>
    <col min="16114" max="16114" width="16.3984375" style="93" customWidth="1"/>
    <col min="16115" max="16115" width="14.09765625" style="93" customWidth="1"/>
    <col min="16116" max="16116" width="5.3984375" style="93" customWidth="1"/>
    <col min="16117" max="16117" width="44.8984375" style="93" customWidth="1"/>
    <col min="16118" max="16118" width="7.19921875" style="93" customWidth="1"/>
    <col min="16119" max="16119" width="6.3984375" style="93" customWidth="1"/>
    <col min="16120" max="16120" width="11.8984375" style="93" customWidth="1"/>
    <col min="16121" max="16121" width="14.59765625" style="93" customWidth="1"/>
    <col min="16122" max="16122" width="14.3984375" style="93" customWidth="1"/>
    <col min="16123" max="16123" width="12.69921875" style="93" customWidth="1"/>
    <col min="16124" max="16124" width="13.8984375" style="93" customWidth="1"/>
    <col min="16125" max="16125" width="14.3984375" style="93" customWidth="1"/>
    <col min="16126" max="16126" width="12.69921875" style="93" customWidth="1"/>
    <col min="16127" max="16127" width="13.8984375" style="93" customWidth="1"/>
    <col min="16128" max="16128" width="14.3984375" style="93" customWidth="1"/>
    <col min="16129" max="16129" width="12.69921875" style="93" customWidth="1"/>
    <col min="16130" max="16132" width="7.3984375" style="93" customWidth="1"/>
    <col min="16133" max="16133" width="10.69921875" style="93" customWidth="1"/>
    <col min="16134" max="16383" width="9.09765625" style="93"/>
    <col min="16384" max="16384" width="9.09765625" style="93" customWidth="1"/>
  </cols>
  <sheetData>
    <row r="1" spans="1:18" x14ac:dyDescent="0.7">
      <c r="A1" s="415" t="s">
        <v>595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89" t="s">
        <v>596</v>
      </c>
      <c r="N1" s="90"/>
      <c r="O1" s="90"/>
      <c r="P1" s="90"/>
    </row>
    <row r="2" spans="1:18" ht="24" customHeight="1" x14ac:dyDescent="0.7">
      <c r="A2" s="416" t="str">
        <f>'1.สรุปรายงานการส่งงบ '!A3:H3</f>
        <v>สำหรับเดือน มิถุนายน 2564  ปีงบประมาณ 2564 (ข้อมูล ณ วันที่ 26 กรกฎาคม 2564 เวลา 09.30 น.)</v>
      </c>
      <c r="B2" s="416"/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94"/>
      <c r="N2" s="95"/>
      <c r="O2" s="95"/>
      <c r="P2" s="95"/>
    </row>
    <row r="3" spans="1:18" s="96" customFormat="1" ht="36.75" customHeight="1" x14ac:dyDescent="0.25">
      <c r="A3" s="423" t="s">
        <v>63</v>
      </c>
      <c r="B3" s="423" t="s">
        <v>161</v>
      </c>
      <c r="C3" s="423" t="s">
        <v>162</v>
      </c>
      <c r="D3" s="423" t="s">
        <v>163</v>
      </c>
      <c r="E3" s="423" t="s">
        <v>75</v>
      </c>
      <c r="F3" s="423" t="s">
        <v>164</v>
      </c>
      <c r="G3" s="423" t="s">
        <v>165</v>
      </c>
      <c r="H3" s="435" t="s">
        <v>166</v>
      </c>
      <c r="I3" s="423" t="s">
        <v>167</v>
      </c>
      <c r="J3" s="432" t="s">
        <v>168</v>
      </c>
      <c r="K3" s="433" t="s">
        <v>169</v>
      </c>
      <c r="L3" s="425" t="s">
        <v>591</v>
      </c>
      <c r="M3" s="425" t="s">
        <v>10</v>
      </c>
      <c r="N3" s="428" t="s">
        <v>170</v>
      </c>
      <c r="O3" s="429"/>
      <c r="P3" s="430"/>
      <c r="Q3" s="431" t="s">
        <v>11</v>
      </c>
      <c r="R3" s="427" t="s">
        <v>594</v>
      </c>
    </row>
    <row r="4" spans="1:18" s="96" customFormat="1" ht="55.2" customHeight="1" x14ac:dyDescent="0.25">
      <c r="A4" s="424"/>
      <c r="B4" s="424"/>
      <c r="C4" s="424"/>
      <c r="D4" s="424"/>
      <c r="E4" s="424"/>
      <c r="F4" s="424"/>
      <c r="G4" s="424"/>
      <c r="H4" s="436"/>
      <c r="I4" s="424"/>
      <c r="J4" s="432"/>
      <c r="K4" s="434"/>
      <c r="L4" s="426"/>
      <c r="M4" s="426"/>
      <c r="N4" s="97" t="s">
        <v>171</v>
      </c>
      <c r="O4" s="97" t="s">
        <v>172</v>
      </c>
      <c r="P4" s="97" t="s">
        <v>65</v>
      </c>
      <c r="Q4" s="431"/>
      <c r="R4" s="427"/>
    </row>
    <row r="5" spans="1:18" x14ac:dyDescent="0.7">
      <c r="A5" s="98">
        <v>1</v>
      </c>
      <c r="B5" s="99" t="s">
        <v>57</v>
      </c>
      <c r="C5" s="99" t="s">
        <v>173</v>
      </c>
      <c r="D5" s="99" t="s">
        <v>1418</v>
      </c>
      <c r="E5" s="99" t="s">
        <v>174</v>
      </c>
      <c r="F5" s="99" t="s">
        <v>175</v>
      </c>
      <c r="G5" s="99" t="s">
        <v>176</v>
      </c>
      <c r="H5" s="100"/>
      <c r="I5" s="98"/>
      <c r="J5" s="101"/>
      <c r="K5" s="102"/>
      <c r="L5" s="103"/>
      <c r="M5" s="103"/>
      <c r="N5" s="99"/>
      <c r="O5" s="99"/>
      <c r="P5" s="99"/>
    </row>
    <row r="6" spans="1:18" x14ac:dyDescent="0.7">
      <c r="A6" s="98">
        <v>2</v>
      </c>
      <c r="B6" s="99" t="s">
        <v>57</v>
      </c>
      <c r="C6" s="99" t="s">
        <v>177</v>
      </c>
      <c r="D6" s="99" t="s">
        <v>1418</v>
      </c>
      <c r="E6" s="99" t="s">
        <v>174</v>
      </c>
      <c r="F6" s="99" t="s">
        <v>178</v>
      </c>
      <c r="G6" s="99" t="s">
        <v>1432</v>
      </c>
      <c r="H6" s="100">
        <v>8185</v>
      </c>
      <c r="I6" s="98">
        <v>5</v>
      </c>
      <c r="J6" s="101">
        <f>บึงกาฬ!F10</f>
        <v>1976495.76</v>
      </c>
      <c r="K6" s="102">
        <f>บึงกาฬ!AN10</f>
        <v>1441043.6600000001</v>
      </c>
      <c r="L6" s="103">
        <f>บึงกาฬ!AO10</f>
        <v>3364425.1399999997</v>
      </c>
      <c r="M6" s="103">
        <f>บึงกาฬ!AP10</f>
        <v>3092404.82</v>
      </c>
      <c r="N6" s="99"/>
      <c r="O6" s="99"/>
      <c r="P6" s="99"/>
      <c r="Q6" s="91">
        <f>L6-M6</f>
        <v>272020.31999999983</v>
      </c>
      <c r="R6" s="92">
        <f>L6/H6</f>
        <v>411.04766524129502</v>
      </c>
    </row>
    <row r="7" spans="1:18" x14ac:dyDescent="0.7">
      <c r="A7" s="98">
        <v>3</v>
      </c>
      <c r="B7" s="99" t="s">
        <v>57</v>
      </c>
      <c r="C7" s="99" t="s">
        <v>180</v>
      </c>
      <c r="D7" s="99" t="s">
        <v>1418</v>
      </c>
      <c r="E7" s="99" t="s">
        <v>174</v>
      </c>
      <c r="F7" s="99" t="s">
        <v>178</v>
      </c>
      <c r="G7" s="99" t="s">
        <v>181</v>
      </c>
      <c r="H7" s="100">
        <v>4332</v>
      </c>
      <c r="I7" s="98">
        <v>3</v>
      </c>
      <c r="J7" s="101">
        <f>บึงกาฬ!F11</f>
        <v>1230796.74</v>
      </c>
      <c r="K7" s="102">
        <f>บึงกาฬ!AN11</f>
        <v>1208814.33</v>
      </c>
      <c r="L7" s="103">
        <f>บึงกาฬ!AO11</f>
        <v>3134139.59</v>
      </c>
      <c r="M7" s="103">
        <f>บึงกาฬ!AP11</f>
        <v>2123285.06</v>
      </c>
      <c r="N7" s="99"/>
      <c r="O7" s="99"/>
      <c r="P7" s="99"/>
      <c r="Q7" s="91">
        <f t="shared" ref="Q7:Q70" si="0">L7-M7</f>
        <v>1010854.5299999998</v>
      </c>
      <c r="R7" s="92">
        <f t="shared" ref="R7:R70" si="1">L7/H7</f>
        <v>723.48559325946439</v>
      </c>
    </row>
    <row r="8" spans="1:18" x14ac:dyDescent="0.7">
      <c r="A8" s="98">
        <v>4</v>
      </c>
      <c r="B8" s="99" t="s">
        <v>57</v>
      </c>
      <c r="C8" s="99" t="s">
        <v>182</v>
      </c>
      <c r="D8" s="99" t="s">
        <v>1418</v>
      </c>
      <c r="E8" s="99" t="s">
        <v>174</v>
      </c>
      <c r="F8" s="99" t="s">
        <v>178</v>
      </c>
      <c r="G8" s="99" t="s">
        <v>183</v>
      </c>
      <c r="H8" s="100">
        <v>2987</v>
      </c>
      <c r="I8" s="98">
        <v>2</v>
      </c>
      <c r="J8" s="101">
        <f>บึงกาฬ!F12</f>
        <v>1672121.98</v>
      </c>
      <c r="K8" s="102">
        <f>บึงกาฬ!AN12</f>
        <v>202077.36999999988</v>
      </c>
      <c r="L8" s="103">
        <f>บึงกาฬ!AO12</f>
        <v>2826796.41</v>
      </c>
      <c r="M8" s="103">
        <f>บึงกาฬ!AP12</f>
        <v>3370442.68</v>
      </c>
      <c r="N8" s="99"/>
      <c r="O8" s="99"/>
      <c r="P8" s="99"/>
      <c r="Q8" s="91">
        <f t="shared" si="0"/>
        <v>-543646.27</v>
      </c>
      <c r="R8" s="92">
        <f t="shared" si="1"/>
        <v>946.36639102778713</v>
      </c>
    </row>
    <row r="9" spans="1:18" x14ac:dyDescent="0.7">
      <c r="A9" s="98">
        <v>5</v>
      </c>
      <c r="B9" s="99" t="s">
        <v>57</v>
      </c>
      <c r="C9" s="99" t="s">
        <v>184</v>
      </c>
      <c r="D9" s="99" t="s">
        <v>1418</v>
      </c>
      <c r="E9" s="99" t="s">
        <v>174</v>
      </c>
      <c r="F9" s="99" t="s">
        <v>178</v>
      </c>
      <c r="G9" s="99" t="s">
        <v>185</v>
      </c>
      <c r="H9" s="100">
        <v>2269</v>
      </c>
      <c r="I9" s="98">
        <v>2</v>
      </c>
      <c r="J9" s="101">
        <f>บึงกาฬ!F13</f>
        <v>1460449.83</v>
      </c>
      <c r="K9" s="102">
        <f>บึงกาฬ!AN13</f>
        <v>1218547</v>
      </c>
      <c r="L9" s="103">
        <f>บึงกาฬ!AO13</f>
        <v>2223007.2600000002</v>
      </c>
      <c r="M9" s="103">
        <f>บึงกาฬ!AP13</f>
        <v>2558551.59</v>
      </c>
      <c r="N9" s="99"/>
      <c r="O9" s="99"/>
      <c r="P9" s="99"/>
      <c r="Q9" s="91">
        <f t="shared" si="0"/>
        <v>-335544.32999999961</v>
      </c>
      <c r="R9" s="92">
        <f t="shared" si="1"/>
        <v>979.72995152049373</v>
      </c>
    </row>
    <row r="10" spans="1:18" x14ac:dyDescent="0.7">
      <c r="A10" s="98">
        <v>6</v>
      </c>
      <c r="B10" s="99" t="s">
        <v>57</v>
      </c>
      <c r="C10" s="99" t="s">
        <v>186</v>
      </c>
      <c r="D10" s="99" t="s">
        <v>1418</v>
      </c>
      <c r="E10" s="99" t="s">
        <v>174</v>
      </c>
      <c r="F10" s="99" t="s">
        <v>178</v>
      </c>
      <c r="G10" s="99" t="s">
        <v>187</v>
      </c>
      <c r="H10" s="100">
        <v>6836</v>
      </c>
      <c r="I10" s="98">
        <v>5</v>
      </c>
      <c r="J10" s="101">
        <f>บึงกาฬ!F14</f>
        <v>1106947.54</v>
      </c>
      <c r="K10" s="102">
        <f>บึงกาฬ!AN14</f>
        <v>828478.27999999991</v>
      </c>
      <c r="L10" s="103">
        <f>บึงกาฬ!AO14</f>
        <v>3088717.51</v>
      </c>
      <c r="M10" s="103">
        <f>บึงกาฬ!AP14</f>
        <v>3722033.9399999995</v>
      </c>
      <c r="N10" s="99"/>
      <c r="O10" s="99"/>
      <c r="P10" s="99"/>
      <c r="Q10" s="91">
        <f t="shared" si="0"/>
        <v>-633316.4299999997</v>
      </c>
      <c r="R10" s="92">
        <f t="shared" si="1"/>
        <v>451.83111614979515</v>
      </c>
    </row>
    <row r="11" spans="1:18" x14ac:dyDescent="0.7">
      <c r="A11" s="98">
        <v>7</v>
      </c>
      <c r="B11" s="99" t="s">
        <v>57</v>
      </c>
      <c r="C11" s="99" t="s">
        <v>188</v>
      </c>
      <c r="D11" s="99" t="s">
        <v>1418</v>
      </c>
      <c r="E11" s="99" t="s">
        <v>174</v>
      </c>
      <c r="F11" s="99" t="s">
        <v>178</v>
      </c>
      <c r="G11" s="99" t="s">
        <v>189</v>
      </c>
      <c r="H11" s="100">
        <v>5382</v>
      </c>
      <c r="I11" s="98">
        <v>4</v>
      </c>
      <c r="J11" s="101">
        <f>บึงกาฬ!F15</f>
        <v>1436942.04</v>
      </c>
      <c r="K11" s="102">
        <f>บึงกาฬ!AN15</f>
        <v>1412040.49</v>
      </c>
      <c r="L11" s="103">
        <f>บึงกาฬ!AO15</f>
        <v>2561324.09</v>
      </c>
      <c r="M11" s="103">
        <f>บึงกาฬ!AP15</f>
        <v>2588487.06</v>
      </c>
      <c r="N11" s="99"/>
      <c r="O11" s="99"/>
      <c r="P11" s="99"/>
      <c r="Q11" s="91">
        <f t="shared" si="0"/>
        <v>-27162.970000000205</v>
      </c>
      <c r="R11" s="92">
        <f t="shared" si="1"/>
        <v>475.90562801932367</v>
      </c>
    </row>
    <row r="12" spans="1:18" x14ac:dyDescent="0.7">
      <c r="A12" s="98">
        <v>8</v>
      </c>
      <c r="B12" s="99" t="s">
        <v>57</v>
      </c>
      <c r="C12" s="99" t="s">
        <v>190</v>
      </c>
      <c r="D12" s="99" t="s">
        <v>1418</v>
      </c>
      <c r="E12" s="99" t="s">
        <v>174</v>
      </c>
      <c r="F12" s="99" t="s">
        <v>178</v>
      </c>
      <c r="G12" s="99" t="s">
        <v>191</v>
      </c>
      <c r="H12" s="100">
        <v>5561</v>
      </c>
      <c r="I12" s="98">
        <v>4</v>
      </c>
      <c r="J12" s="101">
        <f>บึงกาฬ!F16</f>
        <v>916491.01</v>
      </c>
      <c r="K12" s="102">
        <f>บึงกาฬ!AN16</f>
        <v>888137.35999999987</v>
      </c>
      <c r="L12" s="103">
        <f>บึงกาฬ!AO16</f>
        <v>2366013.92</v>
      </c>
      <c r="M12" s="103">
        <f>บึงกาฬ!AP16</f>
        <v>2107696.7800000003</v>
      </c>
      <c r="N12" s="99"/>
      <c r="O12" s="99"/>
      <c r="P12" s="99"/>
      <c r="Q12" s="91">
        <f t="shared" si="0"/>
        <v>258317.13999999966</v>
      </c>
      <c r="R12" s="92">
        <f t="shared" si="1"/>
        <v>425.46554936162562</v>
      </c>
    </row>
    <row r="13" spans="1:18" x14ac:dyDescent="0.7">
      <c r="A13" s="98">
        <v>9</v>
      </c>
      <c r="B13" s="99" t="s">
        <v>57</v>
      </c>
      <c r="C13" s="99" t="s">
        <v>192</v>
      </c>
      <c r="D13" s="99" t="s">
        <v>1418</v>
      </c>
      <c r="E13" s="99" t="s">
        <v>174</v>
      </c>
      <c r="F13" s="99" t="s">
        <v>178</v>
      </c>
      <c r="G13" s="99" t="s">
        <v>193</v>
      </c>
      <c r="H13" s="100">
        <v>3976</v>
      </c>
      <c r="I13" s="98">
        <v>3</v>
      </c>
      <c r="J13" s="101">
        <f>บึงกาฬ!F17</f>
        <v>734985.19</v>
      </c>
      <c r="K13" s="102">
        <f>บึงกาฬ!AN17</f>
        <v>558133.52</v>
      </c>
      <c r="L13" s="103">
        <f>บึงกาฬ!AO17</f>
        <v>2640675.3200000003</v>
      </c>
      <c r="M13" s="103">
        <f>บึงกาฬ!AP17</f>
        <v>2055689.8599999999</v>
      </c>
      <c r="N13" s="99"/>
      <c r="O13" s="99"/>
      <c r="P13" s="99"/>
      <c r="Q13" s="91">
        <f t="shared" si="0"/>
        <v>584985.46000000043</v>
      </c>
      <c r="R13" s="92">
        <f t="shared" si="1"/>
        <v>664.15375251509067</v>
      </c>
    </row>
    <row r="14" spans="1:18" x14ac:dyDescent="0.7">
      <c r="A14" s="98">
        <v>10</v>
      </c>
      <c r="B14" s="99" t="s">
        <v>57</v>
      </c>
      <c r="C14" s="99" t="s">
        <v>194</v>
      </c>
      <c r="D14" s="99" t="s">
        <v>1418</v>
      </c>
      <c r="E14" s="99" t="s">
        <v>174</v>
      </c>
      <c r="F14" s="99" t="s">
        <v>178</v>
      </c>
      <c r="G14" s="99" t="s">
        <v>195</v>
      </c>
      <c r="H14" s="100">
        <v>2661</v>
      </c>
      <c r="I14" s="98">
        <v>2</v>
      </c>
      <c r="J14" s="101">
        <f>บึงกาฬ!F18</f>
        <v>722427.95</v>
      </c>
      <c r="K14" s="102">
        <f>บึงกาฬ!AN18</f>
        <v>559429</v>
      </c>
      <c r="L14" s="103">
        <f>บึงกาฬ!AO18</f>
        <v>1623635.57</v>
      </c>
      <c r="M14" s="103">
        <f>บึงกาฬ!AP18</f>
        <v>1604999.9200000002</v>
      </c>
      <c r="N14" s="99"/>
      <c r="O14" s="99"/>
      <c r="P14" s="99"/>
      <c r="Q14" s="91">
        <f t="shared" si="0"/>
        <v>18635.649999999907</v>
      </c>
      <c r="R14" s="92">
        <f t="shared" si="1"/>
        <v>610.15992859827134</v>
      </c>
    </row>
    <row r="15" spans="1:18" x14ac:dyDescent="0.7">
      <c r="A15" s="98">
        <v>11</v>
      </c>
      <c r="B15" s="99" t="s">
        <v>57</v>
      </c>
      <c r="C15" s="99" t="s">
        <v>196</v>
      </c>
      <c r="D15" s="99" t="s">
        <v>1418</v>
      </c>
      <c r="E15" s="99" t="s">
        <v>174</v>
      </c>
      <c r="F15" s="99" t="s">
        <v>178</v>
      </c>
      <c r="G15" s="99" t="s">
        <v>197</v>
      </c>
      <c r="H15" s="100">
        <v>4126</v>
      </c>
      <c r="I15" s="98">
        <v>3</v>
      </c>
      <c r="J15" s="101">
        <f>บึงกาฬ!F19</f>
        <v>867721.98</v>
      </c>
      <c r="K15" s="102">
        <f>บึงกาฬ!AN19</f>
        <v>835794.83000000007</v>
      </c>
      <c r="L15" s="103">
        <f>บึงกาฬ!AO19</f>
        <v>2670071.81</v>
      </c>
      <c r="M15" s="103">
        <f>บึงกาฬ!AP19</f>
        <v>2615471.9000000004</v>
      </c>
      <c r="N15" s="99"/>
      <c r="O15" s="99"/>
      <c r="P15" s="99"/>
      <c r="Q15" s="91">
        <f t="shared" si="0"/>
        <v>54599.909999999683</v>
      </c>
      <c r="R15" s="92">
        <f t="shared" si="1"/>
        <v>647.13325496849245</v>
      </c>
    </row>
    <row r="16" spans="1:18" x14ac:dyDescent="0.7">
      <c r="A16" s="98">
        <v>12</v>
      </c>
      <c r="B16" s="99" t="s">
        <v>57</v>
      </c>
      <c r="C16" s="99" t="s">
        <v>198</v>
      </c>
      <c r="D16" s="99" t="s">
        <v>1418</v>
      </c>
      <c r="E16" s="99" t="s">
        <v>174</v>
      </c>
      <c r="F16" s="99" t="s">
        <v>178</v>
      </c>
      <c r="G16" s="99" t="s">
        <v>199</v>
      </c>
      <c r="H16" s="100">
        <v>7075</v>
      </c>
      <c r="I16" s="98">
        <v>5</v>
      </c>
      <c r="J16" s="101">
        <f>บึงกาฬ!F20</f>
        <v>1620553.05</v>
      </c>
      <c r="K16" s="102">
        <f>บึงกาฬ!AN20</f>
        <v>889198.89</v>
      </c>
      <c r="L16" s="103">
        <f>บึงกาฬ!AO20</f>
        <v>3793894.6500000004</v>
      </c>
      <c r="M16" s="103">
        <f>บึงกาฬ!AP20</f>
        <v>3430342.35</v>
      </c>
      <c r="N16" s="99"/>
      <c r="O16" s="99"/>
      <c r="P16" s="99"/>
      <c r="Q16" s="91">
        <f t="shared" si="0"/>
        <v>363552.30000000028</v>
      </c>
      <c r="R16" s="92">
        <f t="shared" si="1"/>
        <v>536.23952650176682</v>
      </c>
    </row>
    <row r="17" spans="1:18" x14ac:dyDescent="0.7">
      <c r="A17" s="98">
        <v>13</v>
      </c>
      <c r="B17" s="99" t="s">
        <v>57</v>
      </c>
      <c r="C17" s="99" t="s">
        <v>200</v>
      </c>
      <c r="D17" s="99" t="s">
        <v>1418</v>
      </c>
      <c r="E17" s="99" t="s">
        <v>174</v>
      </c>
      <c r="F17" s="99" t="s">
        <v>178</v>
      </c>
      <c r="G17" s="99" t="s">
        <v>201</v>
      </c>
      <c r="H17" s="100">
        <v>4195</v>
      </c>
      <c r="I17" s="98">
        <v>3</v>
      </c>
      <c r="J17" s="101">
        <f>บึงกาฬ!F21</f>
        <v>789829.94</v>
      </c>
      <c r="K17" s="102">
        <f>บึงกาฬ!AN21</f>
        <v>651012.62</v>
      </c>
      <c r="L17" s="103">
        <f>บึงกาฬ!AO21</f>
        <v>2806308.19</v>
      </c>
      <c r="M17" s="103">
        <f>บึงกาฬ!AP21</f>
        <v>2626644.5699999998</v>
      </c>
      <c r="N17" s="99"/>
      <c r="O17" s="99"/>
      <c r="P17" s="99"/>
      <c r="Q17" s="91">
        <f t="shared" si="0"/>
        <v>179663.62000000011</v>
      </c>
      <c r="R17" s="92">
        <f t="shared" si="1"/>
        <v>668.96500357568527</v>
      </c>
    </row>
    <row r="18" spans="1:18" x14ac:dyDescent="0.7">
      <c r="A18" s="98">
        <v>14</v>
      </c>
      <c r="B18" s="99" t="s">
        <v>57</v>
      </c>
      <c r="C18" s="99" t="s">
        <v>202</v>
      </c>
      <c r="D18" s="99" t="s">
        <v>1418</v>
      </c>
      <c r="E18" s="99" t="s">
        <v>174</v>
      </c>
      <c r="F18" s="99" t="s">
        <v>178</v>
      </c>
      <c r="G18" s="99" t="s">
        <v>203</v>
      </c>
      <c r="H18" s="100">
        <v>3963</v>
      </c>
      <c r="I18" s="98">
        <v>3</v>
      </c>
      <c r="J18" s="101">
        <f>บึงกาฬ!F22</f>
        <v>1109018.8500000001</v>
      </c>
      <c r="K18" s="102">
        <f>บึงกาฬ!AN22</f>
        <v>1322667.83</v>
      </c>
      <c r="L18" s="103">
        <f>บึงกาฬ!AO22</f>
        <v>3847291.22</v>
      </c>
      <c r="M18" s="103">
        <f>บึงกาฬ!AP22</f>
        <v>3391252.5900000003</v>
      </c>
      <c r="N18" s="99"/>
      <c r="O18" s="99"/>
      <c r="P18" s="99"/>
      <c r="Q18" s="91">
        <f t="shared" si="0"/>
        <v>456038.62999999989</v>
      </c>
      <c r="R18" s="92">
        <f t="shared" si="1"/>
        <v>970.80273025485747</v>
      </c>
    </row>
    <row r="19" spans="1:18" x14ac:dyDescent="0.7">
      <c r="A19" s="98">
        <v>15</v>
      </c>
      <c r="B19" s="99" t="s">
        <v>57</v>
      </c>
      <c r="C19" s="99" t="s">
        <v>204</v>
      </c>
      <c r="D19" s="99" t="s">
        <v>1418</v>
      </c>
      <c r="E19" s="99" t="s">
        <v>174</v>
      </c>
      <c r="F19" s="99" t="s">
        <v>178</v>
      </c>
      <c r="G19" s="99" t="s">
        <v>205</v>
      </c>
      <c r="H19" s="100">
        <v>1183</v>
      </c>
      <c r="I19" s="98">
        <v>1</v>
      </c>
      <c r="J19" s="101">
        <f>บึงกาฬ!F23</f>
        <v>774722</v>
      </c>
      <c r="K19" s="102">
        <f>บึงกาฬ!AN23</f>
        <v>545607.85999999987</v>
      </c>
      <c r="L19" s="103">
        <f>บึงกาฬ!AO23</f>
        <v>1747689.0499999998</v>
      </c>
      <c r="M19" s="103">
        <f>บึงกาฬ!AP23</f>
        <v>1783823.57</v>
      </c>
      <c r="N19" s="99"/>
      <c r="O19" s="99"/>
      <c r="P19" s="99"/>
      <c r="Q19" s="91">
        <f t="shared" si="0"/>
        <v>-36134.520000000251</v>
      </c>
      <c r="R19" s="92">
        <f t="shared" si="1"/>
        <v>1477.336475063398</v>
      </c>
    </row>
    <row r="20" spans="1:18" s="110" customFormat="1" x14ac:dyDescent="0.7">
      <c r="A20" s="104">
        <v>1</v>
      </c>
      <c r="B20" s="105" t="s">
        <v>57</v>
      </c>
      <c r="C20" s="105"/>
      <c r="D20" s="105"/>
      <c r="E20" s="105" t="s">
        <v>75</v>
      </c>
      <c r="F20" s="105"/>
      <c r="G20" s="105" t="s">
        <v>206</v>
      </c>
      <c r="H20" s="106">
        <f>SUM(H5:H19)</f>
        <v>62731</v>
      </c>
      <c r="I20" s="104"/>
      <c r="J20" s="107">
        <f>SUM(J5:J19)</f>
        <v>16419503.859999999</v>
      </c>
      <c r="K20" s="107">
        <f>SUM(K5:K19)</f>
        <v>12560983.039999999</v>
      </c>
      <c r="L20" s="107">
        <f>SUM(L5:L19)</f>
        <v>38693989.730000004</v>
      </c>
      <c r="M20" s="107">
        <f>SUM(M5:M19)</f>
        <v>37071126.690000005</v>
      </c>
      <c r="N20" s="105">
        <v>14</v>
      </c>
      <c r="O20" s="105">
        <v>14</v>
      </c>
      <c r="P20" s="105">
        <f>N20-O20</f>
        <v>0</v>
      </c>
      <c r="Q20" s="108">
        <f t="shared" si="0"/>
        <v>1622863.0399999991</v>
      </c>
      <c r="R20" s="109">
        <f>L20/H20</f>
        <v>616.82405397650291</v>
      </c>
    </row>
    <row r="21" spans="1:18" x14ac:dyDescent="0.7">
      <c r="A21" s="98">
        <v>1</v>
      </c>
      <c r="B21" s="99" t="s">
        <v>57</v>
      </c>
      <c r="C21" s="99" t="s">
        <v>177</v>
      </c>
      <c r="D21" s="99" t="s">
        <v>92</v>
      </c>
      <c r="E21" s="99" t="s">
        <v>207</v>
      </c>
      <c r="F21" s="99" t="s">
        <v>208</v>
      </c>
      <c r="G21" s="99" t="s">
        <v>209</v>
      </c>
      <c r="H21" s="100"/>
      <c r="I21" s="98"/>
      <c r="J21" s="101"/>
      <c r="K21" s="102"/>
      <c r="L21" s="103"/>
      <c r="M21" s="103"/>
      <c r="N21" s="99"/>
      <c r="O21" s="99"/>
      <c r="P21" s="99"/>
    </row>
    <row r="22" spans="1:18" x14ac:dyDescent="0.7">
      <c r="A22" s="98">
        <v>2</v>
      </c>
      <c r="B22" s="99" t="s">
        <v>57</v>
      </c>
      <c r="C22" s="99" t="s">
        <v>180</v>
      </c>
      <c r="D22" s="99" t="s">
        <v>92</v>
      </c>
      <c r="E22" s="99" t="s">
        <v>207</v>
      </c>
      <c r="F22" s="99" t="s">
        <v>178</v>
      </c>
      <c r="G22" s="99" t="s">
        <v>210</v>
      </c>
      <c r="H22" s="100">
        <v>6164</v>
      </c>
      <c r="I22" s="98">
        <v>5</v>
      </c>
      <c r="J22" s="101">
        <f>บึงกาฬ!F24</f>
        <v>673424.61</v>
      </c>
      <c r="K22" s="102">
        <f>บึงกาฬ!AN24</f>
        <v>773833.45</v>
      </c>
      <c r="L22" s="103">
        <f>บึงกาฬ!AO24</f>
        <v>3742133.14</v>
      </c>
      <c r="M22" s="103">
        <f>บึงกาฬ!AP24</f>
        <v>3318928.42</v>
      </c>
      <c r="N22" s="99"/>
      <c r="O22" s="99"/>
      <c r="P22" s="99"/>
      <c r="Q22" s="91">
        <f t="shared" si="0"/>
        <v>423204.7200000002</v>
      </c>
      <c r="R22" s="92">
        <f t="shared" si="1"/>
        <v>607.09492861778074</v>
      </c>
    </row>
    <row r="23" spans="1:18" x14ac:dyDescent="0.7">
      <c r="A23" s="98">
        <v>3</v>
      </c>
      <c r="B23" s="99" t="s">
        <v>57</v>
      </c>
      <c r="C23" s="99" t="s">
        <v>182</v>
      </c>
      <c r="D23" s="99" t="s">
        <v>92</v>
      </c>
      <c r="E23" s="99" t="s">
        <v>207</v>
      </c>
      <c r="F23" s="99" t="s">
        <v>178</v>
      </c>
      <c r="G23" s="99" t="s">
        <v>211</v>
      </c>
      <c r="H23" s="100">
        <v>4337</v>
      </c>
      <c r="I23" s="98">
        <v>3</v>
      </c>
      <c r="J23" s="101">
        <f>บึงกาฬ!F25</f>
        <v>318731.06</v>
      </c>
      <c r="K23" s="102">
        <f>บึงกาฬ!AN25</f>
        <v>331827.44999999995</v>
      </c>
      <c r="L23" s="103">
        <f>บึงกาฬ!AO25</f>
        <v>2981327.37</v>
      </c>
      <c r="M23" s="103">
        <f>บึงกาฬ!AP25</f>
        <v>3047227.3299999996</v>
      </c>
      <c r="N23" s="99"/>
      <c r="O23" s="99"/>
      <c r="P23" s="99"/>
      <c r="Q23" s="91">
        <f t="shared" si="0"/>
        <v>-65899.959999999497</v>
      </c>
      <c r="R23" s="92">
        <f t="shared" si="1"/>
        <v>687.41696333871346</v>
      </c>
    </row>
    <row r="24" spans="1:18" x14ac:dyDescent="0.7">
      <c r="A24" s="98">
        <v>4</v>
      </c>
      <c r="B24" s="99" t="s">
        <v>57</v>
      </c>
      <c r="C24" s="99" t="s">
        <v>184</v>
      </c>
      <c r="D24" s="99" t="s">
        <v>92</v>
      </c>
      <c r="E24" s="99" t="s">
        <v>207</v>
      </c>
      <c r="F24" s="99" t="s">
        <v>178</v>
      </c>
      <c r="G24" s="99" t="s">
        <v>212</v>
      </c>
      <c r="H24" s="100">
        <v>3695</v>
      </c>
      <c r="I24" s="98">
        <v>3</v>
      </c>
      <c r="J24" s="362">
        <f>บึงกาฬ!F26</f>
        <v>116371.77</v>
      </c>
      <c r="K24" s="102">
        <f>บึงกาฬ!AN26</f>
        <v>3424555.86</v>
      </c>
      <c r="L24" s="103">
        <f>บึงกาฬ!AO26</f>
        <v>5060974.7400000012</v>
      </c>
      <c r="M24" s="103">
        <f>บึงกาฬ!AP26</f>
        <v>1459987.75</v>
      </c>
      <c r="N24" s="99"/>
      <c r="O24" s="99"/>
      <c r="P24" s="99"/>
      <c r="Q24" s="91">
        <f t="shared" si="0"/>
        <v>3600986.9900000012</v>
      </c>
      <c r="R24" s="92">
        <f t="shared" si="1"/>
        <v>1369.6819323410016</v>
      </c>
    </row>
    <row r="25" spans="1:18" x14ac:dyDescent="0.7">
      <c r="A25" s="98">
        <v>5</v>
      </c>
      <c r="B25" s="99" t="s">
        <v>57</v>
      </c>
      <c r="C25" s="99" t="s">
        <v>186</v>
      </c>
      <c r="D25" s="99" t="s">
        <v>92</v>
      </c>
      <c r="E25" s="99" t="s">
        <v>207</v>
      </c>
      <c r="F25" s="99" t="s">
        <v>178</v>
      </c>
      <c r="G25" s="99" t="s">
        <v>213</v>
      </c>
      <c r="H25" s="100">
        <v>4281</v>
      </c>
      <c r="I25" s="98">
        <v>3</v>
      </c>
      <c r="J25" s="101">
        <f>บึงกาฬ!F27</f>
        <v>360521.17</v>
      </c>
      <c r="K25" s="102">
        <f>บึงกาฬ!AN27</f>
        <v>110238.91999999998</v>
      </c>
      <c r="L25" s="103">
        <f>บึงกาฬ!AO27</f>
        <v>2018783.77</v>
      </c>
      <c r="M25" s="103">
        <f>บึงกาฬ!AP27</f>
        <v>2264339.92</v>
      </c>
      <c r="N25" s="99"/>
      <c r="O25" s="99"/>
      <c r="P25" s="99"/>
      <c r="Q25" s="91">
        <f t="shared" si="0"/>
        <v>-245556.14999999991</v>
      </c>
      <c r="R25" s="92">
        <f t="shared" si="1"/>
        <v>471.56827143190844</v>
      </c>
    </row>
    <row r="26" spans="1:18" x14ac:dyDescent="0.7">
      <c r="A26" s="98">
        <v>6</v>
      </c>
      <c r="B26" s="99" t="s">
        <v>57</v>
      </c>
      <c r="C26" s="99" t="s">
        <v>188</v>
      </c>
      <c r="D26" s="99" t="s">
        <v>92</v>
      </c>
      <c r="E26" s="99" t="s">
        <v>207</v>
      </c>
      <c r="F26" s="99" t="s">
        <v>178</v>
      </c>
      <c r="G26" s="99" t="s">
        <v>214</v>
      </c>
      <c r="H26" s="100">
        <v>2675</v>
      </c>
      <c r="I26" s="98">
        <v>2</v>
      </c>
      <c r="J26" s="101">
        <f>บึงกาฬ!F28</f>
        <v>425497.49</v>
      </c>
      <c r="K26" s="102">
        <f>บึงกาฬ!AN28</f>
        <v>421777.26999999996</v>
      </c>
      <c r="L26" s="103">
        <f>บึงกาฬ!AO28</f>
        <v>1920135.9</v>
      </c>
      <c r="M26" s="103">
        <f>บึงกาฬ!AP28</f>
        <v>1845436.8900000001</v>
      </c>
      <c r="N26" s="99"/>
      <c r="O26" s="99"/>
      <c r="P26" s="99"/>
      <c r="Q26" s="91">
        <f t="shared" si="0"/>
        <v>74699.009999999776</v>
      </c>
      <c r="R26" s="92">
        <f t="shared" si="1"/>
        <v>717.80781308411213</v>
      </c>
    </row>
    <row r="27" spans="1:18" x14ac:dyDescent="0.7">
      <c r="A27" s="98">
        <v>7</v>
      </c>
      <c r="B27" s="99" t="s">
        <v>57</v>
      </c>
      <c r="C27" s="99" t="s">
        <v>190</v>
      </c>
      <c r="D27" s="99" t="s">
        <v>92</v>
      </c>
      <c r="E27" s="99" t="s">
        <v>207</v>
      </c>
      <c r="F27" s="99" t="s">
        <v>178</v>
      </c>
      <c r="G27" s="99" t="s">
        <v>215</v>
      </c>
      <c r="H27" s="100">
        <v>3198</v>
      </c>
      <c r="I27" s="98">
        <v>3</v>
      </c>
      <c r="J27" s="101">
        <f>บึงกาฬ!F29</f>
        <v>343112.46</v>
      </c>
      <c r="K27" s="102">
        <f>บึงกาฬ!AN29</f>
        <v>348399.07</v>
      </c>
      <c r="L27" s="103">
        <f>บึงกาฬ!AO29</f>
        <v>3926582.2100000004</v>
      </c>
      <c r="M27" s="103">
        <f>บึงกาฬ!AP29</f>
        <v>1398488.89</v>
      </c>
      <c r="N27" s="99"/>
      <c r="O27" s="99"/>
      <c r="P27" s="99"/>
      <c r="Q27" s="91">
        <f t="shared" si="0"/>
        <v>2528093.3200000003</v>
      </c>
      <c r="R27" s="92">
        <f t="shared" si="1"/>
        <v>1227.8243308317699</v>
      </c>
    </row>
    <row r="28" spans="1:18" x14ac:dyDescent="0.7">
      <c r="A28" s="98">
        <v>8</v>
      </c>
      <c r="B28" s="99" t="s">
        <v>57</v>
      </c>
      <c r="C28" s="99" t="s">
        <v>192</v>
      </c>
      <c r="D28" s="99" t="s">
        <v>92</v>
      </c>
      <c r="E28" s="99" t="s">
        <v>207</v>
      </c>
      <c r="F28" s="99" t="s">
        <v>178</v>
      </c>
      <c r="G28" s="99" t="s">
        <v>216</v>
      </c>
      <c r="H28" s="100">
        <v>1853</v>
      </c>
      <c r="I28" s="98">
        <v>2</v>
      </c>
      <c r="J28" s="101">
        <f>บึงกาฬ!F30</f>
        <v>430517.35</v>
      </c>
      <c r="K28" s="102">
        <f>บึงกาฬ!AN30</f>
        <v>643277.51</v>
      </c>
      <c r="L28" s="103">
        <f>บึงกาฬ!AO30</f>
        <v>1867912.9500000002</v>
      </c>
      <c r="M28" s="103">
        <f>บึงกาฬ!AP30</f>
        <v>1460862.07</v>
      </c>
      <c r="N28" s="99"/>
      <c r="O28" s="99"/>
      <c r="P28" s="99"/>
      <c r="Q28" s="91">
        <f t="shared" si="0"/>
        <v>407050.88000000012</v>
      </c>
      <c r="R28" s="92">
        <f t="shared" si="1"/>
        <v>1008.0480032379926</v>
      </c>
    </row>
    <row r="29" spans="1:18" x14ac:dyDescent="0.7">
      <c r="A29" s="98">
        <v>9</v>
      </c>
      <c r="B29" s="99" t="s">
        <v>57</v>
      </c>
      <c r="C29" s="99" t="s">
        <v>194</v>
      </c>
      <c r="D29" s="99" t="s">
        <v>92</v>
      </c>
      <c r="E29" s="99" t="s">
        <v>207</v>
      </c>
      <c r="F29" s="99" t="s">
        <v>178</v>
      </c>
      <c r="G29" s="99" t="s">
        <v>217</v>
      </c>
      <c r="H29" s="100">
        <v>2837</v>
      </c>
      <c r="I29" s="98">
        <v>2</v>
      </c>
      <c r="J29" s="101">
        <f>บึงกาฬ!F31</f>
        <v>291325.78000000003</v>
      </c>
      <c r="K29" s="102">
        <f>บึงกาฬ!AN31</f>
        <v>313113.2</v>
      </c>
      <c r="L29" s="103">
        <f>บึงกาฬ!AO31</f>
        <v>2170105.9699999997</v>
      </c>
      <c r="M29" s="103">
        <f>บึงกาฬ!AP31</f>
        <v>2183328.9299999997</v>
      </c>
      <c r="N29" s="99"/>
      <c r="O29" s="99"/>
      <c r="P29" s="99"/>
      <c r="Q29" s="91">
        <f t="shared" si="0"/>
        <v>-13222.959999999963</v>
      </c>
      <c r="R29" s="92">
        <f t="shared" si="1"/>
        <v>764.92984490659137</v>
      </c>
    </row>
    <row r="30" spans="1:18" x14ac:dyDescent="0.7">
      <c r="A30" s="98">
        <v>10</v>
      </c>
      <c r="B30" s="99" t="s">
        <v>57</v>
      </c>
      <c r="C30" s="99" t="s">
        <v>177</v>
      </c>
      <c r="D30" s="99" t="s">
        <v>92</v>
      </c>
      <c r="E30" s="99" t="s">
        <v>207</v>
      </c>
      <c r="F30" s="99" t="s">
        <v>178</v>
      </c>
      <c r="G30" s="99" t="s">
        <v>218</v>
      </c>
      <c r="H30" s="100">
        <v>6949</v>
      </c>
      <c r="I30" s="98">
        <v>5</v>
      </c>
      <c r="J30" s="101">
        <f>บึงกาฬ!F32</f>
        <v>459433.43</v>
      </c>
      <c r="K30" s="102">
        <f>บึงกาฬ!AN32</f>
        <v>75176.439999999944</v>
      </c>
      <c r="L30" s="103">
        <f>บึงกาฬ!AO32</f>
        <v>3191093.9</v>
      </c>
      <c r="M30" s="103">
        <f>บึงกาฬ!AP32</f>
        <v>4696005.37</v>
      </c>
      <c r="N30" s="99"/>
      <c r="O30" s="99"/>
      <c r="P30" s="99"/>
      <c r="Q30" s="91">
        <f t="shared" si="0"/>
        <v>-1504911.4700000002</v>
      </c>
      <c r="R30" s="92">
        <f t="shared" si="1"/>
        <v>459.21627572312559</v>
      </c>
    </row>
    <row r="31" spans="1:18" x14ac:dyDescent="0.7">
      <c r="A31" s="98">
        <v>11</v>
      </c>
      <c r="B31" s="99" t="s">
        <v>57</v>
      </c>
      <c r="C31" s="99" t="s">
        <v>177</v>
      </c>
      <c r="D31" s="99" t="s">
        <v>92</v>
      </c>
      <c r="E31" s="99" t="s">
        <v>207</v>
      </c>
      <c r="F31" s="99" t="s">
        <v>178</v>
      </c>
      <c r="G31" s="99" t="s">
        <v>219</v>
      </c>
      <c r="H31" s="100">
        <v>5245</v>
      </c>
      <c r="I31" s="98">
        <v>4</v>
      </c>
      <c r="J31" s="101">
        <f>บึงกาฬ!F33</f>
        <v>200517.14</v>
      </c>
      <c r="K31" s="102">
        <f>บึงกาฬ!AN33</f>
        <v>290582.62</v>
      </c>
      <c r="L31" s="103">
        <f>บึงกาฬ!AO33</f>
        <v>1349602.34</v>
      </c>
      <c r="M31" s="103">
        <f>บึงกาฬ!AP33</f>
        <v>1216403.6599999999</v>
      </c>
      <c r="N31" s="99"/>
      <c r="O31" s="99"/>
      <c r="P31" s="99"/>
      <c r="Q31" s="91">
        <f t="shared" si="0"/>
        <v>133198.68000000017</v>
      </c>
      <c r="R31" s="92">
        <f t="shared" si="1"/>
        <v>257.31217159199241</v>
      </c>
    </row>
    <row r="32" spans="1:18" x14ac:dyDescent="0.7">
      <c r="A32" s="98">
        <v>12</v>
      </c>
      <c r="B32" s="99" t="s">
        <v>57</v>
      </c>
      <c r="C32" s="99" t="s">
        <v>177</v>
      </c>
      <c r="D32" s="99" t="s">
        <v>92</v>
      </c>
      <c r="E32" s="99" t="s">
        <v>207</v>
      </c>
      <c r="F32" s="99" t="s">
        <v>178</v>
      </c>
      <c r="G32" s="99" t="s">
        <v>220</v>
      </c>
      <c r="H32" s="100">
        <v>4916</v>
      </c>
      <c r="I32" s="98">
        <v>4</v>
      </c>
      <c r="J32" s="101">
        <f>บึงกาฬ!F34</f>
        <v>641385.13</v>
      </c>
      <c r="K32" s="102">
        <f>บึงกาฬ!AN34</f>
        <v>1293957.6499999999</v>
      </c>
      <c r="L32" s="103">
        <f>บึงกาฬ!AO34</f>
        <v>1766417.2000000002</v>
      </c>
      <c r="M32" s="103">
        <f>บึงกาฬ!AP34</f>
        <v>1473905.88</v>
      </c>
      <c r="N32" s="99"/>
      <c r="O32" s="99"/>
      <c r="P32" s="99"/>
      <c r="Q32" s="91">
        <f t="shared" si="0"/>
        <v>292511.3200000003</v>
      </c>
      <c r="R32" s="92">
        <f t="shared" si="1"/>
        <v>359.32001627339304</v>
      </c>
    </row>
    <row r="33" spans="1:18" x14ac:dyDescent="0.7">
      <c r="A33" s="98">
        <v>13</v>
      </c>
      <c r="B33" s="99" t="s">
        <v>57</v>
      </c>
      <c r="C33" s="99" t="s">
        <v>177</v>
      </c>
      <c r="D33" s="99" t="s">
        <v>92</v>
      </c>
      <c r="E33" s="99" t="s">
        <v>207</v>
      </c>
      <c r="F33" s="99" t="s">
        <v>178</v>
      </c>
      <c r="G33" s="99" t="s">
        <v>221</v>
      </c>
      <c r="H33" s="100">
        <v>1492</v>
      </c>
      <c r="I33" s="98">
        <v>1</v>
      </c>
      <c r="J33" s="101">
        <f>บึงกาฬ!F35</f>
        <v>163597.09</v>
      </c>
      <c r="K33" s="102">
        <f>บึงกาฬ!AN35</f>
        <v>660305.23</v>
      </c>
      <c r="L33" s="103">
        <f>บึงกาฬ!AO35</f>
        <v>1484552.74</v>
      </c>
      <c r="M33" s="103">
        <f>บึงกาฬ!AP35</f>
        <v>1186988.9099999999</v>
      </c>
      <c r="N33" s="99"/>
      <c r="O33" s="99"/>
      <c r="P33" s="99"/>
      <c r="Q33" s="91">
        <f t="shared" si="0"/>
        <v>297563.83000000007</v>
      </c>
      <c r="R33" s="92">
        <f t="shared" si="1"/>
        <v>995.00853887399467</v>
      </c>
    </row>
    <row r="34" spans="1:18" s="110" customFormat="1" x14ac:dyDescent="0.7">
      <c r="A34" s="104">
        <v>2</v>
      </c>
      <c r="B34" s="105" t="s">
        <v>57</v>
      </c>
      <c r="C34" s="105"/>
      <c r="D34" s="105"/>
      <c r="E34" s="105" t="s">
        <v>75</v>
      </c>
      <c r="F34" s="105"/>
      <c r="G34" s="105" t="s">
        <v>222</v>
      </c>
      <c r="H34" s="111">
        <f>SUM(H22:H33)</f>
        <v>47642</v>
      </c>
      <c r="I34" s="104"/>
      <c r="J34" s="107">
        <f>SUM(J21:J33)</f>
        <v>4424434.4800000004</v>
      </c>
      <c r="K34" s="107">
        <f>SUM(K21:K33)</f>
        <v>8687044.6699999999</v>
      </c>
      <c r="L34" s="107">
        <f>SUM(L21:L33)</f>
        <v>31479622.229999993</v>
      </c>
      <c r="M34" s="107">
        <f>SUM(M21:M33)</f>
        <v>25551904.020000003</v>
      </c>
      <c r="N34" s="105">
        <v>12</v>
      </c>
      <c r="O34" s="105">
        <v>11</v>
      </c>
      <c r="P34" s="105">
        <f>N34-O34</f>
        <v>1</v>
      </c>
      <c r="Q34" s="108">
        <f t="shared" si="0"/>
        <v>5927718.2099999897</v>
      </c>
      <c r="R34" s="109">
        <f>L34/H34</f>
        <v>660.75358360270332</v>
      </c>
    </row>
    <row r="35" spans="1:18" x14ac:dyDescent="0.7">
      <c r="A35" s="98">
        <v>1</v>
      </c>
      <c r="B35" s="99" t="s">
        <v>57</v>
      </c>
      <c r="C35" s="99" t="s">
        <v>180</v>
      </c>
      <c r="D35" s="99" t="s">
        <v>85</v>
      </c>
      <c r="E35" s="99" t="s">
        <v>223</v>
      </c>
      <c r="F35" s="99" t="s">
        <v>208</v>
      </c>
      <c r="G35" s="99" t="s">
        <v>224</v>
      </c>
      <c r="H35" s="100"/>
      <c r="I35" s="98"/>
      <c r="J35" s="101"/>
      <c r="K35" s="102"/>
      <c r="L35" s="103"/>
      <c r="M35" s="103"/>
      <c r="N35" s="99"/>
      <c r="O35" s="99"/>
      <c r="P35" s="99"/>
    </row>
    <row r="36" spans="1:18" x14ac:dyDescent="0.7">
      <c r="A36" s="98">
        <v>2</v>
      </c>
      <c r="B36" s="99" t="s">
        <v>57</v>
      </c>
      <c r="C36" s="99" t="s">
        <v>180</v>
      </c>
      <c r="D36" s="99" t="s">
        <v>85</v>
      </c>
      <c r="E36" s="99" t="s">
        <v>223</v>
      </c>
      <c r="F36" s="99" t="s">
        <v>178</v>
      </c>
      <c r="G36" s="99" t="s">
        <v>225</v>
      </c>
      <c r="H36" s="100">
        <v>6263</v>
      </c>
      <c r="I36" s="98">
        <v>5</v>
      </c>
      <c r="J36" s="101">
        <f>บึงกาฬ!F36</f>
        <v>813969.45</v>
      </c>
      <c r="K36" s="102">
        <f>บึงกาฬ!AN36</f>
        <v>318399.62</v>
      </c>
      <c r="L36" s="103">
        <f>บึงกาฬ!AO36</f>
        <v>3128849.74</v>
      </c>
      <c r="M36" s="103">
        <f>บึงกาฬ!AP36</f>
        <v>3423064.1300000004</v>
      </c>
      <c r="N36" s="99"/>
      <c r="O36" s="99"/>
      <c r="P36" s="99"/>
      <c r="Q36" s="91">
        <f t="shared" si="0"/>
        <v>-294214.39000000013</v>
      </c>
      <c r="R36" s="92">
        <f t="shared" si="1"/>
        <v>499.57683857576245</v>
      </c>
    </row>
    <row r="37" spans="1:18" x14ac:dyDescent="0.7">
      <c r="A37" s="98">
        <v>3</v>
      </c>
      <c r="B37" s="99" t="s">
        <v>57</v>
      </c>
      <c r="C37" s="99" t="s">
        <v>180</v>
      </c>
      <c r="D37" s="99" t="s">
        <v>85</v>
      </c>
      <c r="E37" s="99" t="s">
        <v>223</v>
      </c>
      <c r="F37" s="99" t="s">
        <v>178</v>
      </c>
      <c r="G37" s="99" t="s">
        <v>226</v>
      </c>
      <c r="H37" s="100">
        <v>4267</v>
      </c>
      <c r="I37" s="98">
        <v>3</v>
      </c>
      <c r="J37" s="101">
        <f>บึงกาฬ!F37</f>
        <v>750110.05</v>
      </c>
      <c r="K37" s="102">
        <f>บึงกาฬ!AN37</f>
        <v>747912.59</v>
      </c>
      <c r="L37" s="103">
        <f>บึงกาฬ!AO37</f>
        <v>1623937.21</v>
      </c>
      <c r="M37" s="103">
        <f>บึงกาฬ!AP37</f>
        <v>1815183.81</v>
      </c>
      <c r="N37" s="99"/>
      <c r="O37" s="99"/>
      <c r="P37" s="99"/>
      <c r="Q37" s="91">
        <f t="shared" si="0"/>
        <v>-191246.60000000009</v>
      </c>
      <c r="R37" s="92">
        <f t="shared" si="1"/>
        <v>380.58055073822356</v>
      </c>
    </row>
    <row r="38" spans="1:18" x14ac:dyDescent="0.7">
      <c r="A38" s="98">
        <v>4</v>
      </c>
      <c r="B38" s="99" t="s">
        <v>57</v>
      </c>
      <c r="C38" s="99" t="s">
        <v>180</v>
      </c>
      <c r="D38" s="99" t="s">
        <v>85</v>
      </c>
      <c r="E38" s="99" t="s">
        <v>223</v>
      </c>
      <c r="F38" s="99" t="s">
        <v>178</v>
      </c>
      <c r="G38" s="99" t="s">
        <v>1415</v>
      </c>
      <c r="H38" s="100">
        <v>5651</v>
      </c>
      <c r="I38" s="98">
        <v>4</v>
      </c>
      <c r="J38" s="101">
        <f>บึงกาฬ!F38</f>
        <v>440005.01</v>
      </c>
      <c r="K38" s="102">
        <f>บึงกาฬ!AN38</f>
        <v>413157.17999999993</v>
      </c>
      <c r="L38" s="103">
        <f>บึงกาฬ!AO38</f>
        <v>3081046.71</v>
      </c>
      <c r="M38" s="103">
        <f>บึงกาฬ!AP38</f>
        <v>3075863.8300000005</v>
      </c>
      <c r="N38" s="99"/>
      <c r="O38" s="99"/>
      <c r="P38" s="99"/>
      <c r="Q38" s="91">
        <f t="shared" si="0"/>
        <v>5182.8799999994226</v>
      </c>
      <c r="R38" s="92">
        <f t="shared" si="1"/>
        <v>545.22150238895767</v>
      </c>
    </row>
    <row r="39" spans="1:18" x14ac:dyDescent="0.7">
      <c r="A39" s="98">
        <v>5</v>
      </c>
      <c r="B39" s="99" t="s">
        <v>57</v>
      </c>
      <c r="C39" s="99" t="s">
        <v>180</v>
      </c>
      <c r="D39" s="99" t="s">
        <v>85</v>
      </c>
      <c r="E39" s="99" t="s">
        <v>223</v>
      </c>
      <c r="F39" s="99" t="s">
        <v>178</v>
      </c>
      <c r="G39" s="99" t="s">
        <v>228</v>
      </c>
      <c r="H39" s="100">
        <v>2509</v>
      </c>
      <c r="I39" s="98">
        <v>2</v>
      </c>
      <c r="J39" s="101">
        <f>บึงกาฬ!F39</f>
        <v>599325.59</v>
      </c>
      <c r="K39" s="102">
        <f>บึงกาฬ!AN39</f>
        <v>585380.17000000004</v>
      </c>
      <c r="L39" s="103">
        <f>บึงกาฬ!AO39</f>
        <v>947149.74</v>
      </c>
      <c r="M39" s="103">
        <f>บึงกาฬ!AP39</f>
        <v>978602.44</v>
      </c>
      <c r="N39" s="99"/>
      <c r="O39" s="99"/>
      <c r="P39" s="99"/>
      <c r="Q39" s="91">
        <f t="shared" si="0"/>
        <v>-31452.699999999953</v>
      </c>
      <c r="R39" s="92">
        <f t="shared" si="1"/>
        <v>377.50089278597051</v>
      </c>
    </row>
    <row r="40" spans="1:18" x14ac:dyDescent="0.7">
      <c r="A40" s="98">
        <v>6</v>
      </c>
      <c r="B40" s="99" t="s">
        <v>57</v>
      </c>
      <c r="C40" s="99" t="s">
        <v>180</v>
      </c>
      <c r="D40" s="99" t="s">
        <v>85</v>
      </c>
      <c r="E40" s="99" t="s">
        <v>223</v>
      </c>
      <c r="F40" s="99" t="s">
        <v>178</v>
      </c>
      <c r="G40" s="99" t="s">
        <v>229</v>
      </c>
      <c r="H40" s="100">
        <v>2165</v>
      </c>
      <c r="I40" s="98">
        <v>2</v>
      </c>
      <c r="J40" s="101">
        <f>บึงกาฬ!F40</f>
        <v>532282.06000000006</v>
      </c>
      <c r="K40" s="102">
        <f>บึงกาฬ!AN40</f>
        <v>528333.8600000001</v>
      </c>
      <c r="L40" s="103">
        <f>บึงกาฬ!AO40</f>
        <v>1810320.58</v>
      </c>
      <c r="M40" s="103">
        <f>บึงกาฬ!AP40</f>
        <v>1958144.88</v>
      </c>
      <c r="N40" s="99"/>
      <c r="O40" s="99"/>
      <c r="P40" s="99"/>
      <c r="Q40" s="91">
        <f t="shared" si="0"/>
        <v>-147824.29999999981</v>
      </c>
      <c r="R40" s="92">
        <f t="shared" si="1"/>
        <v>836.17578752886834</v>
      </c>
    </row>
    <row r="41" spans="1:18" x14ac:dyDescent="0.7">
      <c r="A41" s="98">
        <v>7</v>
      </c>
      <c r="B41" s="99" t="s">
        <v>57</v>
      </c>
      <c r="C41" s="99" t="s">
        <v>180</v>
      </c>
      <c r="D41" s="99" t="s">
        <v>85</v>
      </c>
      <c r="E41" s="99" t="s">
        <v>223</v>
      </c>
      <c r="F41" s="99" t="s">
        <v>178</v>
      </c>
      <c r="G41" s="99" t="s">
        <v>230</v>
      </c>
      <c r="H41" s="100">
        <v>2535</v>
      </c>
      <c r="I41" s="98">
        <v>2</v>
      </c>
      <c r="J41" s="101">
        <f>บึงกาฬ!F41</f>
        <v>575174.22</v>
      </c>
      <c r="K41" s="102">
        <f>บึงกาฬ!AN41</f>
        <v>536135.72000000009</v>
      </c>
      <c r="L41" s="103">
        <f>บึงกาฬ!AO41</f>
        <v>1806142.76</v>
      </c>
      <c r="M41" s="103">
        <f>บึงกาฬ!AP41</f>
        <v>1545185.29</v>
      </c>
      <c r="N41" s="99"/>
      <c r="O41" s="99"/>
      <c r="P41" s="99"/>
      <c r="Q41" s="91">
        <f t="shared" si="0"/>
        <v>260957.46999999997</v>
      </c>
      <c r="R41" s="92">
        <f t="shared" si="1"/>
        <v>712.48235108481265</v>
      </c>
    </row>
    <row r="42" spans="1:18" x14ac:dyDescent="0.7">
      <c r="A42" s="98">
        <v>8</v>
      </c>
      <c r="B42" s="99" t="s">
        <v>57</v>
      </c>
      <c r="C42" s="99" t="s">
        <v>180</v>
      </c>
      <c r="D42" s="99" t="s">
        <v>85</v>
      </c>
      <c r="E42" s="99" t="s">
        <v>223</v>
      </c>
      <c r="F42" s="99" t="s">
        <v>178</v>
      </c>
      <c r="G42" s="99" t="s">
        <v>231</v>
      </c>
      <c r="H42" s="100">
        <v>4564</v>
      </c>
      <c r="I42" s="98">
        <v>4</v>
      </c>
      <c r="J42" s="101">
        <f>บึงกาฬ!F42</f>
        <v>754709.86</v>
      </c>
      <c r="K42" s="102">
        <f>บึงกาฬ!AN42</f>
        <v>609561.28999999992</v>
      </c>
      <c r="L42" s="103">
        <f>บึงกาฬ!AO42</f>
        <v>2230191.79</v>
      </c>
      <c r="M42" s="103">
        <f>บึงกาฬ!AP42</f>
        <v>2047496.2599999998</v>
      </c>
      <c r="N42" s="99"/>
      <c r="O42" s="99"/>
      <c r="P42" s="99"/>
      <c r="Q42" s="91">
        <f t="shared" si="0"/>
        <v>182695.53000000026</v>
      </c>
      <c r="R42" s="92">
        <f t="shared" si="1"/>
        <v>488.64850788781769</v>
      </c>
    </row>
    <row r="43" spans="1:18" x14ac:dyDescent="0.7">
      <c r="A43" s="98">
        <v>9</v>
      </c>
      <c r="B43" s="99" t="s">
        <v>57</v>
      </c>
      <c r="C43" s="99" t="s">
        <v>180</v>
      </c>
      <c r="D43" s="99" t="s">
        <v>85</v>
      </c>
      <c r="E43" s="99" t="s">
        <v>223</v>
      </c>
      <c r="F43" s="99" t="s">
        <v>178</v>
      </c>
      <c r="G43" s="99" t="s">
        <v>232</v>
      </c>
      <c r="H43" s="100">
        <v>2825</v>
      </c>
      <c r="I43" s="98">
        <v>2</v>
      </c>
      <c r="J43" s="101">
        <f>บึงกาฬ!F43</f>
        <v>611392.96</v>
      </c>
      <c r="K43" s="102">
        <f>บึงกาฬ!AN43</f>
        <v>751748.41000000015</v>
      </c>
      <c r="L43" s="103">
        <f>บึงกาฬ!AO43</f>
        <v>1696987.24</v>
      </c>
      <c r="M43" s="103">
        <f>บึงกาฬ!AP43</f>
        <v>1535778.26</v>
      </c>
      <c r="N43" s="99"/>
      <c r="O43" s="99"/>
      <c r="P43" s="99"/>
      <c r="Q43" s="91">
        <f t="shared" si="0"/>
        <v>161208.97999999998</v>
      </c>
      <c r="R43" s="92">
        <f t="shared" si="1"/>
        <v>600.70344778761057</v>
      </c>
    </row>
    <row r="44" spans="1:18" x14ac:dyDescent="0.7">
      <c r="A44" s="98">
        <v>10</v>
      </c>
      <c r="B44" s="99" t="s">
        <v>57</v>
      </c>
      <c r="C44" s="99" t="s">
        <v>180</v>
      </c>
      <c r="D44" s="99" t="s">
        <v>85</v>
      </c>
      <c r="E44" s="99" t="s">
        <v>223</v>
      </c>
      <c r="F44" s="99" t="s">
        <v>178</v>
      </c>
      <c r="G44" s="99" t="s">
        <v>233</v>
      </c>
      <c r="H44" s="100">
        <v>3497</v>
      </c>
      <c r="I44" s="98">
        <v>3</v>
      </c>
      <c r="J44" s="101">
        <f>บึงกาฬ!F44</f>
        <v>674325.92</v>
      </c>
      <c r="K44" s="102">
        <f>บึงกาฬ!AN44</f>
        <v>489428.08000000007</v>
      </c>
      <c r="L44" s="103">
        <f>บึงกาฬ!AO44</f>
        <v>1722343.2799999998</v>
      </c>
      <c r="M44" s="103">
        <f>บึงกาฬ!AP44</f>
        <v>1883275.33</v>
      </c>
      <c r="N44" s="99"/>
      <c r="O44" s="99"/>
      <c r="P44" s="99"/>
      <c r="Q44" s="91">
        <f t="shared" si="0"/>
        <v>-160932.05000000028</v>
      </c>
      <c r="R44" s="92">
        <f t="shared" si="1"/>
        <v>492.52024020589073</v>
      </c>
    </row>
    <row r="45" spans="1:18" x14ac:dyDescent="0.7">
      <c r="A45" s="98">
        <v>11</v>
      </c>
      <c r="B45" s="99" t="s">
        <v>57</v>
      </c>
      <c r="C45" s="99" t="s">
        <v>180</v>
      </c>
      <c r="D45" s="99" t="s">
        <v>85</v>
      </c>
      <c r="E45" s="99" t="s">
        <v>223</v>
      </c>
      <c r="F45" s="99" t="s">
        <v>178</v>
      </c>
      <c r="G45" s="99" t="s">
        <v>234</v>
      </c>
      <c r="H45" s="100">
        <v>4246</v>
      </c>
      <c r="I45" s="98">
        <v>3</v>
      </c>
      <c r="J45" s="101">
        <f>บึงกาฬ!F45</f>
        <v>316435.76</v>
      </c>
      <c r="K45" s="102">
        <f>บึงกาฬ!AN45</f>
        <v>191588.82999999996</v>
      </c>
      <c r="L45" s="103">
        <f>บึงกาฬ!AO45</f>
        <v>2123280.7300000004</v>
      </c>
      <c r="M45" s="103">
        <f>บึงกาฬ!AP45</f>
        <v>2192540.98</v>
      </c>
      <c r="N45" s="99" t="s">
        <v>235</v>
      </c>
      <c r="O45" s="99"/>
      <c r="P45" s="99"/>
      <c r="Q45" s="91">
        <f t="shared" si="0"/>
        <v>-69260.249999999534</v>
      </c>
      <c r="R45" s="92">
        <f t="shared" si="1"/>
        <v>500.0661163447952</v>
      </c>
    </row>
    <row r="46" spans="1:18" x14ac:dyDescent="0.7">
      <c r="A46" s="98">
        <v>12</v>
      </c>
      <c r="B46" s="99" t="s">
        <v>57</v>
      </c>
      <c r="C46" s="99" t="s">
        <v>180</v>
      </c>
      <c r="D46" s="99" t="s">
        <v>85</v>
      </c>
      <c r="E46" s="99" t="s">
        <v>223</v>
      </c>
      <c r="F46" s="99" t="s">
        <v>178</v>
      </c>
      <c r="G46" s="99" t="s">
        <v>236</v>
      </c>
      <c r="H46" s="100">
        <v>3019</v>
      </c>
      <c r="I46" s="98">
        <v>3</v>
      </c>
      <c r="J46" s="101">
        <f>บึงกาฬ!F46</f>
        <v>487979.45</v>
      </c>
      <c r="K46" s="102">
        <f>บึงกาฬ!AN46</f>
        <v>316482.83</v>
      </c>
      <c r="L46" s="103">
        <f>บึงกาฬ!AO46</f>
        <v>2041641.17</v>
      </c>
      <c r="M46" s="103">
        <f>บึงกาฬ!AP46</f>
        <v>1943733.12</v>
      </c>
      <c r="N46" s="99"/>
      <c r="O46" s="99"/>
      <c r="P46" s="99"/>
      <c r="Q46" s="91">
        <f t="shared" si="0"/>
        <v>97908.049999999814</v>
      </c>
      <c r="R46" s="92">
        <f t="shared" si="1"/>
        <v>676.2640510102683</v>
      </c>
    </row>
    <row r="47" spans="1:18" s="110" customFormat="1" x14ac:dyDescent="0.7">
      <c r="A47" s="104">
        <v>3</v>
      </c>
      <c r="B47" s="105" t="s">
        <v>57</v>
      </c>
      <c r="C47" s="105"/>
      <c r="D47" s="105"/>
      <c r="E47" s="105" t="s">
        <v>75</v>
      </c>
      <c r="F47" s="105"/>
      <c r="G47" s="105" t="s">
        <v>237</v>
      </c>
      <c r="H47" s="111">
        <f>SUM(H36:H46)</f>
        <v>41541</v>
      </c>
      <c r="I47" s="104"/>
      <c r="J47" s="107">
        <f>SUM(J35:J46)</f>
        <v>6555710.3300000001</v>
      </c>
      <c r="K47" s="107">
        <f>SUM(K35:K46)</f>
        <v>5488128.5800000001</v>
      </c>
      <c r="L47" s="107">
        <f>SUM(L35:L46)</f>
        <v>22211890.950000003</v>
      </c>
      <c r="M47" s="107">
        <f>SUM(M35:M46)</f>
        <v>22398868.329999998</v>
      </c>
      <c r="N47" s="105">
        <v>11</v>
      </c>
      <c r="O47" s="105">
        <v>11</v>
      </c>
      <c r="P47" s="105">
        <f>N47-O47</f>
        <v>0</v>
      </c>
      <c r="Q47" s="108">
        <f t="shared" si="0"/>
        <v>-186977.37999999523</v>
      </c>
      <c r="R47" s="109">
        <f>L47/H47</f>
        <v>534.69803206470726</v>
      </c>
    </row>
    <row r="48" spans="1:18" x14ac:dyDescent="0.7">
      <c r="A48" s="98">
        <v>1</v>
      </c>
      <c r="B48" s="99" t="s">
        <v>57</v>
      </c>
      <c r="C48" s="99" t="s">
        <v>182</v>
      </c>
      <c r="D48" s="99" t="s">
        <v>120</v>
      </c>
      <c r="E48" s="99" t="s">
        <v>238</v>
      </c>
      <c r="F48" s="99" t="s">
        <v>208</v>
      </c>
      <c r="G48" s="99" t="s">
        <v>239</v>
      </c>
      <c r="H48" s="100"/>
      <c r="I48" s="98"/>
      <c r="J48" s="101"/>
      <c r="K48" s="102"/>
      <c r="L48" s="103"/>
      <c r="M48" s="103"/>
      <c r="N48" s="99"/>
      <c r="O48" s="99"/>
      <c r="P48" s="99"/>
    </row>
    <row r="49" spans="1:18" x14ac:dyDescent="0.7">
      <c r="A49" s="98">
        <v>2</v>
      </c>
      <c r="B49" s="99" t="s">
        <v>57</v>
      </c>
      <c r="C49" s="99" t="s">
        <v>182</v>
      </c>
      <c r="D49" s="99" t="s">
        <v>120</v>
      </c>
      <c r="E49" s="99" t="s">
        <v>238</v>
      </c>
      <c r="F49" s="99" t="s">
        <v>178</v>
      </c>
      <c r="G49" s="99" t="s">
        <v>240</v>
      </c>
      <c r="H49" s="100">
        <v>2825</v>
      </c>
      <c r="I49" s="98">
        <v>2</v>
      </c>
      <c r="J49" s="101">
        <f>บึงกาฬ!F47</f>
        <v>572261.69999999995</v>
      </c>
      <c r="K49" s="102">
        <f>บึงกาฬ!AN47</f>
        <v>552667.26</v>
      </c>
      <c r="L49" s="103">
        <f>บึงกาฬ!AO47</f>
        <v>1619512.86</v>
      </c>
      <c r="M49" s="103">
        <f>บึงกาฬ!AP47</f>
        <v>2054447.8499999999</v>
      </c>
      <c r="N49" s="99"/>
      <c r="O49" s="99"/>
      <c r="P49" s="99"/>
      <c r="Q49" s="91">
        <f t="shared" si="0"/>
        <v>-434934.98999999976</v>
      </c>
      <c r="R49" s="92">
        <f t="shared" si="1"/>
        <v>573.2788884955753</v>
      </c>
    </row>
    <row r="50" spans="1:18" x14ac:dyDescent="0.7">
      <c r="A50" s="98">
        <v>3</v>
      </c>
      <c r="B50" s="99" t="s">
        <v>57</v>
      </c>
      <c r="C50" s="99" t="s">
        <v>182</v>
      </c>
      <c r="D50" s="99" t="s">
        <v>120</v>
      </c>
      <c r="E50" s="99" t="s">
        <v>238</v>
      </c>
      <c r="F50" s="99" t="s">
        <v>178</v>
      </c>
      <c r="G50" s="99" t="s">
        <v>241</v>
      </c>
      <c r="H50" s="100">
        <v>3818</v>
      </c>
      <c r="I50" s="98">
        <v>3</v>
      </c>
      <c r="J50" s="101">
        <f>บึงกาฬ!F48</f>
        <v>1310771.3</v>
      </c>
      <c r="K50" s="102">
        <f>บึงกาฬ!AN48</f>
        <v>936467.51000000013</v>
      </c>
      <c r="L50" s="103">
        <f>บึงกาฬ!AO48</f>
        <v>1926878.02</v>
      </c>
      <c r="M50" s="103">
        <f>บึงกาฬ!AP48</f>
        <v>1503963.01</v>
      </c>
      <c r="N50" s="99"/>
      <c r="O50" s="99"/>
      <c r="P50" s="99"/>
      <c r="Q50" s="91">
        <f t="shared" si="0"/>
        <v>422915.01</v>
      </c>
      <c r="R50" s="92">
        <f t="shared" si="1"/>
        <v>504.68256155055002</v>
      </c>
    </row>
    <row r="51" spans="1:18" x14ac:dyDescent="0.7">
      <c r="A51" s="98">
        <v>4</v>
      </c>
      <c r="B51" s="99" t="s">
        <v>57</v>
      </c>
      <c r="C51" s="99" t="s">
        <v>182</v>
      </c>
      <c r="D51" s="99" t="s">
        <v>120</v>
      </c>
      <c r="E51" s="99" t="s">
        <v>238</v>
      </c>
      <c r="F51" s="99" t="s">
        <v>178</v>
      </c>
      <c r="G51" s="99" t="s">
        <v>242</v>
      </c>
      <c r="H51" s="100">
        <v>2042</v>
      </c>
      <c r="I51" s="98">
        <v>2</v>
      </c>
      <c r="J51" s="101">
        <f>บึงกาฬ!F49</f>
        <v>1126444.93</v>
      </c>
      <c r="K51" s="102">
        <f>บึงกาฬ!AN49</f>
        <v>1104379.02</v>
      </c>
      <c r="L51" s="103">
        <f>บึงกาฬ!AO49</f>
        <v>1207880.27</v>
      </c>
      <c r="M51" s="103">
        <f>บึงกาฬ!AP49</f>
        <v>1436388.05</v>
      </c>
      <c r="N51" s="99"/>
      <c r="O51" s="99"/>
      <c r="P51" s="99"/>
      <c r="Q51" s="91">
        <f t="shared" si="0"/>
        <v>-228507.78000000003</v>
      </c>
      <c r="R51" s="92">
        <f t="shared" si="1"/>
        <v>591.51825171400594</v>
      </c>
    </row>
    <row r="52" spans="1:18" s="110" customFormat="1" x14ac:dyDescent="0.7">
      <c r="A52" s="104">
        <v>4</v>
      </c>
      <c r="B52" s="105" t="s">
        <v>57</v>
      </c>
      <c r="C52" s="105"/>
      <c r="D52" s="105"/>
      <c r="E52" s="105" t="s">
        <v>75</v>
      </c>
      <c r="F52" s="105"/>
      <c r="G52" s="105" t="s">
        <v>243</v>
      </c>
      <c r="H52" s="111">
        <f>SUM(H49:H51)</f>
        <v>8685</v>
      </c>
      <c r="I52" s="104"/>
      <c r="J52" s="107">
        <f>SUM(J48:J51)</f>
        <v>3009477.9299999997</v>
      </c>
      <c r="K52" s="107">
        <f>SUM(K48:K51)</f>
        <v>2593513.79</v>
      </c>
      <c r="L52" s="107">
        <f>SUM(L48:L51)</f>
        <v>4754271.1500000004</v>
      </c>
      <c r="M52" s="107">
        <f>SUM(M48:M51)</f>
        <v>4994798.91</v>
      </c>
      <c r="N52" s="105">
        <v>3</v>
      </c>
      <c r="O52" s="105">
        <v>3</v>
      </c>
      <c r="P52" s="105">
        <f>N52-O52</f>
        <v>0</v>
      </c>
      <c r="Q52" s="108">
        <f t="shared" si="0"/>
        <v>-240527.75999999978</v>
      </c>
      <c r="R52" s="109">
        <f>L52/H52</f>
        <v>547.41176165803108</v>
      </c>
    </row>
    <row r="53" spans="1:18" x14ac:dyDescent="0.7">
      <c r="A53" s="98">
        <v>1</v>
      </c>
      <c r="B53" s="99" t="s">
        <v>57</v>
      </c>
      <c r="C53" s="99" t="s">
        <v>184</v>
      </c>
      <c r="D53" s="99" t="s">
        <v>106</v>
      </c>
      <c r="E53" s="99" t="s">
        <v>244</v>
      </c>
      <c r="F53" s="99" t="s">
        <v>208</v>
      </c>
      <c r="G53" s="99" t="s">
        <v>245</v>
      </c>
      <c r="H53" s="100"/>
      <c r="I53" s="98"/>
      <c r="J53" s="101"/>
      <c r="K53" s="102"/>
      <c r="L53" s="103"/>
      <c r="M53" s="103"/>
      <c r="N53" s="99"/>
      <c r="O53" s="99"/>
      <c r="P53" s="99"/>
    </row>
    <row r="54" spans="1:18" x14ac:dyDescent="0.7">
      <c r="A54" s="98">
        <v>2</v>
      </c>
      <c r="B54" s="99" t="s">
        <v>57</v>
      </c>
      <c r="C54" s="99" t="s">
        <v>184</v>
      </c>
      <c r="D54" s="99" t="s">
        <v>106</v>
      </c>
      <c r="E54" s="99" t="s">
        <v>244</v>
      </c>
      <c r="F54" s="99" t="s">
        <v>178</v>
      </c>
      <c r="G54" s="99" t="s">
        <v>246</v>
      </c>
      <c r="H54" s="100">
        <v>2916</v>
      </c>
      <c r="I54" s="98">
        <v>2</v>
      </c>
      <c r="J54" s="101">
        <f>บึงกาฬ!F50</f>
        <v>845534.11</v>
      </c>
      <c r="K54" s="102">
        <f>บึงกาฬ!AN50</f>
        <v>689338.46</v>
      </c>
      <c r="L54" s="103">
        <f>บึงกาฬ!AO50</f>
        <v>1959292.4100000001</v>
      </c>
      <c r="M54" s="103">
        <f>บึงกาฬ!AP50</f>
        <v>1861401.67</v>
      </c>
      <c r="N54" s="99"/>
      <c r="O54" s="99"/>
      <c r="P54" s="99"/>
      <c r="Q54" s="91">
        <f t="shared" si="0"/>
        <v>97890.740000000224</v>
      </c>
      <c r="R54" s="92">
        <f t="shared" si="1"/>
        <v>671.91097736625522</v>
      </c>
    </row>
    <row r="55" spans="1:18" x14ac:dyDescent="0.7">
      <c r="A55" s="98">
        <v>3</v>
      </c>
      <c r="B55" s="99" t="s">
        <v>57</v>
      </c>
      <c r="C55" s="99" t="s">
        <v>184</v>
      </c>
      <c r="D55" s="99" t="s">
        <v>106</v>
      </c>
      <c r="E55" s="99" t="s">
        <v>244</v>
      </c>
      <c r="F55" s="99" t="s">
        <v>178</v>
      </c>
      <c r="G55" s="99" t="s">
        <v>247</v>
      </c>
      <c r="H55" s="100">
        <v>9798</v>
      </c>
      <c r="I55" s="98">
        <v>5</v>
      </c>
      <c r="J55" s="101">
        <f>บึงกาฬ!F51</f>
        <v>1867786.21</v>
      </c>
      <c r="K55" s="102">
        <f>บึงกาฬ!AN51</f>
        <v>686203.46</v>
      </c>
      <c r="L55" s="103">
        <f>บึงกาฬ!AO51</f>
        <v>3638142.36</v>
      </c>
      <c r="M55" s="103">
        <f>บึงกาฬ!AP51</f>
        <v>4602518.5599999996</v>
      </c>
      <c r="N55" s="99"/>
      <c r="O55" s="99"/>
      <c r="P55" s="99"/>
      <c r="Q55" s="91">
        <f t="shared" si="0"/>
        <v>-964376.19999999972</v>
      </c>
      <c r="R55" s="92">
        <f t="shared" si="1"/>
        <v>371.31479485609304</v>
      </c>
    </row>
    <row r="56" spans="1:18" x14ac:dyDescent="0.7">
      <c r="A56" s="98">
        <v>4</v>
      </c>
      <c r="B56" s="99" t="s">
        <v>57</v>
      </c>
      <c r="C56" s="99" t="s">
        <v>184</v>
      </c>
      <c r="D56" s="99" t="s">
        <v>106</v>
      </c>
      <c r="E56" s="99" t="s">
        <v>244</v>
      </c>
      <c r="F56" s="99" t="s">
        <v>178</v>
      </c>
      <c r="G56" s="99" t="s">
        <v>248</v>
      </c>
      <c r="H56" s="100">
        <v>4843</v>
      </c>
      <c r="I56" s="98">
        <v>4</v>
      </c>
      <c r="J56" s="101">
        <f>บึงกาฬ!F52</f>
        <v>612830.5</v>
      </c>
      <c r="K56" s="102">
        <f>บึงกาฬ!AN52</f>
        <v>608575.17999999993</v>
      </c>
      <c r="L56" s="103">
        <f>บึงกาฬ!AO52</f>
        <v>3133912.4699999997</v>
      </c>
      <c r="M56" s="103">
        <f>บึงกาฬ!AP52</f>
        <v>2671934.2600000002</v>
      </c>
      <c r="N56" s="99"/>
      <c r="O56" s="99"/>
      <c r="P56" s="99"/>
      <c r="Q56" s="91">
        <f t="shared" si="0"/>
        <v>461978.2099999995</v>
      </c>
      <c r="R56" s="92">
        <f t="shared" si="1"/>
        <v>647.10148048730116</v>
      </c>
    </row>
    <row r="57" spans="1:18" x14ac:dyDescent="0.7">
      <c r="A57" s="98">
        <v>5</v>
      </c>
      <c r="B57" s="99" t="s">
        <v>57</v>
      </c>
      <c r="C57" s="99" t="s">
        <v>184</v>
      </c>
      <c r="D57" s="99" t="s">
        <v>106</v>
      </c>
      <c r="E57" s="99" t="s">
        <v>244</v>
      </c>
      <c r="F57" s="99" t="s">
        <v>178</v>
      </c>
      <c r="G57" s="99" t="s">
        <v>249</v>
      </c>
      <c r="H57" s="100">
        <v>5611</v>
      </c>
      <c r="I57" s="98">
        <v>4</v>
      </c>
      <c r="J57" s="101">
        <f>บึงกาฬ!F53</f>
        <v>1288267.93</v>
      </c>
      <c r="K57" s="102">
        <f>บึงกาฬ!AN53</f>
        <v>44411.879999999888</v>
      </c>
      <c r="L57" s="103">
        <f>บึงกาฬ!AO53</f>
        <v>2654690.2999999998</v>
      </c>
      <c r="M57" s="103">
        <f>บึงกาฬ!AP53</f>
        <v>3133453.2499999995</v>
      </c>
      <c r="N57" s="99"/>
      <c r="O57" s="99"/>
      <c r="P57" s="99"/>
      <c r="Q57" s="91">
        <f t="shared" si="0"/>
        <v>-478762.94999999972</v>
      </c>
      <c r="R57" s="92">
        <f t="shared" si="1"/>
        <v>473.12249153448579</v>
      </c>
    </row>
    <row r="58" spans="1:18" s="110" customFormat="1" x14ac:dyDescent="0.7">
      <c r="A58" s="104">
        <v>5</v>
      </c>
      <c r="B58" s="105" t="s">
        <v>57</v>
      </c>
      <c r="C58" s="105"/>
      <c r="D58" s="105"/>
      <c r="E58" s="105" t="s">
        <v>75</v>
      </c>
      <c r="F58" s="105"/>
      <c r="G58" s="105" t="s">
        <v>250</v>
      </c>
      <c r="H58" s="111">
        <f>SUM(H54:H57)</f>
        <v>23168</v>
      </c>
      <c r="I58" s="104"/>
      <c r="J58" s="107">
        <f>SUM(J53:J57)</f>
        <v>4614418.75</v>
      </c>
      <c r="K58" s="107">
        <f>SUM(K53:K57)</f>
        <v>2028528.9799999997</v>
      </c>
      <c r="L58" s="107">
        <f>SUM(L53:L57)</f>
        <v>11386037.539999999</v>
      </c>
      <c r="M58" s="107">
        <f>SUM(M53:M57)</f>
        <v>12269307.74</v>
      </c>
      <c r="N58" s="105">
        <v>4</v>
      </c>
      <c r="O58" s="105">
        <v>4</v>
      </c>
      <c r="P58" s="105">
        <f>N58-O58</f>
        <v>0</v>
      </c>
      <c r="Q58" s="108">
        <f t="shared" si="0"/>
        <v>-883270.20000000112</v>
      </c>
      <c r="R58" s="109">
        <f>L58/H58</f>
        <v>491.45534962016569</v>
      </c>
    </row>
    <row r="59" spans="1:18" x14ac:dyDescent="0.7">
      <c r="A59" s="98">
        <v>1</v>
      </c>
      <c r="B59" s="99" t="s">
        <v>57</v>
      </c>
      <c r="C59" s="99" t="s">
        <v>186</v>
      </c>
      <c r="D59" s="99" t="s">
        <v>99</v>
      </c>
      <c r="E59" s="99" t="s">
        <v>251</v>
      </c>
      <c r="F59" s="99" t="s">
        <v>208</v>
      </c>
      <c r="G59" s="99" t="s">
        <v>252</v>
      </c>
      <c r="H59" s="100"/>
      <c r="I59" s="98"/>
      <c r="J59" s="101"/>
      <c r="K59" s="102"/>
      <c r="L59" s="103"/>
      <c r="M59" s="103"/>
      <c r="N59" s="99"/>
      <c r="O59" s="99"/>
      <c r="P59" s="99"/>
    </row>
    <row r="60" spans="1:18" s="118" customFormat="1" x14ac:dyDescent="0.7">
      <c r="A60" s="112">
        <v>2</v>
      </c>
      <c r="B60" s="113" t="s">
        <v>57</v>
      </c>
      <c r="C60" s="113" t="s">
        <v>186</v>
      </c>
      <c r="D60" s="113" t="s">
        <v>99</v>
      </c>
      <c r="E60" s="113" t="s">
        <v>251</v>
      </c>
      <c r="F60" s="113" t="s">
        <v>178</v>
      </c>
      <c r="G60" s="113" t="s">
        <v>253</v>
      </c>
      <c r="H60" s="114">
        <v>2845</v>
      </c>
      <c r="I60" s="112">
        <v>2</v>
      </c>
      <c r="J60" s="103">
        <f>บึงกาฬ!F54</f>
        <v>1346629.55</v>
      </c>
      <c r="K60" s="115">
        <f>บึงกาฬ!AN54</f>
        <v>1369879.1400000001</v>
      </c>
      <c r="L60" s="103">
        <f>บึงกาฬ!AO54</f>
        <v>2625928.77</v>
      </c>
      <c r="M60" s="103">
        <f>บึงกาฬ!AP54</f>
        <v>1016517.75</v>
      </c>
      <c r="N60" s="113"/>
      <c r="O60" s="113"/>
      <c r="P60" s="113"/>
      <c r="Q60" s="116">
        <f t="shared" si="0"/>
        <v>1609411.02</v>
      </c>
      <c r="R60" s="117">
        <f t="shared" si="1"/>
        <v>922.99781019332158</v>
      </c>
    </row>
    <row r="61" spans="1:18" x14ac:dyDescent="0.7">
      <c r="A61" s="98">
        <v>3</v>
      </c>
      <c r="B61" s="99" t="s">
        <v>57</v>
      </c>
      <c r="C61" s="99" t="s">
        <v>186</v>
      </c>
      <c r="D61" s="99" t="s">
        <v>99</v>
      </c>
      <c r="E61" s="99" t="s">
        <v>251</v>
      </c>
      <c r="F61" s="99" t="s">
        <v>178</v>
      </c>
      <c r="G61" s="99" t="s">
        <v>254</v>
      </c>
      <c r="H61" s="100">
        <v>4775</v>
      </c>
      <c r="I61" s="98">
        <v>4</v>
      </c>
      <c r="J61" s="103">
        <f>บึงกาฬ!F55</f>
        <v>2105849.7200000002</v>
      </c>
      <c r="K61" s="115">
        <f>บึงกาฬ!AN55</f>
        <v>742201.36000000057</v>
      </c>
      <c r="L61" s="103">
        <f>บึงกาฬ!AO55</f>
        <v>3694382.7</v>
      </c>
      <c r="M61" s="103">
        <f>บึงกาฬ!AP55</f>
        <v>3665627.9000000004</v>
      </c>
      <c r="N61" s="99"/>
      <c r="O61" s="99"/>
      <c r="P61" s="99"/>
      <c r="Q61" s="91">
        <f t="shared" si="0"/>
        <v>28754.799999999814</v>
      </c>
      <c r="R61" s="92">
        <f t="shared" si="1"/>
        <v>773.69271204188487</v>
      </c>
    </row>
    <row r="62" spans="1:18" x14ac:dyDescent="0.7">
      <c r="A62" s="98">
        <v>4</v>
      </c>
      <c r="B62" s="99" t="s">
        <v>57</v>
      </c>
      <c r="C62" s="99" t="s">
        <v>186</v>
      </c>
      <c r="D62" s="99" t="s">
        <v>99</v>
      </c>
      <c r="E62" s="99" t="s">
        <v>251</v>
      </c>
      <c r="F62" s="99" t="s">
        <v>178</v>
      </c>
      <c r="G62" s="99" t="s">
        <v>255</v>
      </c>
      <c r="H62" s="100">
        <v>2422</v>
      </c>
      <c r="I62" s="98">
        <v>2</v>
      </c>
      <c r="J62" s="103">
        <f>บึงกาฬ!F56</f>
        <v>180111.97</v>
      </c>
      <c r="K62" s="234">
        <f>บึงกาฬ!AN56</f>
        <v>1092908.1399999999</v>
      </c>
      <c r="L62" s="103">
        <f>บึงกาฬ!AO56</f>
        <v>1451167.4</v>
      </c>
      <c r="M62" s="103">
        <f>บึงกาฬ!AP56</f>
        <v>1410482.84</v>
      </c>
      <c r="N62" s="99"/>
      <c r="O62" s="99"/>
      <c r="P62" s="99"/>
      <c r="Q62" s="91">
        <f t="shared" si="0"/>
        <v>40684.559999999823</v>
      </c>
      <c r="R62" s="92">
        <f t="shared" si="1"/>
        <v>599.16077621800162</v>
      </c>
    </row>
    <row r="63" spans="1:18" x14ac:dyDescent="0.7">
      <c r="A63" s="98">
        <v>5</v>
      </c>
      <c r="B63" s="99" t="s">
        <v>57</v>
      </c>
      <c r="C63" s="99" t="s">
        <v>186</v>
      </c>
      <c r="D63" s="99" t="s">
        <v>99</v>
      </c>
      <c r="E63" s="99" t="s">
        <v>251</v>
      </c>
      <c r="F63" s="99" t="s">
        <v>178</v>
      </c>
      <c r="G63" s="99" t="s">
        <v>256</v>
      </c>
      <c r="H63" s="100">
        <v>4314</v>
      </c>
      <c r="I63" s="98">
        <v>3</v>
      </c>
      <c r="J63" s="103">
        <f>บึงกาฬ!F57</f>
        <v>542767.21</v>
      </c>
      <c r="K63" s="103">
        <f>บึงกาฬ!AN57</f>
        <v>587279.52999999991</v>
      </c>
      <c r="L63" s="103">
        <f>บึงกาฬ!AO57</f>
        <v>2565327.61</v>
      </c>
      <c r="M63" s="103">
        <f>บึงกาฬ!AP57</f>
        <v>2432559.54</v>
      </c>
      <c r="N63" s="99"/>
      <c r="O63" s="99"/>
      <c r="P63" s="99"/>
      <c r="Q63" s="91">
        <f t="shared" si="0"/>
        <v>132768.06999999983</v>
      </c>
      <c r="R63" s="92">
        <f t="shared" si="1"/>
        <v>594.6517408437644</v>
      </c>
    </row>
    <row r="64" spans="1:18" x14ac:dyDescent="0.7">
      <c r="A64" s="98">
        <v>6</v>
      </c>
      <c r="B64" s="99" t="s">
        <v>57</v>
      </c>
      <c r="C64" s="99" t="s">
        <v>186</v>
      </c>
      <c r="D64" s="99" t="s">
        <v>99</v>
      </c>
      <c r="E64" s="99" t="s">
        <v>251</v>
      </c>
      <c r="F64" s="99" t="s">
        <v>178</v>
      </c>
      <c r="G64" s="99" t="s">
        <v>257</v>
      </c>
      <c r="H64" s="100">
        <v>3240</v>
      </c>
      <c r="I64" s="98">
        <v>3</v>
      </c>
      <c r="J64" s="103">
        <f>บึงกาฬ!F58</f>
        <v>425392.13</v>
      </c>
      <c r="K64" s="103">
        <f>บึงกาฬ!AN58</f>
        <v>300247.77</v>
      </c>
      <c r="L64" s="103">
        <f>บึงกาฬ!AO58</f>
        <v>1333223.0699999998</v>
      </c>
      <c r="M64" s="103">
        <f>บึงกาฬ!AP58</f>
        <v>1006113.0299999999</v>
      </c>
      <c r="N64" s="99"/>
      <c r="O64" s="99"/>
      <c r="P64" s="99"/>
      <c r="Q64" s="91">
        <f t="shared" si="0"/>
        <v>327110.03999999992</v>
      </c>
      <c r="R64" s="92">
        <f t="shared" si="1"/>
        <v>411.4886018518518</v>
      </c>
    </row>
    <row r="65" spans="1:18" s="118" customFormat="1" x14ac:dyDescent="0.7">
      <c r="A65" s="112">
        <v>7</v>
      </c>
      <c r="B65" s="113" t="s">
        <v>57</v>
      </c>
      <c r="C65" s="113" t="s">
        <v>186</v>
      </c>
      <c r="D65" s="113" t="s">
        <v>99</v>
      </c>
      <c r="E65" s="113" t="s">
        <v>251</v>
      </c>
      <c r="F65" s="113" t="s">
        <v>178</v>
      </c>
      <c r="G65" s="113" t="s">
        <v>258</v>
      </c>
      <c r="H65" s="114">
        <v>1140</v>
      </c>
      <c r="I65" s="112">
        <v>1</v>
      </c>
      <c r="J65" s="103">
        <f>บึงกาฬ!F59</f>
        <v>435758.37</v>
      </c>
      <c r="K65" s="103">
        <f>บึงกาฬ!AN59</f>
        <v>574646.6</v>
      </c>
      <c r="L65" s="103">
        <f>บึงกาฬ!AO59</f>
        <v>846610.02</v>
      </c>
      <c r="M65" s="103">
        <f>บึงกาฬ!AP59</f>
        <v>651433.41</v>
      </c>
      <c r="N65" s="113"/>
      <c r="O65" s="113"/>
      <c r="P65" s="113"/>
      <c r="Q65" s="116">
        <f t="shared" si="0"/>
        <v>195176.61</v>
      </c>
      <c r="R65" s="117">
        <f t="shared" si="1"/>
        <v>742.6403684210527</v>
      </c>
    </row>
    <row r="66" spans="1:18" s="110" customFormat="1" x14ac:dyDescent="0.7">
      <c r="A66" s="104">
        <v>6</v>
      </c>
      <c r="B66" s="105" t="s">
        <v>57</v>
      </c>
      <c r="C66" s="105"/>
      <c r="D66" s="105"/>
      <c r="E66" s="105" t="s">
        <v>75</v>
      </c>
      <c r="F66" s="105"/>
      <c r="G66" s="105" t="s">
        <v>259</v>
      </c>
      <c r="H66" s="111">
        <f>SUM(H59:H65)</f>
        <v>18736</v>
      </c>
      <c r="I66" s="104"/>
      <c r="J66" s="107">
        <f>SUM(J59:J65)</f>
        <v>5036508.9500000011</v>
      </c>
      <c r="K66" s="107">
        <f>SUM(K59:K65)</f>
        <v>4667162.54</v>
      </c>
      <c r="L66" s="107">
        <f>SUM(L59:L65)</f>
        <v>12516639.57</v>
      </c>
      <c r="M66" s="107">
        <f>SUM(M59:M65)</f>
        <v>10182734.470000001</v>
      </c>
      <c r="N66" s="105">
        <v>6</v>
      </c>
      <c r="O66" s="105">
        <v>6</v>
      </c>
      <c r="P66" s="105">
        <f>N66-O66</f>
        <v>0</v>
      </c>
      <c r="Q66" s="108">
        <f t="shared" si="0"/>
        <v>2333905.0999999996</v>
      </c>
      <c r="R66" s="109">
        <f>L66/H66</f>
        <v>668.05292324935954</v>
      </c>
    </row>
    <row r="67" spans="1:18" x14ac:dyDescent="0.7">
      <c r="A67" s="98">
        <v>1</v>
      </c>
      <c r="B67" s="99" t="s">
        <v>57</v>
      </c>
      <c r="C67" s="99" t="s">
        <v>188</v>
      </c>
      <c r="D67" s="99" t="s">
        <v>78</v>
      </c>
      <c r="E67" s="99" t="s">
        <v>260</v>
      </c>
      <c r="F67" s="99" t="s">
        <v>208</v>
      </c>
      <c r="G67" s="99" t="s">
        <v>261</v>
      </c>
      <c r="H67" s="100"/>
      <c r="I67" s="98"/>
      <c r="J67" s="101"/>
      <c r="K67" s="102"/>
      <c r="L67" s="103"/>
      <c r="M67" s="103"/>
      <c r="N67" s="99"/>
      <c r="O67" s="99"/>
      <c r="P67" s="99"/>
    </row>
    <row r="68" spans="1:18" x14ac:dyDescent="0.7">
      <c r="A68" s="98">
        <v>2</v>
      </c>
      <c r="B68" s="99" t="s">
        <v>57</v>
      </c>
      <c r="C68" s="99" t="s">
        <v>188</v>
      </c>
      <c r="D68" s="99" t="s">
        <v>78</v>
      </c>
      <c r="E68" s="99" t="s">
        <v>260</v>
      </c>
      <c r="F68" s="99" t="s">
        <v>178</v>
      </c>
      <c r="G68" s="99" t="s">
        <v>1416</v>
      </c>
      <c r="H68" s="100">
        <v>3670</v>
      </c>
      <c r="I68" s="98">
        <v>3</v>
      </c>
      <c r="J68" s="101">
        <f>บึงกาฬ!F60</f>
        <v>282862.83</v>
      </c>
      <c r="K68" s="102">
        <f>บึงกาฬ!AN60</f>
        <v>222979.52000000002</v>
      </c>
      <c r="L68" s="103">
        <f>บึงกาฬ!AO60</f>
        <v>1779967.56</v>
      </c>
      <c r="M68" s="103">
        <f>บึงกาฬ!AP60</f>
        <v>2054403.6500000001</v>
      </c>
      <c r="N68" s="99"/>
      <c r="O68" s="99"/>
      <c r="P68" s="99"/>
      <c r="Q68" s="91">
        <f t="shared" si="0"/>
        <v>-274436.09000000008</v>
      </c>
      <c r="R68" s="92">
        <f t="shared" si="1"/>
        <v>485.00478474114442</v>
      </c>
    </row>
    <row r="69" spans="1:18" x14ac:dyDescent="0.7">
      <c r="A69" s="98">
        <v>3</v>
      </c>
      <c r="B69" s="99" t="s">
        <v>57</v>
      </c>
      <c r="C69" s="99" t="s">
        <v>188</v>
      </c>
      <c r="D69" s="99" t="s">
        <v>78</v>
      </c>
      <c r="E69" s="99" t="s">
        <v>260</v>
      </c>
      <c r="F69" s="99" t="s">
        <v>178</v>
      </c>
      <c r="G69" s="99" t="s">
        <v>263</v>
      </c>
      <c r="H69" s="100">
        <v>3487</v>
      </c>
      <c r="I69" s="98">
        <v>3</v>
      </c>
      <c r="J69" s="101">
        <f>บึงกาฬ!F61</f>
        <v>520937.22</v>
      </c>
      <c r="K69" s="102">
        <f>บึงกาฬ!AN61</f>
        <v>677210.6</v>
      </c>
      <c r="L69" s="103">
        <f>บึงกาฬ!AO61</f>
        <v>3062172.25</v>
      </c>
      <c r="M69" s="103">
        <f>บึงกาฬ!AP61</f>
        <v>3035741.6</v>
      </c>
      <c r="N69" s="99"/>
      <c r="O69" s="99"/>
      <c r="P69" s="99"/>
      <c r="Q69" s="91">
        <f t="shared" si="0"/>
        <v>26430.649999999907</v>
      </c>
      <c r="R69" s="92">
        <f t="shared" si="1"/>
        <v>878.16812446228846</v>
      </c>
    </row>
    <row r="70" spans="1:18" x14ac:dyDescent="0.7">
      <c r="A70" s="98">
        <v>4</v>
      </c>
      <c r="B70" s="99" t="s">
        <v>57</v>
      </c>
      <c r="C70" s="99" t="s">
        <v>188</v>
      </c>
      <c r="D70" s="99" t="s">
        <v>78</v>
      </c>
      <c r="E70" s="99" t="s">
        <v>260</v>
      </c>
      <c r="F70" s="99" t="s">
        <v>178</v>
      </c>
      <c r="G70" s="99" t="s">
        <v>264</v>
      </c>
      <c r="H70" s="100">
        <v>6286</v>
      </c>
      <c r="I70" s="98">
        <v>5</v>
      </c>
      <c r="J70" s="101">
        <f>บึงกาฬ!F62</f>
        <v>339966.11</v>
      </c>
      <c r="K70" s="102">
        <f>บึงกาฬ!AN62</f>
        <v>190974.55999999997</v>
      </c>
      <c r="L70" s="103">
        <f>บึงกาฬ!AO62</f>
        <v>4068590.1100000003</v>
      </c>
      <c r="M70" s="103">
        <f>บึงกาฬ!AP62</f>
        <v>3754481.6500000004</v>
      </c>
      <c r="N70" s="99"/>
      <c r="O70" s="99"/>
      <c r="P70" s="99"/>
      <c r="Q70" s="91">
        <f t="shared" si="0"/>
        <v>314108.45999999996</v>
      </c>
      <c r="R70" s="92">
        <f t="shared" si="1"/>
        <v>647.24627903277133</v>
      </c>
    </row>
    <row r="71" spans="1:18" x14ac:dyDescent="0.7">
      <c r="A71" s="98">
        <v>5</v>
      </c>
      <c r="B71" s="99" t="s">
        <v>57</v>
      </c>
      <c r="C71" s="99" t="s">
        <v>188</v>
      </c>
      <c r="D71" s="99" t="s">
        <v>78</v>
      </c>
      <c r="E71" s="99" t="s">
        <v>260</v>
      </c>
      <c r="F71" s="99" t="s">
        <v>178</v>
      </c>
      <c r="G71" s="99" t="s">
        <v>265</v>
      </c>
      <c r="H71" s="100">
        <v>3436</v>
      </c>
      <c r="I71" s="98">
        <v>3</v>
      </c>
      <c r="J71" s="101">
        <f>บึงกาฬ!F63</f>
        <v>554192.96</v>
      </c>
      <c r="K71" s="102">
        <f>บึงกาฬ!AN63</f>
        <v>42404.419999999925</v>
      </c>
      <c r="L71" s="103">
        <f>บึงกาฬ!AO63</f>
        <v>1629852.4</v>
      </c>
      <c r="M71" s="103">
        <f>บึงกาฬ!AP63</f>
        <v>1480790.8499999999</v>
      </c>
      <c r="N71" s="99"/>
      <c r="O71" s="99"/>
      <c r="P71" s="99"/>
      <c r="Q71" s="91">
        <f t="shared" ref="Q71:Q134" si="2">L71-M71</f>
        <v>149061.55000000005</v>
      </c>
      <c r="R71" s="92">
        <f t="shared" ref="R71:R134" si="3">L71/H71</f>
        <v>474.34586728754363</v>
      </c>
    </row>
    <row r="72" spans="1:18" x14ac:dyDescent="0.7">
      <c r="A72" s="98">
        <v>6</v>
      </c>
      <c r="B72" s="99" t="s">
        <v>57</v>
      </c>
      <c r="C72" s="99" t="s">
        <v>188</v>
      </c>
      <c r="D72" s="99" t="s">
        <v>78</v>
      </c>
      <c r="E72" s="99" t="s">
        <v>260</v>
      </c>
      <c r="F72" s="99" t="s">
        <v>178</v>
      </c>
      <c r="G72" s="99" t="s">
        <v>266</v>
      </c>
      <c r="H72" s="100">
        <v>3629</v>
      </c>
      <c r="I72" s="98">
        <v>3</v>
      </c>
      <c r="J72" s="101">
        <f>บึงกาฬ!F64</f>
        <v>460611.14</v>
      </c>
      <c r="K72" s="102">
        <f>บึงกาฬ!AN64</f>
        <v>31428.040000000037</v>
      </c>
      <c r="L72" s="103">
        <f>บึงกาฬ!AO64</f>
        <v>2298214.2200000002</v>
      </c>
      <c r="M72" s="103">
        <f>บึงกาฬ!AP64</f>
        <v>2269473.41</v>
      </c>
      <c r="N72" s="99"/>
      <c r="O72" s="99"/>
      <c r="P72" s="99"/>
      <c r="Q72" s="91">
        <f t="shared" si="2"/>
        <v>28740.810000000056</v>
      </c>
      <c r="R72" s="92">
        <f t="shared" si="3"/>
        <v>633.29132543400397</v>
      </c>
    </row>
    <row r="73" spans="1:18" x14ac:dyDescent="0.7">
      <c r="A73" s="98">
        <v>7</v>
      </c>
      <c r="B73" s="99" t="s">
        <v>57</v>
      </c>
      <c r="C73" s="99" t="s">
        <v>188</v>
      </c>
      <c r="D73" s="99" t="s">
        <v>78</v>
      </c>
      <c r="E73" s="99" t="s">
        <v>260</v>
      </c>
      <c r="F73" s="99" t="s">
        <v>178</v>
      </c>
      <c r="G73" s="99" t="s">
        <v>267</v>
      </c>
      <c r="H73" s="100">
        <v>4573</v>
      </c>
      <c r="I73" s="98">
        <v>4</v>
      </c>
      <c r="J73" s="101">
        <f>บึงกาฬ!F65</f>
        <v>740799.82</v>
      </c>
      <c r="K73" s="102">
        <f>บึงกาฬ!AN65</f>
        <v>242411.16999999993</v>
      </c>
      <c r="L73" s="103">
        <f>บึงกาฬ!AO65</f>
        <v>2318204.4699999997</v>
      </c>
      <c r="M73" s="103">
        <f>บึงกาฬ!AP65</f>
        <v>2306710.59</v>
      </c>
      <c r="N73" s="99"/>
      <c r="O73" s="99"/>
      <c r="P73" s="99"/>
      <c r="Q73" s="91">
        <f t="shared" si="2"/>
        <v>11493.879999999888</v>
      </c>
      <c r="R73" s="92">
        <f t="shared" si="3"/>
        <v>506.93296960419849</v>
      </c>
    </row>
    <row r="74" spans="1:18" s="110" customFormat="1" x14ac:dyDescent="0.7">
      <c r="A74" s="104">
        <v>7</v>
      </c>
      <c r="B74" s="105" t="s">
        <v>57</v>
      </c>
      <c r="C74" s="105"/>
      <c r="D74" s="105"/>
      <c r="E74" s="105" t="s">
        <v>75</v>
      </c>
      <c r="F74" s="105"/>
      <c r="G74" s="105" t="s">
        <v>268</v>
      </c>
      <c r="H74" s="111">
        <f>SUM(H67:H73)</f>
        <v>25081</v>
      </c>
      <c r="I74" s="104"/>
      <c r="J74" s="107">
        <f>SUM(J67:J73)</f>
        <v>2899370.08</v>
      </c>
      <c r="K74" s="107">
        <f>SUM(K67:K73)</f>
        <v>1407408.3099999998</v>
      </c>
      <c r="L74" s="107">
        <f>SUM(L67:L73)</f>
        <v>15157001.010000002</v>
      </c>
      <c r="M74" s="107">
        <f>SUM(M67:M73)</f>
        <v>14901601.75</v>
      </c>
      <c r="N74" s="105">
        <v>6</v>
      </c>
      <c r="O74" s="105">
        <v>6</v>
      </c>
      <c r="P74" s="105">
        <f>N74-O74</f>
        <v>0</v>
      </c>
      <c r="Q74" s="108">
        <f>L74-M74</f>
        <v>255399.26000000164</v>
      </c>
      <c r="R74" s="109">
        <f>L74/H74</f>
        <v>604.32203700011962</v>
      </c>
    </row>
    <row r="75" spans="1:18" x14ac:dyDescent="0.7">
      <c r="A75" s="98">
        <v>1</v>
      </c>
      <c r="B75" s="99" t="s">
        <v>57</v>
      </c>
      <c r="C75" s="99" t="s">
        <v>190</v>
      </c>
      <c r="D75" s="99" t="s">
        <v>113</v>
      </c>
      <c r="E75" s="99" t="s">
        <v>269</v>
      </c>
      <c r="F75" s="99" t="s">
        <v>208</v>
      </c>
      <c r="G75" s="99" t="s">
        <v>270</v>
      </c>
      <c r="H75" s="100"/>
      <c r="I75" s="98"/>
      <c r="J75" s="101"/>
      <c r="K75" s="102"/>
      <c r="L75" s="103"/>
      <c r="M75" s="103"/>
      <c r="N75" s="99"/>
      <c r="O75" s="99"/>
      <c r="P75" s="99"/>
    </row>
    <row r="76" spans="1:18" x14ac:dyDescent="0.7">
      <c r="A76" s="98">
        <v>2</v>
      </c>
      <c r="B76" s="99" t="s">
        <v>57</v>
      </c>
      <c r="C76" s="99" t="s">
        <v>190</v>
      </c>
      <c r="D76" s="99" t="s">
        <v>113</v>
      </c>
      <c r="E76" s="99" t="s">
        <v>269</v>
      </c>
      <c r="F76" s="99" t="s">
        <v>178</v>
      </c>
      <c r="G76" s="99" t="s">
        <v>271</v>
      </c>
      <c r="H76" s="100">
        <v>5752</v>
      </c>
      <c r="I76" s="98">
        <v>4</v>
      </c>
      <c r="J76" s="101">
        <f>บึงกาฬ!F66</f>
        <v>977458.12</v>
      </c>
      <c r="K76" s="102">
        <f>บึงกาฬ!AN66</f>
        <v>674766.42</v>
      </c>
      <c r="L76" s="102">
        <f>บึงกาฬ!AO66</f>
        <v>1773380.83</v>
      </c>
      <c r="M76" s="102">
        <f>บึงกาฬ!AP66</f>
        <v>1887231.3599999999</v>
      </c>
      <c r="N76" s="99"/>
      <c r="O76" s="99"/>
      <c r="P76" s="99"/>
      <c r="Q76" s="91">
        <f t="shared" si="2"/>
        <v>-113850.5299999998</v>
      </c>
      <c r="R76" s="92">
        <f t="shared" si="3"/>
        <v>308.30682023643953</v>
      </c>
    </row>
    <row r="77" spans="1:18" x14ac:dyDescent="0.7">
      <c r="A77" s="98">
        <v>3</v>
      </c>
      <c r="B77" s="99" t="s">
        <v>57</v>
      </c>
      <c r="C77" s="99" t="s">
        <v>190</v>
      </c>
      <c r="D77" s="99" t="s">
        <v>113</v>
      </c>
      <c r="E77" s="99" t="s">
        <v>269</v>
      </c>
      <c r="F77" s="99" t="s">
        <v>178</v>
      </c>
      <c r="G77" s="99" t="s">
        <v>272</v>
      </c>
      <c r="H77" s="100">
        <v>4383</v>
      </c>
      <c r="I77" s="98">
        <v>3</v>
      </c>
      <c r="J77" s="101">
        <f>บึงกาฬ!F67</f>
        <v>676820.47999999998</v>
      </c>
      <c r="K77" s="102">
        <f>บึงกาฬ!AN67</f>
        <v>587861.67000000004</v>
      </c>
      <c r="L77" s="102">
        <f>บึงกาฬ!AO67</f>
        <v>1138205.8799999999</v>
      </c>
      <c r="M77" s="102">
        <f>บึงกาฬ!AP67</f>
        <v>1079935.02</v>
      </c>
      <c r="N77" s="99"/>
      <c r="O77" s="99"/>
      <c r="P77" s="99"/>
      <c r="Q77" s="91">
        <f t="shared" si="2"/>
        <v>58270.85999999987</v>
      </c>
      <c r="R77" s="92">
        <f t="shared" si="3"/>
        <v>259.68648870636548</v>
      </c>
    </row>
    <row r="78" spans="1:18" x14ac:dyDescent="0.7">
      <c r="A78" s="98">
        <v>4</v>
      </c>
      <c r="B78" s="99" t="s">
        <v>57</v>
      </c>
      <c r="C78" s="99" t="s">
        <v>190</v>
      </c>
      <c r="D78" s="99" t="s">
        <v>113</v>
      </c>
      <c r="E78" s="99" t="s">
        <v>269</v>
      </c>
      <c r="F78" s="99" t="s">
        <v>178</v>
      </c>
      <c r="G78" s="99" t="s">
        <v>273</v>
      </c>
      <c r="H78" s="100">
        <v>1973</v>
      </c>
      <c r="I78" s="98">
        <v>2</v>
      </c>
      <c r="J78" s="101">
        <f>บึงกาฬ!F68</f>
        <v>251021.38</v>
      </c>
      <c r="K78" s="102">
        <f>บึงกาฬ!AN68</f>
        <v>222790.24</v>
      </c>
      <c r="L78" s="102">
        <f>บึงกาฬ!AO68</f>
        <v>1055243.57</v>
      </c>
      <c r="M78" s="102">
        <f>บึงกาฬ!AP68</f>
        <v>940219.03</v>
      </c>
      <c r="N78" s="99"/>
      <c r="O78" s="99"/>
      <c r="P78" s="99"/>
      <c r="Q78" s="91">
        <f t="shared" si="2"/>
        <v>115024.54000000004</v>
      </c>
      <c r="R78" s="92">
        <f t="shared" si="3"/>
        <v>534.84215408008117</v>
      </c>
    </row>
    <row r="79" spans="1:18" x14ac:dyDescent="0.7">
      <c r="A79" s="98">
        <v>5</v>
      </c>
      <c r="B79" s="99" t="s">
        <v>57</v>
      </c>
      <c r="C79" s="99" t="s">
        <v>190</v>
      </c>
      <c r="D79" s="99" t="s">
        <v>113</v>
      </c>
      <c r="E79" s="99" t="s">
        <v>269</v>
      </c>
      <c r="F79" s="99" t="s">
        <v>178</v>
      </c>
      <c r="G79" s="99" t="s">
        <v>274</v>
      </c>
      <c r="H79" s="100">
        <v>5007</v>
      </c>
      <c r="I79" s="98">
        <v>4</v>
      </c>
      <c r="J79" s="101">
        <f>บึงกาฬ!F69</f>
        <v>228626.55</v>
      </c>
      <c r="K79" s="102">
        <f>บึงกาฬ!AN69</f>
        <v>174934.55</v>
      </c>
      <c r="L79" s="102">
        <f>บึงกาฬ!AO69</f>
        <v>1694810.94</v>
      </c>
      <c r="M79" s="102">
        <f>บึงกาฬ!AP69</f>
        <v>1541387.6099999999</v>
      </c>
      <c r="N79" s="99"/>
      <c r="O79" s="99"/>
      <c r="P79" s="99"/>
      <c r="Q79" s="91">
        <f t="shared" si="2"/>
        <v>153423.33000000007</v>
      </c>
      <c r="R79" s="92">
        <f t="shared" si="3"/>
        <v>338.48830437387659</v>
      </c>
    </row>
    <row r="80" spans="1:18" x14ac:dyDescent="0.7">
      <c r="A80" s="98">
        <v>6</v>
      </c>
      <c r="B80" s="99" t="s">
        <v>57</v>
      </c>
      <c r="C80" s="99" t="s">
        <v>190</v>
      </c>
      <c r="D80" s="99" t="s">
        <v>113</v>
      </c>
      <c r="E80" s="99" t="s">
        <v>269</v>
      </c>
      <c r="F80" s="99" t="s">
        <v>178</v>
      </c>
      <c r="G80" s="99" t="s">
        <v>275</v>
      </c>
      <c r="H80" s="100">
        <v>5318</v>
      </c>
      <c r="I80" s="98">
        <v>4</v>
      </c>
      <c r="J80" s="101">
        <f>บึงกาฬ!F70</f>
        <v>472614.87</v>
      </c>
      <c r="K80" s="102">
        <f>บึงกาฬ!AN70</f>
        <v>464223.99</v>
      </c>
      <c r="L80" s="102">
        <f>บึงกาฬ!AO70</f>
        <v>1818949.0899999999</v>
      </c>
      <c r="M80" s="102">
        <f>บึงกาฬ!AP70</f>
        <v>1727282.85</v>
      </c>
      <c r="N80" s="99"/>
      <c r="O80" s="99"/>
      <c r="P80" s="99"/>
      <c r="Q80" s="91">
        <f t="shared" si="2"/>
        <v>91666.239999999758</v>
      </c>
      <c r="R80" s="92">
        <f t="shared" si="3"/>
        <v>342.03630876269273</v>
      </c>
    </row>
    <row r="81" spans="1:18" s="110" customFormat="1" x14ac:dyDescent="0.7">
      <c r="A81" s="104">
        <v>8</v>
      </c>
      <c r="B81" s="105" t="s">
        <v>57</v>
      </c>
      <c r="C81" s="105"/>
      <c r="D81" s="105"/>
      <c r="E81" s="105" t="s">
        <v>75</v>
      </c>
      <c r="F81" s="105"/>
      <c r="G81" s="105" t="s">
        <v>276</v>
      </c>
      <c r="H81" s="111">
        <f>SUM(H75:H80)</f>
        <v>22433</v>
      </c>
      <c r="I81" s="104"/>
      <c r="J81" s="107">
        <f>SUM(J75:J80)</f>
        <v>2606541.4</v>
      </c>
      <c r="K81" s="107">
        <f>SUM(K75:K80)</f>
        <v>2124576.87</v>
      </c>
      <c r="L81" s="107">
        <f>SUM(L75:L80)</f>
        <v>7480590.3100000005</v>
      </c>
      <c r="M81" s="107">
        <f>SUM(M75:M80)</f>
        <v>7176055.8699999992</v>
      </c>
      <c r="N81" s="105">
        <v>5</v>
      </c>
      <c r="O81" s="105">
        <v>5</v>
      </c>
      <c r="P81" s="105">
        <f>N81-O81</f>
        <v>0</v>
      </c>
      <c r="Q81" s="108">
        <f t="shared" si="2"/>
        <v>304534.44000000134</v>
      </c>
      <c r="R81" s="109">
        <f t="shared" si="3"/>
        <v>333.46366112423664</v>
      </c>
    </row>
    <row r="82" spans="1:18" s="110" customFormat="1" ht="25.2" thickBot="1" x14ac:dyDescent="0.75">
      <c r="A82" s="119"/>
      <c r="B82" s="120" t="s">
        <v>57</v>
      </c>
      <c r="C82" s="120" t="s">
        <v>57</v>
      </c>
      <c r="D82" s="120" t="s">
        <v>57</v>
      </c>
      <c r="E82" s="120" t="s">
        <v>57</v>
      </c>
      <c r="F82" s="120"/>
      <c r="G82" s="120" t="s">
        <v>277</v>
      </c>
      <c r="H82" s="121">
        <f>H20+H34+H47+H52+H58+H66+H74+H81</f>
        <v>250017</v>
      </c>
      <c r="I82" s="119"/>
      <c r="J82" s="122">
        <f t="shared" ref="J82:O82" si="4">J20+J34+J47+J52+J58+J66+J74+J81</f>
        <v>45565965.780000001</v>
      </c>
      <c r="K82" s="123">
        <f t="shared" si="4"/>
        <v>39557346.780000001</v>
      </c>
      <c r="L82" s="122">
        <f t="shared" si="4"/>
        <v>143680042.48999998</v>
      </c>
      <c r="M82" s="122">
        <f t="shared" si="4"/>
        <v>134546397.78</v>
      </c>
      <c r="N82" s="120">
        <f t="shared" si="4"/>
        <v>61</v>
      </c>
      <c r="O82" s="120">
        <f t="shared" si="4"/>
        <v>60</v>
      </c>
      <c r="P82" s="120">
        <f>N82-O82</f>
        <v>1</v>
      </c>
      <c r="Q82" s="108">
        <f t="shared" si="2"/>
        <v>9133644.7099999785</v>
      </c>
      <c r="R82" s="109">
        <f t="shared" si="3"/>
        <v>574.68109164576799</v>
      </c>
    </row>
    <row r="83" spans="1:18" s="110" customFormat="1" ht="25.8" thickTop="1" thickBot="1" x14ac:dyDescent="0.75">
      <c r="A83" s="124"/>
      <c r="B83" s="125"/>
      <c r="C83" s="125"/>
      <c r="D83" s="125"/>
      <c r="E83" s="420" t="s">
        <v>278</v>
      </c>
      <c r="F83" s="421"/>
      <c r="G83" s="422"/>
      <c r="H83" s="126"/>
      <c r="I83" s="124"/>
      <c r="J83" s="127">
        <f>J82/O82</f>
        <v>759432.76300000004</v>
      </c>
      <c r="K83" s="128">
        <f>K82/O82</f>
        <v>659289.11300000001</v>
      </c>
      <c r="L83" s="127">
        <f>L82/O82</f>
        <v>2394667.3748333328</v>
      </c>
      <c r="M83" s="127">
        <f>M82/O82</f>
        <v>2242439.963</v>
      </c>
      <c r="N83" s="125"/>
      <c r="O83" s="125"/>
      <c r="P83" s="125"/>
      <c r="Q83" s="91"/>
      <c r="R83" s="92"/>
    </row>
    <row r="84" spans="1:18" ht="25.2" thickTop="1" x14ac:dyDescent="0.7">
      <c r="A84" s="129">
        <v>1</v>
      </c>
      <c r="B84" s="130" t="s">
        <v>61</v>
      </c>
      <c r="C84" s="130" t="s">
        <v>279</v>
      </c>
      <c r="D84" s="130" t="s">
        <v>280</v>
      </c>
      <c r="E84" s="130" t="s">
        <v>0</v>
      </c>
      <c r="F84" s="130" t="s">
        <v>175</v>
      </c>
      <c r="G84" s="130" t="s">
        <v>281</v>
      </c>
      <c r="H84" s="131"/>
      <c r="I84" s="129"/>
      <c r="J84" s="132"/>
      <c r="K84" s="133"/>
      <c r="L84" s="134"/>
      <c r="M84" s="134"/>
      <c r="N84" s="130"/>
      <c r="O84" s="130"/>
      <c r="P84" s="130"/>
    </row>
    <row r="85" spans="1:18" x14ac:dyDescent="0.7">
      <c r="A85" s="98">
        <v>2</v>
      </c>
      <c r="B85" s="99" t="s">
        <v>61</v>
      </c>
      <c r="C85" s="99" t="s">
        <v>279</v>
      </c>
      <c r="D85" s="99" t="s">
        <v>280</v>
      </c>
      <c r="E85" s="99" t="s">
        <v>0</v>
      </c>
      <c r="F85" s="99" t="s">
        <v>178</v>
      </c>
      <c r="G85" s="99" t="s">
        <v>600</v>
      </c>
      <c r="H85" s="100">
        <v>4951</v>
      </c>
      <c r="I85" s="98">
        <v>4</v>
      </c>
      <c r="J85" s="101">
        <f>หนองบัวลำภู!F4</f>
        <v>959874.39</v>
      </c>
      <c r="K85" s="235">
        <f>หนองบัวลำภู!AD4</f>
        <v>1015819.6400000001</v>
      </c>
      <c r="L85" s="103">
        <f>หนองบัวลำภู!AE4</f>
        <v>2056393.7000000002</v>
      </c>
      <c r="M85" s="103">
        <f>หนองบัวลำภู!AF4</f>
        <v>2793092.6399999997</v>
      </c>
      <c r="N85" s="99"/>
      <c r="O85" s="99"/>
      <c r="P85" s="99"/>
      <c r="Q85" s="91">
        <f t="shared" si="2"/>
        <v>-736698.93999999948</v>
      </c>
      <c r="R85" s="92">
        <f t="shared" si="3"/>
        <v>415.34916178549793</v>
      </c>
    </row>
    <row r="86" spans="1:18" x14ac:dyDescent="0.7">
      <c r="A86" s="98">
        <v>3</v>
      </c>
      <c r="B86" s="99" t="s">
        <v>61</v>
      </c>
      <c r="C86" s="99" t="s">
        <v>279</v>
      </c>
      <c r="D86" s="99" t="s">
        <v>280</v>
      </c>
      <c r="E86" s="99" t="s">
        <v>0</v>
      </c>
      <c r="F86" s="99" t="s">
        <v>178</v>
      </c>
      <c r="G86" s="99" t="s">
        <v>601</v>
      </c>
      <c r="H86" s="100">
        <v>4392</v>
      </c>
      <c r="I86" s="98">
        <v>3</v>
      </c>
      <c r="J86" s="101">
        <f>หนองบัวลำภู!F5</f>
        <v>766611.42</v>
      </c>
      <c r="K86" s="235">
        <f>หนองบัวลำภู!AD5</f>
        <v>933783.66</v>
      </c>
      <c r="L86" s="103">
        <f>หนองบัวลำภู!AE5</f>
        <v>1910231.06</v>
      </c>
      <c r="M86" s="103">
        <f>หนองบัวลำภู!AF5</f>
        <v>1964380.3199999998</v>
      </c>
      <c r="N86" s="99"/>
      <c r="O86" s="99"/>
      <c r="P86" s="99"/>
      <c r="Q86" s="91">
        <f t="shared" si="2"/>
        <v>-54149.259999999776</v>
      </c>
      <c r="R86" s="92">
        <f t="shared" si="3"/>
        <v>434.93421220400728</v>
      </c>
    </row>
    <row r="87" spans="1:18" x14ac:dyDescent="0.7">
      <c r="A87" s="98">
        <v>4</v>
      </c>
      <c r="B87" s="99" t="s">
        <v>61</v>
      </c>
      <c r="C87" s="99" t="s">
        <v>279</v>
      </c>
      <c r="D87" s="99" t="s">
        <v>280</v>
      </c>
      <c r="E87" s="99" t="s">
        <v>0</v>
      </c>
      <c r="F87" s="99" t="s">
        <v>178</v>
      </c>
      <c r="G87" s="99" t="s">
        <v>602</v>
      </c>
      <c r="H87" s="100">
        <v>5135</v>
      </c>
      <c r="I87" s="98">
        <v>4</v>
      </c>
      <c r="J87" s="101">
        <f>หนองบัวลำภู!F6</f>
        <v>754345.22</v>
      </c>
      <c r="K87" s="235">
        <f>หนองบัวลำภู!AD6</f>
        <v>871931.67999999993</v>
      </c>
      <c r="L87" s="103">
        <f>หนองบัวลำภู!AE6</f>
        <v>2841018.7</v>
      </c>
      <c r="M87" s="103">
        <f>หนองบัวลำภู!AF6</f>
        <v>2942496.8899999997</v>
      </c>
      <c r="N87" s="99"/>
      <c r="O87" s="99"/>
      <c r="P87" s="99"/>
      <c r="Q87" s="91">
        <f t="shared" si="2"/>
        <v>-101478.18999999948</v>
      </c>
      <c r="R87" s="92">
        <f t="shared" si="3"/>
        <v>553.26556962025325</v>
      </c>
    </row>
    <row r="88" spans="1:18" x14ac:dyDescent="0.7">
      <c r="A88" s="98">
        <v>5</v>
      </c>
      <c r="B88" s="99" t="s">
        <v>61</v>
      </c>
      <c r="C88" s="99" t="s">
        <v>279</v>
      </c>
      <c r="D88" s="99" t="s">
        <v>280</v>
      </c>
      <c r="E88" s="99" t="s">
        <v>0</v>
      </c>
      <c r="F88" s="99" t="s">
        <v>178</v>
      </c>
      <c r="G88" s="99" t="s">
        <v>603</v>
      </c>
      <c r="H88" s="100">
        <v>7670</v>
      </c>
      <c r="I88" s="98">
        <v>5</v>
      </c>
      <c r="J88" s="101">
        <f>หนองบัวลำภู!F7</f>
        <v>1327481.3700000001</v>
      </c>
      <c r="K88" s="235">
        <f>หนองบัวลำภู!AD7</f>
        <v>1438705.35</v>
      </c>
      <c r="L88" s="103">
        <f>หนองบัวลำภู!AE7</f>
        <v>4668100.32</v>
      </c>
      <c r="M88" s="103">
        <f>หนองบัวลำภู!AF7</f>
        <v>4437492.28</v>
      </c>
      <c r="N88" s="99"/>
      <c r="O88" s="99"/>
      <c r="P88" s="99"/>
      <c r="Q88" s="91">
        <f t="shared" si="2"/>
        <v>230608.04000000004</v>
      </c>
      <c r="R88" s="92">
        <f t="shared" si="3"/>
        <v>608.61803389830516</v>
      </c>
    </row>
    <row r="89" spans="1:18" x14ac:dyDescent="0.7">
      <c r="A89" s="98">
        <v>6</v>
      </c>
      <c r="B89" s="99" t="s">
        <v>61</v>
      </c>
      <c r="C89" s="99" t="s">
        <v>279</v>
      </c>
      <c r="D89" s="99" t="s">
        <v>280</v>
      </c>
      <c r="E89" s="99" t="s">
        <v>0</v>
      </c>
      <c r="F89" s="99" t="s">
        <v>178</v>
      </c>
      <c r="G89" s="99" t="s">
        <v>604</v>
      </c>
      <c r="H89" s="100">
        <v>5043</v>
      </c>
      <c r="I89" s="98">
        <v>4</v>
      </c>
      <c r="J89" s="101">
        <f>หนองบัวลำภู!F8</f>
        <v>1205355.53</v>
      </c>
      <c r="K89" s="235">
        <f>หนองบัวลำภู!AD8</f>
        <v>1276124.18</v>
      </c>
      <c r="L89" s="103">
        <f>หนองบัวลำภู!AE8</f>
        <v>2389061.0499999998</v>
      </c>
      <c r="M89" s="103">
        <f>หนองบัวลำภู!AF8</f>
        <v>2333375.4899999998</v>
      </c>
      <c r="N89" s="99"/>
      <c r="O89" s="99"/>
      <c r="P89" s="99"/>
      <c r="Q89" s="91">
        <f t="shared" si="2"/>
        <v>55685.560000000056</v>
      </c>
      <c r="R89" s="92">
        <f t="shared" si="3"/>
        <v>473.73806266111438</v>
      </c>
    </row>
    <row r="90" spans="1:18" x14ac:dyDescent="0.7">
      <c r="A90" s="98">
        <v>7</v>
      </c>
      <c r="B90" s="99" t="s">
        <v>61</v>
      </c>
      <c r="C90" s="99" t="s">
        <v>279</v>
      </c>
      <c r="D90" s="99" t="s">
        <v>280</v>
      </c>
      <c r="E90" s="99" t="s">
        <v>0</v>
      </c>
      <c r="F90" s="99" t="s">
        <v>178</v>
      </c>
      <c r="G90" s="99" t="s">
        <v>605</v>
      </c>
      <c r="H90" s="100">
        <v>1849</v>
      </c>
      <c r="I90" s="98">
        <v>2</v>
      </c>
      <c r="J90" s="101">
        <f>หนองบัวลำภู!F9</f>
        <v>543154.46</v>
      </c>
      <c r="K90" s="235">
        <f>หนองบัวลำภู!AD9</f>
        <v>564470.32999999996</v>
      </c>
      <c r="L90" s="103">
        <f>หนองบัวลำภู!AE9</f>
        <v>1332058.3400000001</v>
      </c>
      <c r="M90" s="103">
        <f>หนองบัวลำภู!AF9</f>
        <v>1347513.13</v>
      </c>
      <c r="N90" s="99"/>
      <c r="O90" s="99"/>
      <c r="P90" s="99"/>
      <c r="Q90" s="91">
        <f t="shared" si="2"/>
        <v>-15454.789999999804</v>
      </c>
      <c r="R90" s="92">
        <f t="shared" si="3"/>
        <v>720.42095186587346</v>
      </c>
    </row>
    <row r="91" spans="1:18" x14ac:dyDescent="0.7">
      <c r="A91" s="98">
        <v>8</v>
      </c>
      <c r="B91" s="99" t="s">
        <v>61</v>
      </c>
      <c r="C91" s="99" t="s">
        <v>279</v>
      </c>
      <c r="D91" s="99" t="s">
        <v>280</v>
      </c>
      <c r="E91" s="99" t="s">
        <v>0</v>
      </c>
      <c r="F91" s="99" t="s">
        <v>178</v>
      </c>
      <c r="G91" s="99" t="s">
        <v>606</v>
      </c>
      <c r="H91" s="100">
        <v>7078</v>
      </c>
      <c r="I91" s="98">
        <v>5</v>
      </c>
      <c r="J91" s="101">
        <f>หนองบัวลำภู!F10</f>
        <v>1197500.3799999999</v>
      </c>
      <c r="K91" s="102">
        <f>หนองบัวลำภู!AD10</f>
        <v>1363461.2799999998</v>
      </c>
      <c r="L91" s="103">
        <f>หนองบัวลำภู!AE10</f>
        <v>3153964.13</v>
      </c>
      <c r="M91" s="103">
        <f>หนองบัวลำภู!AF10</f>
        <v>2901390.21</v>
      </c>
      <c r="N91" s="99"/>
      <c r="O91" s="99"/>
      <c r="P91" s="99"/>
      <c r="Q91" s="91">
        <f t="shared" si="2"/>
        <v>252573.91999999993</v>
      </c>
      <c r="R91" s="92">
        <f t="shared" si="3"/>
        <v>445.60103560327775</v>
      </c>
    </row>
    <row r="92" spans="1:18" x14ac:dyDescent="0.7">
      <c r="A92" s="98">
        <v>9</v>
      </c>
      <c r="B92" s="99" t="s">
        <v>61</v>
      </c>
      <c r="C92" s="99" t="s">
        <v>279</v>
      </c>
      <c r="D92" s="99" t="s">
        <v>280</v>
      </c>
      <c r="E92" s="99" t="s">
        <v>0</v>
      </c>
      <c r="F92" s="99" t="s">
        <v>178</v>
      </c>
      <c r="G92" s="99" t="s">
        <v>607</v>
      </c>
      <c r="H92" s="100">
        <v>2787</v>
      </c>
      <c r="I92" s="98">
        <v>2</v>
      </c>
      <c r="J92" s="101">
        <f>หนองบัวลำภู!F11</f>
        <v>654928.12</v>
      </c>
      <c r="K92" s="235">
        <f>หนองบัวลำภู!AD11</f>
        <v>724391.1</v>
      </c>
      <c r="L92" s="103">
        <f>หนองบัวลำภู!AE11</f>
        <v>1189209.1499999999</v>
      </c>
      <c r="M92" s="103">
        <f>หนองบัวลำภู!AF11</f>
        <v>1343611.9699999997</v>
      </c>
      <c r="N92" s="99"/>
      <c r="O92" s="99"/>
      <c r="P92" s="99"/>
      <c r="Q92" s="91">
        <f t="shared" si="2"/>
        <v>-154402.81999999983</v>
      </c>
      <c r="R92" s="92">
        <f t="shared" si="3"/>
        <v>426.69865446716898</v>
      </c>
    </row>
    <row r="93" spans="1:18" x14ac:dyDescent="0.7">
      <c r="A93" s="98">
        <v>10</v>
      </c>
      <c r="B93" s="99" t="s">
        <v>61</v>
      </c>
      <c r="C93" s="99" t="s">
        <v>279</v>
      </c>
      <c r="D93" s="99" t="s">
        <v>280</v>
      </c>
      <c r="E93" s="99" t="s">
        <v>0</v>
      </c>
      <c r="F93" s="99" t="s">
        <v>178</v>
      </c>
      <c r="G93" s="99" t="s">
        <v>608</v>
      </c>
      <c r="H93" s="100">
        <v>4346</v>
      </c>
      <c r="I93" s="98">
        <v>3</v>
      </c>
      <c r="J93" s="101">
        <f>หนองบัวลำภู!F12</f>
        <v>1454354.7</v>
      </c>
      <c r="K93" s="102">
        <f>หนองบัวลำภู!AD12</f>
        <v>1531622.46</v>
      </c>
      <c r="L93" s="103">
        <f>หนองบัวลำภู!AE12</f>
        <v>2596217.88</v>
      </c>
      <c r="M93" s="103">
        <f>หนองบัวลำภู!AF12</f>
        <v>2370221.0499999998</v>
      </c>
      <c r="N93" s="99"/>
      <c r="O93" s="99"/>
      <c r="P93" s="99"/>
      <c r="Q93" s="91">
        <f t="shared" si="2"/>
        <v>225996.83000000007</v>
      </c>
      <c r="R93" s="92">
        <f t="shared" si="3"/>
        <v>597.38101242521861</v>
      </c>
    </row>
    <row r="94" spans="1:18" x14ac:dyDescent="0.7">
      <c r="A94" s="98">
        <v>11</v>
      </c>
      <c r="B94" s="99" t="s">
        <v>61</v>
      </c>
      <c r="C94" s="99" t="s">
        <v>279</v>
      </c>
      <c r="D94" s="99" t="s">
        <v>280</v>
      </c>
      <c r="E94" s="99" t="s">
        <v>0</v>
      </c>
      <c r="F94" s="99" t="s">
        <v>178</v>
      </c>
      <c r="G94" s="99" t="s">
        <v>609</v>
      </c>
      <c r="H94" s="100">
        <v>2971</v>
      </c>
      <c r="I94" s="98">
        <v>2</v>
      </c>
      <c r="J94" s="101">
        <f>หนองบัวลำภู!F13</f>
        <v>328618.44</v>
      </c>
      <c r="K94" s="102">
        <f>หนองบัวลำภู!AD13</f>
        <v>290369.83999999997</v>
      </c>
      <c r="L94" s="103">
        <f>หนองบัวลำภู!AE13</f>
        <v>971574.12</v>
      </c>
      <c r="M94" s="103">
        <f>หนองบัวลำภู!AF13</f>
        <v>1039386.67</v>
      </c>
      <c r="N94" s="99"/>
      <c r="O94" s="99"/>
      <c r="P94" s="99"/>
      <c r="Q94" s="91">
        <f t="shared" si="2"/>
        <v>-67812.550000000047</v>
      </c>
      <c r="R94" s="92">
        <f t="shared" si="3"/>
        <v>327.01922584988222</v>
      </c>
    </row>
    <row r="95" spans="1:18" x14ac:dyDescent="0.7">
      <c r="A95" s="98">
        <v>12</v>
      </c>
      <c r="B95" s="99" t="s">
        <v>61</v>
      </c>
      <c r="C95" s="99" t="s">
        <v>279</v>
      </c>
      <c r="D95" s="99" t="s">
        <v>280</v>
      </c>
      <c r="E95" s="99" t="s">
        <v>0</v>
      </c>
      <c r="F95" s="99" t="s">
        <v>178</v>
      </c>
      <c r="G95" s="99" t="s">
        <v>610</v>
      </c>
      <c r="H95" s="100">
        <v>2720</v>
      </c>
      <c r="I95" s="98">
        <v>2</v>
      </c>
      <c r="J95" s="101">
        <f>หนองบัวลำภู!F14</f>
        <v>618631.14</v>
      </c>
      <c r="K95" s="102">
        <f>หนองบัวลำภู!AD14</f>
        <v>682274.49</v>
      </c>
      <c r="L95" s="103">
        <f>หนองบัวลำภู!AE14</f>
        <v>1649255.81</v>
      </c>
      <c r="M95" s="103">
        <f>หนองบัวลำภู!AF14</f>
        <v>1832504.77</v>
      </c>
      <c r="N95" s="99"/>
      <c r="O95" s="99"/>
      <c r="P95" s="99"/>
      <c r="Q95" s="91">
        <f t="shared" si="2"/>
        <v>-183248.95999999996</v>
      </c>
      <c r="R95" s="92">
        <f t="shared" si="3"/>
        <v>606.34404779411761</v>
      </c>
    </row>
    <row r="96" spans="1:18" x14ac:dyDescent="0.7">
      <c r="A96" s="98">
        <v>13</v>
      </c>
      <c r="B96" s="99" t="s">
        <v>61</v>
      </c>
      <c r="C96" s="99" t="s">
        <v>279</v>
      </c>
      <c r="D96" s="99" t="s">
        <v>280</v>
      </c>
      <c r="E96" s="99" t="s">
        <v>0</v>
      </c>
      <c r="F96" s="99" t="s">
        <v>178</v>
      </c>
      <c r="G96" s="99" t="s">
        <v>611</v>
      </c>
      <c r="H96" s="100">
        <v>4608</v>
      </c>
      <c r="I96" s="98">
        <v>4</v>
      </c>
      <c r="J96" s="101">
        <f>หนองบัวลำภู!F15</f>
        <v>978663.87</v>
      </c>
      <c r="K96" s="235">
        <f>หนองบัวลำภู!AD15</f>
        <v>1149728.06</v>
      </c>
      <c r="L96" s="103">
        <f>หนองบัวลำภู!AE15</f>
        <v>2573165.39</v>
      </c>
      <c r="M96" s="103">
        <f>หนองบัวลำภู!AF15</f>
        <v>2529039.7999999998</v>
      </c>
      <c r="N96" s="99"/>
      <c r="O96" s="99"/>
      <c r="P96" s="99"/>
      <c r="Q96" s="91">
        <f t="shared" si="2"/>
        <v>44125.590000000317</v>
      </c>
      <c r="R96" s="92">
        <f t="shared" si="3"/>
        <v>558.4126280381945</v>
      </c>
    </row>
    <row r="97" spans="1:18" x14ac:dyDescent="0.7">
      <c r="A97" s="98">
        <v>14</v>
      </c>
      <c r="B97" s="99" t="s">
        <v>61</v>
      </c>
      <c r="C97" s="99" t="s">
        <v>279</v>
      </c>
      <c r="D97" s="99" t="s">
        <v>280</v>
      </c>
      <c r="E97" s="99" t="s">
        <v>0</v>
      </c>
      <c r="F97" s="99" t="s">
        <v>178</v>
      </c>
      <c r="G97" s="99" t="s">
        <v>612</v>
      </c>
      <c r="H97" s="100">
        <v>4866</v>
      </c>
      <c r="I97" s="98">
        <v>4</v>
      </c>
      <c r="J97" s="101">
        <f>หนองบัวลำภู!F16</f>
        <v>799272.99</v>
      </c>
      <c r="K97" s="102">
        <f>หนองบัวลำภู!AD16</f>
        <v>1004090.7</v>
      </c>
      <c r="L97" s="103">
        <f>หนองบัวลำภู!AE16</f>
        <v>3172027.38</v>
      </c>
      <c r="M97" s="103">
        <f>หนองบัวลำภู!AF16</f>
        <v>2934496.13</v>
      </c>
      <c r="N97" s="99"/>
      <c r="O97" s="99"/>
      <c r="P97" s="99"/>
      <c r="Q97" s="91">
        <f t="shared" si="2"/>
        <v>237531.25</v>
      </c>
      <c r="R97" s="92">
        <f t="shared" si="3"/>
        <v>651.87574599260165</v>
      </c>
    </row>
    <row r="98" spans="1:18" x14ac:dyDescent="0.7">
      <c r="A98" s="98">
        <v>15</v>
      </c>
      <c r="B98" s="99" t="s">
        <v>61</v>
      </c>
      <c r="C98" s="99" t="s">
        <v>279</v>
      </c>
      <c r="D98" s="99" t="s">
        <v>280</v>
      </c>
      <c r="E98" s="99" t="s">
        <v>0</v>
      </c>
      <c r="F98" s="99" t="s">
        <v>178</v>
      </c>
      <c r="G98" s="99" t="s">
        <v>613</v>
      </c>
      <c r="H98" s="100">
        <v>3427</v>
      </c>
      <c r="I98" s="98">
        <v>3</v>
      </c>
      <c r="J98" s="101">
        <f>หนองบัวลำภู!F17</f>
        <v>1260551.94</v>
      </c>
      <c r="K98" s="102">
        <f>หนองบัวลำภู!AD17</f>
        <v>1230202.6599999999</v>
      </c>
      <c r="L98" s="103">
        <f>หนองบัวลำภู!AE17</f>
        <v>2527416.16</v>
      </c>
      <c r="M98" s="103">
        <f>หนองบัวลำภู!AF17</f>
        <v>2399139.4300000002</v>
      </c>
      <c r="N98" s="99"/>
      <c r="O98" s="99"/>
      <c r="P98" s="99"/>
      <c r="Q98" s="91">
        <f t="shared" si="2"/>
        <v>128276.72999999998</v>
      </c>
      <c r="R98" s="92">
        <f t="shared" si="3"/>
        <v>737.50106798949525</v>
      </c>
    </row>
    <row r="99" spans="1:18" x14ac:dyDescent="0.7">
      <c r="A99" s="98">
        <v>16</v>
      </c>
      <c r="B99" s="99" t="s">
        <v>61</v>
      </c>
      <c r="C99" s="99" t="s">
        <v>279</v>
      </c>
      <c r="D99" s="99" t="s">
        <v>280</v>
      </c>
      <c r="E99" s="99" t="s">
        <v>0</v>
      </c>
      <c r="F99" s="99" t="s">
        <v>178</v>
      </c>
      <c r="G99" s="99" t="s">
        <v>614</v>
      </c>
      <c r="H99" s="100">
        <v>5652</v>
      </c>
      <c r="I99" s="98">
        <v>4</v>
      </c>
      <c r="J99" s="101">
        <f>หนองบัวลำภู!F18</f>
        <v>844912.43</v>
      </c>
      <c r="K99" s="102">
        <f>หนองบัวลำภู!AD18</f>
        <v>909813.93000000017</v>
      </c>
      <c r="L99" s="103">
        <f>หนองบัวลำภู!AE18</f>
        <v>2221313.92</v>
      </c>
      <c r="M99" s="103">
        <f>หนองบัวลำภู!AF18</f>
        <v>2558465.0600000005</v>
      </c>
      <c r="N99" s="99"/>
      <c r="O99" s="99"/>
      <c r="P99" s="99"/>
      <c r="Q99" s="91">
        <f t="shared" si="2"/>
        <v>-337151.1400000006</v>
      </c>
      <c r="R99" s="92">
        <f t="shared" si="3"/>
        <v>393.01378627034677</v>
      </c>
    </row>
    <row r="100" spans="1:18" x14ac:dyDescent="0.7">
      <c r="A100" s="98">
        <v>17</v>
      </c>
      <c r="B100" s="99" t="s">
        <v>61</v>
      </c>
      <c r="C100" s="99" t="s">
        <v>279</v>
      </c>
      <c r="D100" s="99" t="s">
        <v>280</v>
      </c>
      <c r="E100" s="99" t="s">
        <v>0</v>
      </c>
      <c r="F100" s="99" t="s">
        <v>178</v>
      </c>
      <c r="G100" s="99" t="s">
        <v>615</v>
      </c>
      <c r="H100" s="100">
        <v>3912</v>
      </c>
      <c r="I100" s="98">
        <v>3</v>
      </c>
      <c r="J100" s="101">
        <f>หนองบัวลำภู!F19</f>
        <v>864138.06</v>
      </c>
      <c r="K100" s="235">
        <f>หนองบัวลำภู!AD19</f>
        <v>921868.88</v>
      </c>
      <c r="L100" s="103">
        <f>หนองบัวลำภู!AE19</f>
        <v>2943936.76</v>
      </c>
      <c r="M100" s="103">
        <f>หนองบัวลำภู!AF19</f>
        <v>2815193.84</v>
      </c>
      <c r="N100" s="99"/>
      <c r="O100" s="99"/>
      <c r="P100" s="99"/>
      <c r="Q100" s="91">
        <f t="shared" si="2"/>
        <v>128742.91999999993</v>
      </c>
      <c r="R100" s="92">
        <f t="shared" si="3"/>
        <v>752.54007157464207</v>
      </c>
    </row>
    <row r="101" spans="1:18" x14ac:dyDescent="0.7">
      <c r="A101" s="98">
        <v>18</v>
      </c>
      <c r="B101" s="99" t="s">
        <v>61</v>
      </c>
      <c r="C101" s="99" t="s">
        <v>279</v>
      </c>
      <c r="D101" s="99" t="s">
        <v>280</v>
      </c>
      <c r="E101" s="99" t="s">
        <v>0</v>
      </c>
      <c r="F101" s="99" t="s">
        <v>178</v>
      </c>
      <c r="G101" s="99" t="s">
        <v>616</v>
      </c>
      <c r="H101" s="100">
        <v>2731</v>
      </c>
      <c r="I101" s="98">
        <v>2</v>
      </c>
      <c r="J101" s="101">
        <f>หนองบัวลำภู!F20</f>
        <v>906000.23</v>
      </c>
      <c r="K101" s="235">
        <f>หนองบัวลำภู!AD20</f>
        <v>988352.64999999991</v>
      </c>
      <c r="L101" s="103">
        <f>หนองบัวลำภู!AE20</f>
        <v>1979764.92</v>
      </c>
      <c r="M101" s="103">
        <f>หนองบัวลำภู!AF20</f>
        <v>2198187.52</v>
      </c>
      <c r="N101" s="99"/>
      <c r="O101" s="99"/>
      <c r="P101" s="99"/>
      <c r="Q101" s="91">
        <f t="shared" si="2"/>
        <v>-218422.60000000009</v>
      </c>
      <c r="R101" s="92">
        <f t="shared" si="3"/>
        <v>724.92307579641158</v>
      </c>
    </row>
    <row r="102" spans="1:18" x14ac:dyDescent="0.7">
      <c r="A102" s="98">
        <v>19</v>
      </c>
      <c r="B102" s="99" t="s">
        <v>61</v>
      </c>
      <c r="C102" s="99" t="s">
        <v>279</v>
      </c>
      <c r="D102" s="99" t="s">
        <v>280</v>
      </c>
      <c r="E102" s="99" t="s">
        <v>0</v>
      </c>
      <c r="F102" s="99" t="s">
        <v>178</v>
      </c>
      <c r="G102" s="99" t="s">
        <v>617</v>
      </c>
      <c r="H102" s="100">
        <v>2945</v>
      </c>
      <c r="I102" s="98">
        <v>2</v>
      </c>
      <c r="J102" s="101">
        <f>หนองบัวลำภู!F21</f>
        <v>469201.88</v>
      </c>
      <c r="K102" s="102">
        <f>หนองบัวลำภู!AD21</f>
        <v>493763.36</v>
      </c>
      <c r="L102" s="103">
        <f>หนองบัวลำภู!AE21</f>
        <v>1802043.77</v>
      </c>
      <c r="M102" s="103">
        <f>หนองบัวลำภู!AF21</f>
        <v>2217923.15</v>
      </c>
      <c r="N102" s="99"/>
      <c r="O102" s="99"/>
      <c r="P102" s="99"/>
      <c r="Q102" s="91">
        <f t="shared" si="2"/>
        <v>-415879.37999999989</v>
      </c>
      <c r="R102" s="92">
        <f t="shared" si="3"/>
        <v>611.89941256366728</v>
      </c>
    </row>
    <row r="103" spans="1:18" x14ac:dyDescent="0.7">
      <c r="A103" s="98">
        <v>20</v>
      </c>
      <c r="B103" s="99" t="s">
        <v>61</v>
      </c>
      <c r="C103" s="99" t="s">
        <v>279</v>
      </c>
      <c r="D103" s="99" t="s">
        <v>280</v>
      </c>
      <c r="E103" s="99" t="s">
        <v>0</v>
      </c>
      <c r="F103" s="99" t="s">
        <v>178</v>
      </c>
      <c r="G103" s="99" t="s">
        <v>618</v>
      </c>
      <c r="H103" s="100">
        <v>3678</v>
      </c>
      <c r="I103" s="98">
        <v>3</v>
      </c>
      <c r="J103" s="101">
        <f>หนองบัวลำภู!F22</f>
        <v>501247.19</v>
      </c>
      <c r="K103" s="235">
        <f>หนองบัวลำภู!AD22</f>
        <v>560600.4</v>
      </c>
      <c r="L103" s="103">
        <f>หนองบัวลำภู!AE22</f>
        <v>1887291.18</v>
      </c>
      <c r="M103" s="103">
        <f>หนองบัวลำภู!AF22</f>
        <v>2003466.4300000002</v>
      </c>
      <c r="N103" s="99"/>
      <c r="O103" s="99"/>
      <c r="P103" s="99"/>
      <c r="Q103" s="91">
        <f t="shared" si="2"/>
        <v>-116175.25000000023</v>
      </c>
      <c r="R103" s="92">
        <f t="shared" si="3"/>
        <v>513.1297389885807</v>
      </c>
    </row>
    <row r="104" spans="1:18" x14ac:dyDescent="0.7">
      <c r="A104" s="98">
        <v>21</v>
      </c>
      <c r="B104" s="99" t="s">
        <v>61</v>
      </c>
      <c r="C104" s="99" t="s">
        <v>279</v>
      </c>
      <c r="D104" s="99" t="s">
        <v>280</v>
      </c>
      <c r="E104" s="99" t="s">
        <v>0</v>
      </c>
      <c r="F104" s="99" t="s">
        <v>178</v>
      </c>
      <c r="G104" s="99" t="s">
        <v>619</v>
      </c>
      <c r="H104" s="100">
        <v>4213</v>
      </c>
      <c r="I104" s="98">
        <v>3</v>
      </c>
      <c r="J104" s="101">
        <f>หนองบัวลำภู!F23</f>
        <v>1611427.72</v>
      </c>
      <c r="K104" s="102">
        <f>หนองบัวลำภู!AD23</f>
        <v>1689213.72</v>
      </c>
      <c r="L104" s="103">
        <f>หนองบัวลำภู!AE23</f>
        <v>1930157.1</v>
      </c>
      <c r="M104" s="103">
        <f>หนองบัวลำภู!AF23</f>
        <v>1844084.58</v>
      </c>
      <c r="N104" s="99"/>
      <c r="O104" s="99"/>
      <c r="P104" s="99"/>
      <c r="Q104" s="91">
        <f t="shared" si="2"/>
        <v>86072.520000000019</v>
      </c>
      <c r="R104" s="92">
        <f t="shared" si="3"/>
        <v>458.14315214811302</v>
      </c>
    </row>
    <row r="105" spans="1:18" s="110" customFormat="1" x14ac:dyDescent="0.7">
      <c r="A105" s="104">
        <v>1</v>
      </c>
      <c r="B105" s="105" t="s">
        <v>61</v>
      </c>
      <c r="C105" s="105"/>
      <c r="D105" s="105"/>
      <c r="E105" s="105" t="s">
        <v>75</v>
      </c>
      <c r="F105" s="105"/>
      <c r="G105" s="105" t="s">
        <v>282</v>
      </c>
      <c r="H105" s="111">
        <f>SUM(H84:H104)</f>
        <v>84974</v>
      </c>
      <c r="I105" s="104"/>
      <c r="J105" s="107">
        <f>SUM(J84:J104)</f>
        <v>18046271.48</v>
      </c>
      <c r="K105" s="107">
        <f>SUM(K84:K104)</f>
        <v>19640588.369999997</v>
      </c>
      <c r="L105" s="107">
        <f>SUM(L84:L104)</f>
        <v>45794200.840000004</v>
      </c>
      <c r="M105" s="107">
        <f>SUM(M84:M104)</f>
        <v>46805461.360000007</v>
      </c>
      <c r="N105" s="105">
        <v>20</v>
      </c>
      <c r="O105" s="105">
        <v>20</v>
      </c>
      <c r="P105" s="105">
        <f>N105-O105</f>
        <v>0</v>
      </c>
      <c r="Q105" s="108">
        <f t="shared" si="2"/>
        <v>-1011260.5200000033</v>
      </c>
      <c r="R105" s="109">
        <f>L105/H105</f>
        <v>538.92015016357948</v>
      </c>
    </row>
    <row r="106" spans="1:18" x14ac:dyDescent="0.7">
      <c r="A106" s="98">
        <v>1</v>
      </c>
      <c r="B106" s="99" t="s">
        <v>61</v>
      </c>
      <c r="C106" s="99" t="s">
        <v>283</v>
      </c>
      <c r="D106" s="99" t="s">
        <v>82</v>
      </c>
      <c r="E106" s="99" t="s">
        <v>1</v>
      </c>
      <c r="F106" s="99" t="s">
        <v>208</v>
      </c>
      <c r="G106" s="99" t="s">
        <v>284</v>
      </c>
      <c r="H106" s="100"/>
      <c r="I106" s="98"/>
      <c r="J106" s="101"/>
      <c r="K106" s="102"/>
      <c r="L106" s="103"/>
      <c r="M106" s="103"/>
      <c r="N106" s="99"/>
      <c r="O106" s="99"/>
      <c r="P106" s="99"/>
    </row>
    <row r="107" spans="1:18" x14ac:dyDescent="0.7">
      <c r="A107" s="98">
        <v>2</v>
      </c>
      <c r="B107" s="99" t="s">
        <v>61</v>
      </c>
      <c r="C107" s="99" t="s">
        <v>283</v>
      </c>
      <c r="D107" s="99" t="s">
        <v>82</v>
      </c>
      <c r="E107" s="99" t="s">
        <v>1</v>
      </c>
      <c r="F107" s="99" t="s">
        <v>178</v>
      </c>
      <c r="G107" s="99" t="s">
        <v>620</v>
      </c>
      <c r="H107" s="100">
        <v>7384</v>
      </c>
      <c r="I107" s="98">
        <v>5</v>
      </c>
      <c r="J107" s="101">
        <f>หนองบัวลำภู!F24</f>
        <v>1142889.72</v>
      </c>
      <c r="K107" s="102">
        <f>หนองบัวลำภู!AD24</f>
        <v>1266272.23</v>
      </c>
      <c r="L107" s="103">
        <f>หนองบัวลำภู!AE24</f>
        <v>2699114.7199999997</v>
      </c>
      <c r="M107" s="103">
        <f>หนองบัวลำภู!AF24</f>
        <v>2999281.6499999994</v>
      </c>
      <c r="N107" s="99"/>
      <c r="O107" s="99"/>
      <c r="P107" s="99"/>
      <c r="Q107" s="91">
        <f t="shared" si="2"/>
        <v>-300166.9299999997</v>
      </c>
      <c r="R107" s="92">
        <f t="shared" si="3"/>
        <v>365.53557963163593</v>
      </c>
    </row>
    <row r="108" spans="1:18" x14ac:dyDescent="0.7">
      <c r="A108" s="98">
        <v>3</v>
      </c>
      <c r="B108" s="99" t="s">
        <v>61</v>
      </c>
      <c r="C108" s="99" t="s">
        <v>283</v>
      </c>
      <c r="D108" s="99" t="s">
        <v>82</v>
      </c>
      <c r="E108" s="99" t="s">
        <v>1</v>
      </c>
      <c r="F108" s="99" t="s">
        <v>178</v>
      </c>
      <c r="G108" s="99" t="s">
        <v>621</v>
      </c>
      <c r="H108" s="100">
        <v>4311</v>
      </c>
      <c r="I108" s="98">
        <v>3</v>
      </c>
      <c r="J108" s="101">
        <f>หนองบัวลำภู!F25</f>
        <v>138240.38</v>
      </c>
      <c r="K108" s="101">
        <f>หนองบัวลำภู!AD25</f>
        <v>209199.17</v>
      </c>
      <c r="L108" s="103">
        <f>หนองบัวลำภู!AE25</f>
        <v>2119673.31</v>
      </c>
      <c r="M108" s="103">
        <f>หนองบัวลำภู!AF25</f>
        <v>2217973.33</v>
      </c>
      <c r="N108" s="99"/>
      <c r="O108" s="99"/>
      <c r="P108" s="99"/>
      <c r="Q108" s="91">
        <f t="shared" si="2"/>
        <v>-98300.020000000019</v>
      </c>
      <c r="R108" s="92">
        <f t="shared" si="3"/>
        <v>491.68947112038973</v>
      </c>
    </row>
    <row r="109" spans="1:18" x14ac:dyDescent="0.7">
      <c r="A109" s="98">
        <v>4</v>
      </c>
      <c r="B109" s="99" t="s">
        <v>61</v>
      </c>
      <c r="C109" s="99" t="s">
        <v>283</v>
      </c>
      <c r="D109" s="99" t="s">
        <v>82</v>
      </c>
      <c r="E109" s="99" t="s">
        <v>1</v>
      </c>
      <c r="F109" s="99" t="s">
        <v>178</v>
      </c>
      <c r="G109" s="99" t="s">
        <v>622</v>
      </c>
      <c r="H109" s="100">
        <v>7424</v>
      </c>
      <c r="I109" s="98">
        <v>5</v>
      </c>
      <c r="J109" s="101">
        <f>หนองบัวลำภู!F26</f>
        <v>624515.18999999994</v>
      </c>
      <c r="K109" s="102">
        <f>หนองบัวลำภู!AD26</f>
        <v>773450.16999999993</v>
      </c>
      <c r="L109" s="103">
        <f>หนองบัวลำภู!AE26</f>
        <v>4548428.84</v>
      </c>
      <c r="M109" s="103">
        <f>หนองบัวลำภู!AF26</f>
        <v>4506375.2799999993</v>
      </c>
      <c r="N109" s="99"/>
      <c r="O109" s="99"/>
      <c r="P109" s="99"/>
      <c r="Q109" s="91">
        <f t="shared" si="2"/>
        <v>42053.560000000522</v>
      </c>
      <c r="R109" s="92">
        <f t="shared" si="3"/>
        <v>612.66552262931032</v>
      </c>
    </row>
    <row r="110" spans="1:18" x14ac:dyDescent="0.7">
      <c r="A110" s="98">
        <v>5</v>
      </c>
      <c r="B110" s="99" t="s">
        <v>61</v>
      </c>
      <c r="C110" s="99" t="s">
        <v>283</v>
      </c>
      <c r="D110" s="99" t="s">
        <v>82</v>
      </c>
      <c r="E110" s="99" t="s">
        <v>1</v>
      </c>
      <c r="F110" s="99" t="s">
        <v>178</v>
      </c>
      <c r="G110" s="99" t="s">
        <v>623</v>
      </c>
      <c r="H110" s="100">
        <v>4841</v>
      </c>
      <c r="I110" s="98">
        <v>4</v>
      </c>
      <c r="J110" s="101">
        <f>หนองบัวลำภู!F27</f>
        <v>512314.87</v>
      </c>
      <c r="K110" s="102">
        <f>หนองบัวลำภู!AD27</f>
        <v>639435.86</v>
      </c>
      <c r="L110" s="103">
        <f>หนองบัวลำภู!AE27</f>
        <v>2318136.9500000002</v>
      </c>
      <c r="M110" s="103">
        <f>หนองบัวลำภู!AF27</f>
        <v>2482044.4599999995</v>
      </c>
      <c r="N110" s="99"/>
      <c r="O110" s="99"/>
      <c r="P110" s="99"/>
      <c r="Q110" s="91">
        <f t="shared" si="2"/>
        <v>-163907.50999999931</v>
      </c>
      <c r="R110" s="92">
        <f t="shared" si="3"/>
        <v>478.85497831026652</v>
      </c>
    </row>
    <row r="111" spans="1:18" x14ac:dyDescent="0.7">
      <c r="A111" s="98">
        <v>6</v>
      </c>
      <c r="B111" s="99" t="s">
        <v>61</v>
      </c>
      <c r="C111" s="99" t="s">
        <v>283</v>
      </c>
      <c r="D111" s="99" t="s">
        <v>82</v>
      </c>
      <c r="E111" s="99" t="s">
        <v>1</v>
      </c>
      <c r="F111" s="99" t="s">
        <v>178</v>
      </c>
      <c r="G111" s="99" t="s">
        <v>624</v>
      </c>
      <c r="H111" s="100">
        <v>3165</v>
      </c>
      <c r="I111" s="98">
        <v>3</v>
      </c>
      <c r="J111" s="101">
        <f>หนองบัวลำภู!F28</f>
        <v>360145.01</v>
      </c>
      <c r="K111" s="102">
        <f>หนองบัวลำภู!AD28</f>
        <v>430693.48</v>
      </c>
      <c r="L111" s="103">
        <f>หนองบัวลำภู!AE28</f>
        <v>2481363.39</v>
      </c>
      <c r="M111" s="103">
        <f>หนองบัวลำภู!AF28</f>
        <v>2533243.4699999997</v>
      </c>
      <c r="N111" s="99"/>
      <c r="O111" s="99"/>
      <c r="P111" s="99"/>
      <c r="Q111" s="91">
        <f t="shared" si="2"/>
        <v>-51880.079999999609</v>
      </c>
      <c r="R111" s="92">
        <f t="shared" si="3"/>
        <v>784.00107109004739</v>
      </c>
    </row>
    <row r="112" spans="1:18" x14ac:dyDescent="0.7">
      <c r="A112" s="98">
        <v>7</v>
      </c>
      <c r="B112" s="99" t="s">
        <v>61</v>
      </c>
      <c r="C112" s="99" t="s">
        <v>283</v>
      </c>
      <c r="D112" s="99" t="s">
        <v>82</v>
      </c>
      <c r="E112" s="99" t="s">
        <v>1</v>
      </c>
      <c r="F112" s="99" t="s">
        <v>178</v>
      </c>
      <c r="G112" s="99" t="s">
        <v>625</v>
      </c>
      <c r="H112" s="100">
        <v>3662</v>
      </c>
      <c r="I112" s="98">
        <v>3</v>
      </c>
      <c r="J112" s="101">
        <f>หนองบัวลำภู!F29</f>
        <v>269026.03999999998</v>
      </c>
      <c r="K112" s="102">
        <f>หนองบัวลำภู!AD29</f>
        <v>369597.23999999993</v>
      </c>
      <c r="L112" s="103">
        <f>หนองบัวลำภู!AE29</f>
        <v>2187722.2600000002</v>
      </c>
      <c r="M112" s="103">
        <f>หนองบัวลำภู!AF29</f>
        <v>2482383.2600000002</v>
      </c>
      <c r="N112" s="99"/>
      <c r="O112" s="99"/>
      <c r="P112" s="99"/>
      <c r="Q112" s="91">
        <f t="shared" si="2"/>
        <v>-294661</v>
      </c>
      <c r="R112" s="92">
        <f t="shared" si="3"/>
        <v>597.41186783178603</v>
      </c>
    </row>
    <row r="113" spans="1:18" x14ac:dyDescent="0.7">
      <c r="A113" s="98">
        <v>8</v>
      </c>
      <c r="B113" s="99" t="s">
        <v>61</v>
      </c>
      <c r="C113" s="99" t="s">
        <v>283</v>
      </c>
      <c r="D113" s="99" t="s">
        <v>82</v>
      </c>
      <c r="E113" s="99" t="s">
        <v>1</v>
      </c>
      <c r="F113" s="99" t="s">
        <v>178</v>
      </c>
      <c r="G113" s="99" t="s">
        <v>626</v>
      </c>
      <c r="H113" s="100">
        <v>2860</v>
      </c>
      <c r="I113" s="98">
        <v>2</v>
      </c>
      <c r="J113" s="101">
        <f>หนองบัวลำภู!F30</f>
        <v>546501.36</v>
      </c>
      <c r="K113" s="102">
        <f>หนองบัวลำภู!AD30</f>
        <v>685558.84000000008</v>
      </c>
      <c r="L113" s="103">
        <f>หนองบัวลำภู!AE30</f>
        <v>1819178.44</v>
      </c>
      <c r="M113" s="103">
        <f>หนองบัวลำภู!AF30</f>
        <v>1630876.56</v>
      </c>
      <c r="N113" s="99"/>
      <c r="O113" s="99"/>
      <c r="P113" s="99"/>
      <c r="Q113" s="91">
        <f t="shared" si="2"/>
        <v>188301.87999999989</v>
      </c>
      <c r="R113" s="92">
        <f t="shared" si="3"/>
        <v>636.07637762237755</v>
      </c>
    </row>
    <row r="114" spans="1:18" x14ac:dyDescent="0.7">
      <c r="A114" s="98">
        <v>9</v>
      </c>
      <c r="B114" s="99" t="s">
        <v>61</v>
      </c>
      <c r="C114" s="99" t="s">
        <v>283</v>
      </c>
      <c r="D114" s="99" t="s">
        <v>82</v>
      </c>
      <c r="E114" s="99" t="s">
        <v>1</v>
      </c>
      <c r="F114" s="99" t="s">
        <v>178</v>
      </c>
      <c r="G114" s="99" t="s">
        <v>627</v>
      </c>
      <c r="H114" s="100">
        <v>6859</v>
      </c>
      <c r="I114" s="98">
        <v>5</v>
      </c>
      <c r="J114" s="101">
        <f>หนองบัวลำภู!F31</f>
        <v>921470.32</v>
      </c>
      <c r="K114" s="102">
        <f>หนองบัวลำภู!AD31</f>
        <v>1026861.0099999998</v>
      </c>
      <c r="L114" s="103">
        <f>หนองบัวลำภู!AE31</f>
        <v>2608372.0300000003</v>
      </c>
      <c r="M114" s="103">
        <f>หนองบัวลำภู!AF31</f>
        <v>2490425.2999999998</v>
      </c>
      <c r="N114" s="99"/>
      <c r="O114" s="99"/>
      <c r="P114" s="99"/>
      <c r="Q114" s="91">
        <f t="shared" si="2"/>
        <v>117946.73000000045</v>
      </c>
      <c r="R114" s="92">
        <f t="shared" si="3"/>
        <v>380.28459396413473</v>
      </c>
    </row>
    <row r="115" spans="1:18" x14ac:dyDescent="0.7">
      <c r="A115" s="98">
        <v>10</v>
      </c>
      <c r="B115" s="99" t="s">
        <v>61</v>
      </c>
      <c r="C115" s="99" t="s">
        <v>283</v>
      </c>
      <c r="D115" s="99" t="s">
        <v>82</v>
      </c>
      <c r="E115" s="99" t="s">
        <v>1</v>
      </c>
      <c r="F115" s="99" t="s">
        <v>178</v>
      </c>
      <c r="G115" s="99" t="s">
        <v>628</v>
      </c>
      <c r="H115" s="100">
        <v>2919</v>
      </c>
      <c r="I115" s="98">
        <v>2</v>
      </c>
      <c r="J115" s="101">
        <f>หนองบัวลำภู!F32</f>
        <v>304031.90000000002</v>
      </c>
      <c r="K115" s="102">
        <f>หนองบัวลำภู!AD32</f>
        <v>362059.27</v>
      </c>
      <c r="L115" s="103">
        <f>หนองบัวลำภู!AE32</f>
        <v>1840450.27</v>
      </c>
      <c r="M115" s="103">
        <f>หนองบัวลำภู!AF32</f>
        <v>1698935.52</v>
      </c>
      <c r="N115" s="99"/>
      <c r="O115" s="99"/>
      <c r="P115" s="99"/>
      <c r="Q115" s="91">
        <f t="shared" si="2"/>
        <v>141514.75</v>
      </c>
      <c r="R115" s="92">
        <f t="shared" si="3"/>
        <v>630.50711545049671</v>
      </c>
    </row>
    <row r="116" spans="1:18" x14ac:dyDescent="0.7">
      <c r="A116" s="98">
        <v>11</v>
      </c>
      <c r="B116" s="99" t="s">
        <v>61</v>
      </c>
      <c r="C116" s="99" t="s">
        <v>283</v>
      </c>
      <c r="D116" s="99" t="s">
        <v>82</v>
      </c>
      <c r="E116" s="99" t="s">
        <v>1</v>
      </c>
      <c r="F116" s="99" t="s">
        <v>178</v>
      </c>
      <c r="G116" s="99" t="s">
        <v>629</v>
      </c>
      <c r="H116" s="100">
        <v>5877</v>
      </c>
      <c r="I116" s="98">
        <v>4</v>
      </c>
      <c r="J116" s="101">
        <f>หนองบัวลำภู!F33</f>
        <v>259791</v>
      </c>
      <c r="K116" s="102">
        <f>หนองบัวลำภู!AD33</f>
        <v>404180.8</v>
      </c>
      <c r="L116" s="103">
        <f>หนองบัวลำภู!AE33</f>
        <v>3161668.19</v>
      </c>
      <c r="M116" s="103">
        <f>หนองบัวลำภู!AF33</f>
        <v>3104163.78</v>
      </c>
      <c r="N116" s="99"/>
      <c r="O116" s="99"/>
      <c r="P116" s="99"/>
      <c r="Q116" s="91">
        <f t="shared" si="2"/>
        <v>57504.410000000149</v>
      </c>
      <c r="R116" s="92">
        <f t="shared" si="3"/>
        <v>537.97314786455672</v>
      </c>
    </row>
    <row r="117" spans="1:18" x14ac:dyDescent="0.7">
      <c r="A117" s="98">
        <v>12</v>
      </c>
      <c r="B117" s="99" t="s">
        <v>61</v>
      </c>
      <c r="C117" s="99" t="s">
        <v>283</v>
      </c>
      <c r="D117" s="99" t="s">
        <v>82</v>
      </c>
      <c r="E117" s="99" t="s">
        <v>1</v>
      </c>
      <c r="F117" s="99" t="s">
        <v>178</v>
      </c>
      <c r="G117" s="99" t="s">
        <v>630</v>
      </c>
      <c r="H117" s="100">
        <v>5647</v>
      </c>
      <c r="I117" s="98">
        <v>4</v>
      </c>
      <c r="J117" s="101">
        <f>หนองบัวลำภู!F34</f>
        <v>578001.42000000004</v>
      </c>
      <c r="K117" s="102">
        <f>หนองบัวลำภู!AD34</f>
        <v>619590.59</v>
      </c>
      <c r="L117" s="103">
        <f>หนองบัวลำภู!AE34</f>
        <v>3245976.35</v>
      </c>
      <c r="M117" s="103">
        <f>หนองบัวลำภู!AF34</f>
        <v>3362551.61</v>
      </c>
      <c r="N117" s="99"/>
      <c r="O117" s="99"/>
      <c r="P117" s="99"/>
      <c r="Q117" s="91">
        <f t="shared" si="2"/>
        <v>-116575.25999999978</v>
      </c>
      <c r="R117" s="92">
        <f t="shared" si="3"/>
        <v>574.81429962812115</v>
      </c>
    </row>
    <row r="118" spans="1:18" x14ac:dyDescent="0.7">
      <c r="A118" s="98">
        <v>13</v>
      </c>
      <c r="B118" s="99" t="s">
        <v>61</v>
      </c>
      <c r="C118" s="99" t="s">
        <v>283</v>
      </c>
      <c r="D118" s="99" t="s">
        <v>82</v>
      </c>
      <c r="E118" s="99" t="s">
        <v>1</v>
      </c>
      <c r="F118" s="99" t="s">
        <v>178</v>
      </c>
      <c r="G118" s="99" t="s">
        <v>631</v>
      </c>
      <c r="H118" s="100">
        <v>4300</v>
      </c>
      <c r="I118" s="98">
        <v>3</v>
      </c>
      <c r="J118" s="101">
        <f>หนองบัวลำภู!F35</f>
        <v>566717.81999999995</v>
      </c>
      <c r="K118" s="102">
        <f>หนองบัวลำภู!AD35</f>
        <v>751122.60999999987</v>
      </c>
      <c r="L118" s="103">
        <f>หนองบัวลำภู!AE35</f>
        <v>2217441.77</v>
      </c>
      <c r="M118" s="103">
        <f>หนองบัวลำภู!AF35</f>
        <v>1957315.58</v>
      </c>
      <c r="N118" s="99"/>
      <c r="O118" s="99"/>
      <c r="P118" s="99"/>
      <c r="Q118" s="91">
        <f t="shared" si="2"/>
        <v>260126.18999999994</v>
      </c>
      <c r="R118" s="92">
        <f t="shared" si="3"/>
        <v>515.68413255813959</v>
      </c>
    </row>
    <row r="119" spans="1:18" s="110" customFormat="1" x14ac:dyDescent="0.7">
      <c r="A119" s="104">
        <v>2</v>
      </c>
      <c r="B119" s="105" t="s">
        <v>61</v>
      </c>
      <c r="C119" s="105"/>
      <c r="D119" s="105"/>
      <c r="E119" s="105" t="s">
        <v>75</v>
      </c>
      <c r="F119" s="105"/>
      <c r="G119" s="105" t="s">
        <v>285</v>
      </c>
      <c r="H119" s="111">
        <f>SUM(H106:H118)</f>
        <v>59249</v>
      </c>
      <c r="I119" s="104"/>
      <c r="J119" s="107">
        <f>SUM(J106:J118)</f>
        <v>6223645.0300000003</v>
      </c>
      <c r="K119" s="107">
        <f>SUM(K106:K118)</f>
        <v>7538021.2699999996</v>
      </c>
      <c r="L119" s="107">
        <f>SUM(L106:L118)</f>
        <v>31247526.520000003</v>
      </c>
      <c r="M119" s="107">
        <f>SUM(M106:M118)</f>
        <v>31465569.799999997</v>
      </c>
      <c r="N119" s="105">
        <v>12</v>
      </c>
      <c r="O119" s="105">
        <v>12</v>
      </c>
      <c r="P119" s="105">
        <f>N119-O119</f>
        <v>0</v>
      </c>
      <c r="Q119" s="108">
        <f t="shared" si="2"/>
        <v>-218043.27999999374</v>
      </c>
      <c r="R119" s="109">
        <f>L119/H119</f>
        <v>527.39331499265813</v>
      </c>
    </row>
    <row r="120" spans="1:18" x14ac:dyDescent="0.7">
      <c r="A120" s="98">
        <v>1</v>
      </c>
      <c r="B120" s="99" t="s">
        <v>61</v>
      </c>
      <c r="C120" s="99" t="s">
        <v>286</v>
      </c>
      <c r="D120" s="99" t="s">
        <v>89</v>
      </c>
      <c r="E120" s="99" t="s">
        <v>2</v>
      </c>
      <c r="F120" s="99" t="s">
        <v>208</v>
      </c>
      <c r="G120" s="99" t="s">
        <v>287</v>
      </c>
      <c r="H120" s="100"/>
      <c r="I120" s="98"/>
      <c r="J120" s="101"/>
      <c r="K120" s="102"/>
      <c r="L120" s="103"/>
      <c r="M120" s="103"/>
      <c r="N120" s="99"/>
      <c r="O120" s="99"/>
      <c r="P120" s="99"/>
    </row>
    <row r="121" spans="1:18" x14ac:dyDescent="0.7">
      <c r="A121" s="98">
        <v>2</v>
      </c>
      <c r="B121" s="99" t="s">
        <v>61</v>
      </c>
      <c r="C121" s="99" t="s">
        <v>286</v>
      </c>
      <c r="D121" s="99" t="s">
        <v>89</v>
      </c>
      <c r="E121" s="99" t="s">
        <v>2</v>
      </c>
      <c r="F121" s="99" t="s">
        <v>178</v>
      </c>
      <c r="G121" s="99" t="s">
        <v>632</v>
      </c>
      <c r="H121" s="100">
        <v>1926</v>
      </c>
      <c r="I121" s="98">
        <v>2</v>
      </c>
      <c r="J121" s="101">
        <f>หนองบัวลำภู!F36</f>
        <v>412204.85</v>
      </c>
      <c r="K121" s="102">
        <f>หนองบัวลำภู!AD36</f>
        <v>456390.77999999997</v>
      </c>
      <c r="L121" s="103">
        <f>หนองบัวลำภู!AE36</f>
        <v>1724986.45</v>
      </c>
      <c r="M121" s="103">
        <f>หนองบัวลำภู!AF36</f>
        <v>1663370.02</v>
      </c>
      <c r="N121" s="99"/>
      <c r="O121" s="99"/>
      <c r="P121" s="99"/>
      <c r="Q121" s="91">
        <f t="shared" si="2"/>
        <v>61616.429999999935</v>
      </c>
      <c r="R121" s="92">
        <f t="shared" si="3"/>
        <v>895.63159397715469</v>
      </c>
    </row>
    <row r="122" spans="1:18" x14ac:dyDescent="0.7">
      <c r="A122" s="98">
        <v>3</v>
      </c>
      <c r="B122" s="99" t="s">
        <v>61</v>
      </c>
      <c r="C122" s="99" t="s">
        <v>286</v>
      </c>
      <c r="D122" s="99" t="s">
        <v>89</v>
      </c>
      <c r="E122" s="99" t="s">
        <v>2</v>
      </c>
      <c r="F122" s="99" t="s">
        <v>178</v>
      </c>
      <c r="G122" s="99" t="s">
        <v>633</v>
      </c>
      <c r="H122" s="100">
        <v>4146</v>
      </c>
      <c r="I122" s="98">
        <v>3</v>
      </c>
      <c r="J122" s="101">
        <f>หนองบัวลำภู!F37</f>
        <v>643278.43999999994</v>
      </c>
      <c r="K122" s="102">
        <f>หนองบัวลำภู!AD37</f>
        <v>880772.34999999986</v>
      </c>
      <c r="L122" s="103">
        <f>หนองบัวลำภู!AE37</f>
        <v>3047348.54</v>
      </c>
      <c r="M122" s="103">
        <f>หนองบัวลำภู!AF37</f>
        <v>2839427.1999999997</v>
      </c>
      <c r="N122" s="99"/>
      <c r="O122" s="99"/>
      <c r="P122" s="99"/>
      <c r="Q122" s="91">
        <f t="shared" si="2"/>
        <v>207921.34000000032</v>
      </c>
      <c r="R122" s="92">
        <f t="shared" si="3"/>
        <v>735.0092957067053</v>
      </c>
    </row>
    <row r="123" spans="1:18" x14ac:dyDescent="0.7">
      <c r="A123" s="98">
        <v>4</v>
      </c>
      <c r="B123" s="99" t="s">
        <v>61</v>
      </c>
      <c r="C123" s="99" t="s">
        <v>286</v>
      </c>
      <c r="D123" s="99" t="s">
        <v>89</v>
      </c>
      <c r="E123" s="99" t="s">
        <v>2</v>
      </c>
      <c r="F123" s="99" t="s">
        <v>178</v>
      </c>
      <c r="G123" s="99" t="s">
        <v>634</v>
      </c>
      <c r="H123" s="100">
        <v>1218</v>
      </c>
      <c r="I123" s="98">
        <v>1</v>
      </c>
      <c r="J123" s="101">
        <f>หนองบัวลำภู!F38</f>
        <v>482666.91</v>
      </c>
      <c r="K123" s="102">
        <f>หนองบัวลำภู!AD38</f>
        <v>587872.04999999993</v>
      </c>
      <c r="L123" s="103">
        <f>หนองบัวลำภู!AE38</f>
        <v>1769702.44</v>
      </c>
      <c r="M123" s="103">
        <f>หนองบัวลำภู!AF38</f>
        <v>1668607.09</v>
      </c>
      <c r="N123" s="99"/>
      <c r="O123" s="99"/>
      <c r="P123" s="99"/>
      <c r="Q123" s="91">
        <f t="shared" si="2"/>
        <v>101095.34999999986</v>
      </c>
      <c r="R123" s="92">
        <f t="shared" si="3"/>
        <v>1452.9576683087028</v>
      </c>
    </row>
    <row r="124" spans="1:18" x14ac:dyDescent="0.7">
      <c r="A124" s="98">
        <v>5</v>
      </c>
      <c r="B124" s="99" t="s">
        <v>61</v>
      </c>
      <c r="C124" s="99" t="s">
        <v>286</v>
      </c>
      <c r="D124" s="99" t="s">
        <v>89</v>
      </c>
      <c r="E124" s="99" t="s">
        <v>2</v>
      </c>
      <c r="F124" s="99" t="s">
        <v>178</v>
      </c>
      <c r="G124" s="99" t="s">
        <v>635</v>
      </c>
      <c r="H124" s="100">
        <v>5296</v>
      </c>
      <c r="I124" s="98">
        <v>4</v>
      </c>
      <c r="J124" s="101">
        <f>หนองบัวลำภู!F39</f>
        <v>873337.25</v>
      </c>
      <c r="K124" s="102">
        <f>หนองบัวลำภู!AD39</f>
        <v>922248.16</v>
      </c>
      <c r="L124" s="103">
        <f>หนองบัวลำภู!AE39</f>
        <v>95179.41</v>
      </c>
      <c r="M124" s="103">
        <f>หนองบัวลำภู!AF39</f>
        <v>400996.25</v>
      </c>
      <c r="N124" s="99"/>
      <c r="O124" s="99"/>
      <c r="P124" s="99"/>
      <c r="Q124" s="91">
        <f t="shared" si="2"/>
        <v>-305816.83999999997</v>
      </c>
      <c r="R124" s="92">
        <f t="shared" si="3"/>
        <v>17.971942975830817</v>
      </c>
    </row>
    <row r="125" spans="1:18" x14ac:dyDescent="0.7">
      <c r="A125" s="98">
        <v>6</v>
      </c>
      <c r="B125" s="99" t="s">
        <v>61</v>
      </c>
      <c r="C125" s="99" t="s">
        <v>286</v>
      </c>
      <c r="D125" s="99" t="s">
        <v>89</v>
      </c>
      <c r="E125" s="99" t="s">
        <v>2</v>
      </c>
      <c r="F125" s="99" t="s">
        <v>178</v>
      </c>
      <c r="G125" s="99" t="s">
        <v>636</v>
      </c>
      <c r="H125" s="100">
        <v>3642</v>
      </c>
      <c r="I125" s="98">
        <v>3</v>
      </c>
      <c r="J125" s="101">
        <f>หนองบัวลำภู!F40</f>
        <v>1021113.17</v>
      </c>
      <c r="K125" s="102">
        <f>หนองบัวลำภู!AD40</f>
        <v>1240928.76</v>
      </c>
      <c r="L125" s="103">
        <f>หนองบัวลำภู!AE40</f>
        <v>2620355.13</v>
      </c>
      <c r="M125" s="103">
        <f>หนองบัวลำภู!AF40</f>
        <v>2455080.88</v>
      </c>
      <c r="N125" s="99"/>
      <c r="O125" s="99"/>
      <c r="P125" s="99"/>
      <c r="Q125" s="91">
        <f t="shared" si="2"/>
        <v>165274.25</v>
      </c>
      <c r="R125" s="92">
        <f t="shared" si="3"/>
        <v>719.48246293245461</v>
      </c>
    </row>
    <row r="126" spans="1:18" x14ac:dyDescent="0.7">
      <c r="A126" s="98">
        <v>7</v>
      </c>
      <c r="B126" s="99" t="s">
        <v>61</v>
      </c>
      <c r="C126" s="99" t="s">
        <v>286</v>
      </c>
      <c r="D126" s="99" t="s">
        <v>89</v>
      </c>
      <c r="E126" s="99" t="s">
        <v>2</v>
      </c>
      <c r="F126" s="99" t="s">
        <v>178</v>
      </c>
      <c r="G126" s="99" t="s">
        <v>637</v>
      </c>
      <c r="H126" s="100">
        <v>3621</v>
      </c>
      <c r="I126" s="98">
        <v>3</v>
      </c>
      <c r="J126" s="101">
        <f>หนองบัวลำภู!F41</f>
        <v>1031684</v>
      </c>
      <c r="K126" s="102">
        <f>หนองบัวลำภู!AD41</f>
        <v>1315114.57</v>
      </c>
      <c r="L126" s="103">
        <f>หนองบัวลำภู!AE41</f>
        <v>3254968.9400000004</v>
      </c>
      <c r="M126" s="103">
        <f>หนองบัวลำภู!AF41</f>
        <v>2967445.0100000002</v>
      </c>
      <c r="N126" s="99"/>
      <c r="O126" s="99"/>
      <c r="P126" s="99"/>
      <c r="Q126" s="91">
        <f t="shared" si="2"/>
        <v>287523.93000000017</v>
      </c>
      <c r="R126" s="92">
        <f t="shared" si="3"/>
        <v>898.91437172051928</v>
      </c>
    </row>
    <row r="127" spans="1:18" x14ac:dyDescent="0.7">
      <c r="A127" s="98">
        <v>8</v>
      </c>
      <c r="B127" s="99" t="s">
        <v>61</v>
      </c>
      <c r="C127" s="99" t="s">
        <v>286</v>
      </c>
      <c r="D127" s="99" t="s">
        <v>89</v>
      </c>
      <c r="E127" s="99" t="s">
        <v>2</v>
      </c>
      <c r="F127" s="99" t="s">
        <v>178</v>
      </c>
      <c r="G127" s="99" t="s">
        <v>638</v>
      </c>
      <c r="H127" s="100">
        <v>1853</v>
      </c>
      <c r="I127" s="98">
        <v>2</v>
      </c>
      <c r="J127" s="101">
        <f>หนองบัวลำภู!F42</f>
        <v>486743.72</v>
      </c>
      <c r="K127" s="102">
        <f>หนองบัวลำภู!AD42</f>
        <v>611461.82999999996</v>
      </c>
      <c r="L127" s="103">
        <f>หนองบัวลำภู!AE42</f>
        <v>1953405.96</v>
      </c>
      <c r="M127" s="103">
        <f>หนองบัวลำภู!AF42</f>
        <v>1933751.5799999998</v>
      </c>
      <c r="N127" s="99"/>
      <c r="O127" s="99"/>
      <c r="P127" s="99"/>
      <c r="Q127" s="91">
        <f t="shared" si="2"/>
        <v>19654.380000000121</v>
      </c>
      <c r="R127" s="92">
        <f t="shared" si="3"/>
        <v>1054.1856233135456</v>
      </c>
    </row>
    <row r="128" spans="1:18" x14ac:dyDescent="0.7">
      <c r="A128" s="98">
        <v>9</v>
      </c>
      <c r="B128" s="99" t="s">
        <v>61</v>
      </c>
      <c r="C128" s="99" t="s">
        <v>286</v>
      </c>
      <c r="D128" s="99" t="s">
        <v>89</v>
      </c>
      <c r="E128" s="99" t="s">
        <v>2</v>
      </c>
      <c r="F128" s="99" t="s">
        <v>178</v>
      </c>
      <c r="G128" s="99" t="s">
        <v>639</v>
      </c>
      <c r="H128" s="100">
        <v>1606</v>
      </c>
      <c r="I128" s="98">
        <v>2</v>
      </c>
      <c r="J128" s="101">
        <f>หนองบัวลำภู!F43</f>
        <v>569898.5</v>
      </c>
      <c r="K128" s="102">
        <f>หนองบัวลำภู!AD43</f>
        <v>652203.25</v>
      </c>
      <c r="L128" s="103">
        <f>หนองบัวลำภู!AE43</f>
        <v>1481098.1600000001</v>
      </c>
      <c r="M128" s="103">
        <f>หนองบัวลำภู!AF43</f>
        <v>1282968.98</v>
      </c>
      <c r="N128" s="99"/>
      <c r="O128" s="99"/>
      <c r="P128" s="99"/>
      <c r="Q128" s="91">
        <f t="shared" si="2"/>
        <v>198129.18000000017</v>
      </c>
      <c r="R128" s="92">
        <f t="shared" si="3"/>
        <v>922.22799501868008</v>
      </c>
    </row>
    <row r="129" spans="1:18" x14ac:dyDescent="0.7">
      <c r="A129" s="98">
        <v>10</v>
      </c>
      <c r="B129" s="99" t="s">
        <v>61</v>
      </c>
      <c r="C129" s="99" t="s">
        <v>286</v>
      </c>
      <c r="D129" s="99" t="s">
        <v>89</v>
      </c>
      <c r="E129" s="99" t="s">
        <v>2</v>
      </c>
      <c r="F129" s="99" t="s">
        <v>178</v>
      </c>
      <c r="G129" s="99" t="s">
        <v>640</v>
      </c>
      <c r="H129" s="100">
        <v>4293</v>
      </c>
      <c r="I129" s="98">
        <v>3</v>
      </c>
      <c r="J129" s="101">
        <f>หนองบัวลำภู!F44</f>
        <v>1087636.6200000001</v>
      </c>
      <c r="K129" s="102">
        <f>หนองบัวลำภู!AD44</f>
        <v>1225684.58</v>
      </c>
      <c r="L129" s="103">
        <f>หนองบัวลำภู!AE44</f>
        <v>2189833.34</v>
      </c>
      <c r="M129" s="103">
        <f>หนองบัวลำภู!AF44</f>
        <v>2056832.5</v>
      </c>
      <c r="N129" s="99"/>
      <c r="O129" s="99"/>
      <c r="P129" s="99"/>
      <c r="Q129" s="91">
        <f t="shared" si="2"/>
        <v>133000.83999999985</v>
      </c>
      <c r="R129" s="92">
        <f t="shared" si="3"/>
        <v>510.09395294665734</v>
      </c>
    </row>
    <row r="130" spans="1:18" x14ac:dyDescent="0.7">
      <c r="A130" s="98">
        <v>11</v>
      </c>
      <c r="B130" s="99" t="s">
        <v>61</v>
      </c>
      <c r="C130" s="99" t="s">
        <v>286</v>
      </c>
      <c r="D130" s="99" t="s">
        <v>89</v>
      </c>
      <c r="E130" s="99" t="s">
        <v>2</v>
      </c>
      <c r="F130" s="99" t="s">
        <v>178</v>
      </c>
      <c r="G130" s="99" t="s">
        <v>641</v>
      </c>
      <c r="H130" s="100">
        <v>2536</v>
      </c>
      <c r="I130" s="98">
        <v>2</v>
      </c>
      <c r="J130" s="101">
        <f>หนองบัวลำภู!F45</f>
        <v>476109.39</v>
      </c>
      <c r="K130" s="102">
        <f>หนองบัวลำภู!AD45</f>
        <v>751070.31</v>
      </c>
      <c r="L130" s="103">
        <f>หนองบัวลำภู!AE45</f>
        <v>1499380.79</v>
      </c>
      <c r="M130" s="103">
        <f>หนองบัวลำภู!AF45</f>
        <v>1284275.6600000001</v>
      </c>
      <c r="N130" s="99"/>
      <c r="O130" s="99"/>
      <c r="P130" s="99"/>
      <c r="Q130" s="91">
        <f t="shared" si="2"/>
        <v>215105.12999999989</v>
      </c>
      <c r="R130" s="92">
        <f t="shared" si="3"/>
        <v>591.23848186119881</v>
      </c>
    </row>
    <row r="131" spans="1:18" x14ac:dyDescent="0.7">
      <c r="A131" s="98">
        <v>12</v>
      </c>
      <c r="B131" s="99" t="s">
        <v>61</v>
      </c>
      <c r="C131" s="99" t="s">
        <v>286</v>
      </c>
      <c r="D131" s="99" t="s">
        <v>89</v>
      </c>
      <c r="E131" s="99" t="s">
        <v>2</v>
      </c>
      <c r="F131" s="99" t="s">
        <v>178</v>
      </c>
      <c r="G131" s="99" t="s">
        <v>642</v>
      </c>
      <c r="H131" s="100">
        <v>3568</v>
      </c>
      <c r="I131" s="98">
        <v>3</v>
      </c>
      <c r="J131" s="101">
        <f>หนองบัวลำภู!F46</f>
        <v>511558.1</v>
      </c>
      <c r="K131" s="102">
        <f>หนองบัวลำภู!AD46</f>
        <v>636983.44000000006</v>
      </c>
      <c r="L131" s="103">
        <f>หนองบัวลำภู!AE46</f>
        <v>2045156.1</v>
      </c>
      <c r="M131" s="103">
        <f>หนองบัวลำภู!AF46</f>
        <v>1736693.98</v>
      </c>
      <c r="N131" s="99"/>
      <c r="O131" s="99"/>
      <c r="P131" s="99"/>
      <c r="Q131" s="91">
        <f t="shared" si="2"/>
        <v>308462.12000000011</v>
      </c>
      <c r="R131" s="92">
        <f t="shared" si="3"/>
        <v>573.19397421524661</v>
      </c>
    </row>
    <row r="132" spans="1:18" x14ac:dyDescent="0.7">
      <c r="A132" s="98">
        <v>13</v>
      </c>
      <c r="B132" s="99" t="s">
        <v>61</v>
      </c>
      <c r="C132" s="99" t="s">
        <v>286</v>
      </c>
      <c r="D132" s="99" t="s">
        <v>89</v>
      </c>
      <c r="E132" s="99" t="s">
        <v>2</v>
      </c>
      <c r="F132" s="99" t="s">
        <v>178</v>
      </c>
      <c r="G132" s="99" t="s">
        <v>643</v>
      </c>
      <c r="H132" s="100">
        <v>2724</v>
      </c>
      <c r="I132" s="98">
        <v>2</v>
      </c>
      <c r="J132" s="101">
        <f>หนองบัวลำภู!F47</f>
        <v>192434.4</v>
      </c>
      <c r="K132" s="102">
        <f>หนองบัวลำภู!AD47</f>
        <v>235643.3</v>
      </c>
      <c r="L132" s="103">
        <f>หนองบัวลำภู!AE47</f>
        <v>1611772.02</v>
      </c>
      <c r="M132" s="103">
        <f>หนองบัวลำภู!AF47</f>
        <v>1804645.26</v>
      </c>
      <c r="N132" s="99"/>
      <c r="O132" s="99"/>
      <c r="P132" s="99"/>
      <c r="Q132" s="91">
        <f t="shared" si="2"/>
        <v>-192873.24</v>
      </c>
      <c r="R132" s="92">
        <f t="shared" si="3"/>
        <v>591.6931057268722</v>
      </c>
    </row>
    <row r="133" spans="1:18" x14ac:dyDescent="0.7">
      <c r="A133" s="98">
        <v>14</v>
      </c>
      <c r="B133" s="99" t="s">
        <v>61</v>
      </c>
      <c r="C133" s="99" t="s">
        <v>286</v>
      </c>
      <c r="D133" s="99" t="s">
        <v>89</v>
      </c>
      <c r="E133" s="99" t="s">
        <v>2</v>
      </c>
      <c r="F133" s="99" t="s">
        <v>178</v>
      </c>
      <c r="G133" s="99" t="s">
        <v>644</v>
      </c>
      <c r="H133" s="100">
        <v>1550</v>
      </c>
      <c r="I133" s="98">
        <v>2</v>
      </c>
      <c r="J133" s="101">
        <f>หนองบัวลำภู!F48</f>
        <v>568057.5</v>
      </c>
      <c r="K133" s="102">
        <f>หนองบัวลำภู!AD48</f>
        <v>620056.72</v>
      </c>
      <c r="L133" s="103">
        <f>หนองบัวลำภู!AE48</f>
        <v>1319284.53</v>
      </c>
      <c r="M133" s="103">
        <f>หนองบัวลำภู!AF48</f>
        <v>1285791.52</v>
      </c>
      <c r="N133" s="99"/>
      <c r="O133" s="99"/>
      <c r="P133" s="99"/>
      <c r="Q133" s="91">
        <f t="shared" si="2"/>
        <v>33493.010000000009</v>
      </c>
      <c r="R133" s="92">
        <f t="shared" si="3"/>
        <v>851.15130967741936</v>
      </c>
    </row>
    <row r="134" spans="1:18" x14ac:dyDescent="0.7">
      <c r="A134" s="98">
        <v>15</v>
      </c>
      <c r="B134" s="99" t="s">
        <v>61</v>
      </c>
      <c r="C134" s="99" t="s">
        <v>286</v>
      </c>
      <c r="D134" s="99" t="s">
        <v>89</v>
      </c>
      <c r="E134" s="99" t="s">
        <v>2</v>
      </c>
      <c r="F134" s="99" t="s">
        <v>178</v>
      </c>
      <c r="G134" s="99" t="s">
        <v>645</v>
      </c>
      <c r="H134" s="100">
        <v>2348</v>
      </c>
      <c r="I134" s="98">
        <v>2</v>
      </c>
      <c r="J134" s="101">
        <f>หนองบัวลำภู!F49</f>
        <v>231017.74</v>
      </c>
      <c r="K134" s="102">
        <f>หนองบัวลำภู!AD49</f>
        <v>258740.5</v>
      </c>
      <c r="L134" s="103">
        <f>หนองบัวลำภู!AE49</f>
        <v>47637.74</v>
      </c>
      <c r="M134" s="103">
        <f>หนองบัวลำภู!AF49</f>
        <v>295230.21000000002</v>
      </c>
      <c r="N134" s="99"/>
      <c r="O134" s="99"/>
      <c r="P134" s="99"/>
      <c r="Q134" s="91">
        <f t="shared" si="2"/>
        <v>-247592.47000000003</v>
      </c>
      <c r="R134" s="92">
        <f t="shared" si="3"/>
        <v>20.288645655877342</v>
      </c>
    </row>
    <row r="135" spans="1:18" s="110" customFormat="1" x14ac:dyDescent="0.7">
      <c r="A135" s="104">
        <v>3</v>
      </c>
      <c r="B135" s="105" t="s">
        <v>61</v>
      </c>
      <c r="C135" s="105"/>
      <c r="D135" s="105"/>
      <c r="E135" s="105" t="s">
        <v>75</v>
      </c>
      <c r="F135" s="105"/>
      <c r="G135" s="105" t="s">
        <v>288</v>
      </c>
      <c r="H135" s="111">
        <f>SUM(H120:H134)</f>
        <v>40327</v>
      </c>
      <c r="I135" s="104"/>
      <c r="J135" s="107">
        <f>SUM(J121:J134)</f>
        <v>8587740.5899999999</v>
      </c>
      <c r="K135" s="107">
        <f>SUM(K120:K134)</f>
        <v>10395170.600000001</v>
      </c>
      <c r="L135" s="107">
        <f>SUM(L120:L134)</f>
        <v>24660109.550000001</v>
      </c>
      <c r="M135" s="107">
        <f>SUM(M120:M134)</f>
        <v>23675116.140000001</v>
      </c>
      <c r="N135" s="105">
        <v>14</v>
      </c>
      <c r="O135" s="105">
        <v>14</v>
      </c>
      <c r="P135" s="105">
        <f>N135-O135</f>
        <v>0</v>
      </c>
      <c r="Q135" s="108">
        <f t="shared" ref="Q135:Q198" si="5">L135-M135</f>
        <v>984993.41000000015</v>
      </c>
      <c r="R135" s="109">
        <f>L135/H135</f>
        <v>611.50369603491458</v>
      </c>
    </row>
    <row r="136" spans="1:18" x14ac:dyDescent="0.7">
      <c r="A136" s="98">
        <v>1</v>
      </c>
      <c r="B136" s="99" t="s">
        <v>61</v>
      </c>
      <c r="C136" s="99" t="s">
        <v>289</v>
      </c>
      <c r="D136" s="99" t="s">
        <v>96</v>
      </c>
      <c r="E136" s="99" t="s">
        <v>3</v>
      </c>
      <c r="F136" s="99" t="s">
        <v>208</v>
      </c>
      <c r="G136" s="99" t="s">
        <v>290</v>
      </c>
      <c r="H136" s="100"/>
      <c r="I136" s="98"/>
      <c r="J136" s="101"/>
      <c r="K136" s="102"/>
      <c r="L136" s="103"/>
      <c r="M136" s="103"/>
      <c r="N136" s="99"/>
      <c r="O136" s="99"/>
      <c r="P136" s="99"/>
    </row>
    <row r="137" spans="1:18" x14ac:dyDescent="0.7">
      <c r="A137" s="98">
        <v>2</v>
      </c>
      <c r="B137" s="99" t="s">
        <v>61</v>
      </c>
      <c r="C137" s="99" t="s">
        <v>289</v>
      </c>
      <c r="D137" s="99" t="s">
        <v>96</v>
      </c>
      <c r="E137" s="99" t="s">
        <v>3</v>
      </c>
      <c r="F137" s="99" t="s">
        <v>178</v>
      </c>
      <c r="G137" s="99" t="s">
        <v>646</v>
      </c>
      <c r="H137" s="100">
        <v>5674</v>
      </c>
      <c r="I137" s="98">
        <v>4</v>
      </c>
      <c r="J137" s="101">
        <f>หนองบัวลำภู!F50</f>
        <v>853594.09</v>
      </c>
      <c r="K137" s="102">
        <f>หนองบัวลำภู!AD50</f>
        <v>878696.85999999987</v>
      </c>
      <c r="L137" s="103">
        <f>หนองบัวลำภู!AE50</f>
        <v>3718583.69</v>
      </c>
      <c r="M137" s="103">
        <f>หนองบัวลำภู!AF50</f>
        <v>3805653.21</v>
      </c>
      <c r="N137" s="99"/>
      <c r="O137" s="99"/>
      <c r="P137" s="99"/>
      <c r="Q137" s="91">
        <f t="shared" si="5"/>
        <v>-87069.520000000019</v>
      </c>
      <c r="R137" s="92">
        <f t="shared" ref="R137:R198" si="6">L137/H137</f>
        <v>655.37252203031369</v>
      </c>
    </row>
    <row r="138" spans="1:18" x14ac:dyDescent="0.7">
      <c r="A138" s="98">
        <v>3</v>
      </c>
      <c r="B138" s="99" t="s">
        <v>61</v>
      </c>
      <c r="C138" s="99" t="s">
        <v>289</v>
      </c>
      <c r="D138" s="99" t="s">
        <v>96</v>
      </c>
      <c r="E138" s="99" t="s">
        <v>3</v>
      </c>
      <c r="F138" s="99" t="s">
        <v>178</v>
      </c>
      <c r="G138" s="99" t="s">
        <v>647</v>
      </c>
      <c r="H138" s="100">
        <v>5329</v>
      </c>
      <c r="I138" s="98">
        <v>4</v>
      </c>
      <c r="J138" s="101">
        <f>หนองบัวลำภู!F51</f>
        <v>1175202.17</v>
      </c>
      <c r="K138" s="102">
        <f>หนองบัวลำภู!AD51</f>
        <v>1266580.26</v>
      </c>
      <c r="L138" s="103">
        <f>หนองบัวลำภู!AE51</f>
        <v>3700059.63</v>
      </c>
      <c r="M138" s="103">
        <f>หนองบัวลำภู!AF51</f>
        <v>3351421.83</v>
      </c>
      <c r="N138" s="99"/>
      <c r="O138" s="99"/>
      <c r="P138" s="99"/>
      <c r="Q138" s="91">
        <f t="shared" si="5"/>
        <v>348637.79999999981</v>
      </c>
      <c r="R138" s="92">
        <f t="shared" si="6"/>
        <v>694.32531994745727</v>
      </c>
    </row>
    <row r="139" spans="1:18" x14ac:dyDescent="0.7">
      <c r="A139" s="98">
        <v>4</v>
      </c>
      <c r="B139" s="99" t="s">
        <v>61</v>
      </c>
      <c r="C139" s="99" t="s">
        <v>289</v>
      </c>
      <c r="D139" s="99" t="s">
        <v>96</v>
      </c>
      <c r="E139" s="99" t="s">
        <v>3</v>
      </c>
      <c r="F139" s="99" t="s">
        <v>178</v>
      </c>
      <c r="G139" s="99" t="s">
        <v>648</v>
      </c>
      <c r="H139" s="100">
        <v>3741</v>
      </c>
      <c r="I139" s="98">
        <v>3</v>
      </c>
      <c r="J139" s="101">
        <f>หนองบัวลำภู!F52</f>
        <v>735390.98</v>
      </c>
      <c r="K139" s="102">
        <f>หนองบัวลำภู!AD52</f>
        <v>832130.46000000008</v>
      </c>
      <c r="L139" s="103">
        <f>หนองบัวลำภู!AE52</f>
        <v>2009517.33</v>
      </c>
      <c r="M139" s="103">
        <f>หนองบัวลำภู!AF52</f>
        <v>1869552.9900000002</v>
      </c>
      <c r="N139" s="99"/>
      <c r="O139" s="99"/>
      <c r="P139" s="99"/>
      <c r="Q139" s="91">
        <f t="shared" si="5"/>
        <v>139964.33999999985</v>
      </c>
      <c r="R139" s="92">
        <f t="shared" si="6"/>
        <v>537.16047313552531</v>
      </c>
    </row>
    <row r="140" spans="1:18" x14ac:dyDescent="0.7">
      <c r="A140" s="98">
        <v>5</v>
      </c>
      <c r="B140" s="99" t="s">
        <v>61</v>
      </c>
      <c r="C140" s="99" t="s">
        <v>289</v>
      </c>
      <c r="D140" s="99" t="s">
        <v>96</v>
      </c>
      <c r="E140" s="99" t="s">
        <v>3</v>
      </c>
      <c r="F140" s="99" t="s">
        <v>178</v>
      </c>
      <c r="G140" s="99" t="s">
        <v>649</v>
      </c>
      <c r="H140" s="100">
        <v>10085</v>
      </c>
      <c r="I140" s="98">
        <v>5</v>
      </c>
      <c r="J140" s="101">
        <f>หนองบัวลำภู!F53</f>
        <v>1094919.8899999999</v>
      </c>
      <c r="K140" s="102">
        <f>หนองบัวลำภู!AD53</f>
        <v>1224814.04</v>
      </c>
      <c r="L140" s="103">
        <f>หนองบัวลำภู!AE53</f>
        <v>4237669.0600000005</v>
      </c>
      <c r="M140" s="103">
        <f>หนองบัวลำภู!AF53</f>
        <v>3870568.8</v>
      </c>
      <c r="N140" s="99"/>
      <c r="O140" s="99"/>
      <c r="P140" s="99"/>
      <c r="Q140" s="91">
        <f t="shared" si="5"/>
        <v>367100.26000000071</v>
      </c>
      <c r="R140" s="92">
        <f t="shared" si="6"/>
        <v>420.19524640555284</v>
      </c>
    </row>
    <row r="141" spans="1:18" x14ac:dyDescent="0.7">
      <c r="A141" s="98">
        <v>6</v>
      </c>
      <c r="B141" s="99" t="s">
        <v>61</v>
      </c>
      <c r="C141" s="99" t="s">
        <v>289</v>
      </c>
      <c r="D141" s="99" t="s">
        <v>96</v>
      </c>
      <c r="E141" s="99" t="s">
        <v>3</v>
      </c>
      <c r="F141" s="99" t="s">
        <v>178</v>
      </c>
      <c r="G141" s="99" t="s">
        <v>650</v>
      </c>
      <c r="H141" s="100">
        <v>1758</v>
      </c>
      <c r="I141" s="98">
        <v>2</v>
      </c>
      <c r="J141" s="101">
        <f>หนองบัวลำภู!F54</f>
        <v>625394.92000000004</v>
      </c>
      <c r="K141" s="102">
        <f>หนองบัวลำภู!AD54</f>
        <v>658076.17000000004</v>
      </c>
      <c r="L141" s="103">
        <f>หนองบัวลำภู!AE54</f>
        <v>1915571.4</v>
      </c>
      <c r="M141" s="103">
        <f>หนองบัวลำภู!AF54</f>
        <v>1689038.19</v>
      </c>
      <c r="N141" s="99"/>
      <c r="O141" s="99"/>
      <c r="P141" s="99"/>
      <c r="Q141" s="91">
        <f t="shared" si="5"/>
        <v>226533.20999999996</v>
      </c>
      <c r="R141" s="92">
        <f t="shared" si="6"/>
        <v>1089.6310580204777</v>
      </c>
    </row>
    <row r="142" spans="1:18" x14ac:dyDescent="0.7">
      <c r="A142" s="98">
        <v>7</v>
      </c>
      <c r="B142" s="99" t="s">
        <v>61</v>
      </c>
      <c r="C142" s="99" t="s">
        <v>289</v>
      </c>
      <c r="D142" s="99" t="s">
        <v>96</v>
      </c>
      <c r="E142" s="99" t="s">
        <v>3</v>
      </c>
      <c r="F142" s="99" t="s">
        <v>178</v>
      </c>
      <c r="G142" s="99" t="s">
        <v>651</v>
      </c>
      <c r="H142" s="100">
        <v>3359</v>
      </c>
      <c r="I142" s="98">
        <v>3</v>
      </c>
      <c r="J142" s="101">
        <f>หนองบัวลำภู!F55</f>
        <v>389877.57</v>
      </c>
      <c r="K142" s="102">
        <f>หนองบัวลำภู!AD55</f>
        <v>424487.23000000004</v>
      </c>
      <c r="L142" s="103">
        <f>หนองบัวลำภู!AE55</f>
        <v>3059141.51</v>
      </c>
      <c r="M142" s="103">
        <f>หนองบัวลำภู!AF55</f>
        <v>2980658.59</v>
      </c>
      <c r="N142" s="99"/>
      <c r="O142" s="99"/>
      <c r="P142" s="99"/>
      <c r="Q142" s="91">
        <f t="shared" si="5"/>
        <v>78482.919999999925</v>
      </c>
      <c r="R142" s="92">
        <f t="shared" si="6"/>
        <v>910.72983328371538</v>
      </c>
    </row>
    <row r="143" spans="1:18" x14ac:dyDescent="0.7">
      <c r="A143" s="98">
        <v>8</v>
      </c>
      <c r="B143" s="99" t="s">
        <v>61</v>
      </c>
      <c r="C143" s="99" t="s">
        <v>289</v>
      </c>
      <c r="D143" s="99" t="s">
        <v>96</v>
      </c>
      <c r="E143" s="99" t="s">
        <v>3</v>
      </c>
      <c r="F143" s="99" t="s">
        <v>178</v>
      </c>
      <c r="G143" s="99" t="s">
        <v>1417</v>
      </c>
      <c r="H143" s="100">
        <v>5691</v>
      </c>
      <c r="I143" s="98">
        <v>4</v>
      </c>
      <c r="J143" s="101">
        <f>หนองบัวลำภู!F56</f>
        <v>704127.17</v>
      </c>
      <c r="K143" s="102">
        <f>หนองบัวลำภู!AD56</f>
        <v>819078.4800000001</v>
      </c>
      <c r="L143" s="103">
        <f>หนองบัวลำภู!AE56</f>
        <v>2679776.2199999997</v>
      </c>
      <c r="M143" s="103">
        <f>หนองบัวลำภู!AF56</f>
        <v>2546587.63</v>
      </c>
      <c r="N143" s="99"/>
      <c r="O143" s="99"/>
      <c r="P143" s="99"/>
      <c r="Q143" s="91">
        <f t="shared" si="5"/>
        <v>133188.58999999985</v>
      </c>
      <c r="R143" s="92">
        <f t="shared" si="6"/>
        <v>470.8796731681602</v>
      </c>
    </row>
    <row r="144" spans="1:18" x14ac:dyDescent="0.7">
      <c r="A144" s="98">
        <v>9</v>
      </c>
      <c r="B144" s="99" t="s">
        <v>61</v>
      </c>
      <c r="C144" s="99" t="s">
        <v>289</v>
      </c>
      <c r="D144" s="99" t="s">
        <v>96</v>
      </c>
      <c r="E144" s="99" t="s">
        <v>3</v>
      </c>
      <c r="F144" s="99" t="s">
        <v>178</v>
      </c>
      <c r="G144" s="99" t="s">
        <v>653</v>
      </c>
      <c r="H144" s="100">
        <v>2989</v>
      </c>
      <c r="I144" s="98">
        <v>2</v>
      </c>
      <c r="J144" s="101">
        <f>หนองบัวลำภู!F57</f>
        <v>427590.01</v>
      </c>
      <c r="K144" s="102">
        <f>หนองบัวลำภู!AD57</f>
        <v>445241.31</v>
      </c>
      <c r="L144" s="103">
        <f>หนองบัวลำภู!AE57</f>
        <v>2213994.54</v>
      </c>
      <c r="M144" s="103">
        <f>หนองบัวลำภู!AF57</f>
        <v>2267535.1999999997</v>
      </c>
      <c r="N144" s="99"/>
      <c r="O144" s="99"/>
      <c r="P144" s="99"/>
      <c r="Q144" s="91">
        <f t="shared" si="5"/>
        <v>-53540.659999999683</v>
      </c>
      <c r="R144" s="92">
        <f t="shared" si="6"/>
        <v>740.71413181666105</v>
      </c>
    </row>
    <row r="145" spans="1:18" x14ac:dyDescent="0.7">
      <c r="A145" s="98">
        <v>10</v>
      </c>
      <c r="B145" s="99" t="s">
        <v>61</v>
      </c>
      <c r="C145" s="99" t="s">
        <v>289</v>
      </c>
      <c r="D145" s="99" t="s">
        <v>96</v>
      </c>
      <c r="E145" s="99" t="s">
        <v>3</v>
      </c>
      <c r="F145" s="99" t="s">
        <v>178</v>
      </c>
      <c r="G145" s="99" t="s">
        <v>654</v>
      </c>
      <c r="H145" s="100">
        <v>5028</v>
      </c>
      <c r="I145" s="98">
        <v>4</v>
      </c>
      <c r="J145" s="101">
        <f>หนองบัวลำภู!F58</f>
        <v>507176.6</v>
      </c>
      <c r="K145" s="102">
        <f>หนองบัวลำภู!AD58</f>
        <v>743001.99</v>
      </c>
      <c r="L145" s="103">
        <f>หนองบัวลำภู!AE58</f>
        <v>3882721.0999999996</v>
      </c>
      <c r="M145" s="103">
        <f>หนองบัวลำภู!AF58</f>
        <v>3590984.6199999996</v>
      </c>
      <c r="N145" s="99"/>
      <c r="O145" s="99"/>
      <c r="P145" s="99"/>
      <c r="Q145" s="91">
        <f t="shared" si="5"/>
        <v>291736.48</v>
      </c>
      <c r="R145" s="92">
        <f t="shared" si="6"/>
        <v>772.21978918058858</v>
      </c>
    </row>
    <row r="146" spans="1:18" x14ac:dyDescent="0.7">
      <c r="A146" s="98">
        <v>11</v>
      </c>
      <c r="B146" s="99" t="s">
        <v>61</v>
      </c>
      <c r="C146" s="99" t="s">
        <v>289</v>
      </c>
      <c r="D146" s="99" t="s">
        <v>96</v>
      </c>
      <c r="E146" s="99" t="s">
        <v>3</v>
      </c>
      <c r="F146" s="99" t="s">
        <v>178</v>
      </c>
      <c r="G146" s="99" t="s">
        <v>655</v>
      </c>
      <c r="H146" s="100">
        <v>3475</v>
      </c>
      <c r="I146" s="98">
        <v>3</v>
      </c>
      <c r="J146" s="101">
        <f>หนองบัวลำภู!F59</f>
        <v>592314.31000000006</v>
      </c>
      <c r="K146" s="102">
        <f>หนองบัวลำภู!AD59</f>
        <v>775998.84000000008</v>
      </c>
      <c r="L146" s="103">
        <f>หนองบัวลำภู!AE59</f>
        <v>2048982.01</v>
      </c>
      <c r="M146" s="103">
        <f>หนองบัวลำภู!AF59</f>
        <v>1691801.04</v>
      </c>
      <c r="N146" s="99"/>
      <c r="O146" s="99"/>
      <c r="P146" s="99"/>
      <c r="Q146" s="91">
        <f t="shared" si="5"/>
        <v>357180.97</v>
      </c>
      <c r="R146" s="92">
        <f t="shared" si="6"/>
        <v>589.63511079136686</v>
      </c>
    </row>
    <row r="147" spans="1:18" x14ac:dyDescent="0.7">
      <c r="A147" s="98">
        <v>12</v>
      </c>
      <c r="B147" s="99" t="s">
        <v>61</v>
      </c>
      <c r="C147" s="99" t="s">
        <v>289</v>
      </c>
      <c r="D147" s="99" t="s">
        <v>96</v>
      </c>
      <c r="E147" s="99" t="s">
        <v>3</v>
      </c>
      <c r="F147" s="99" t="s">
        <v>178</v>
      </c>
      <c r="G147" s="99" t="s">
        <v>656</v>
      </c>
      <c r="H147" s="100">
        <v>2888</v>
      </c>
      <c r="I147" s="98">
        <v>2</v>
      </c>
      <c r="J147" s="101">
        <f>หนองบัวลำภู!F60</f>
        <v>211690.15</v>
      </c>
      <c r="K147" s="102">
        <f>หนองบัวลำภู!AD60</f>
        <v>291473.15000000002</v>
      </c>
      <c r="L147" s="103">
        <f>หนองบัวลำภู!AE60</f>
        <v>1800742.21</v>
      </c>
      <c r="M147" s="103">
        <f>หนองบัวลำภู!AF60</f>
        <v>1742642.67</v>
      </c>
      <c r="N147" s="99"/>
      <c r="O147" s="99"/>
      <c r="P147" s="99"/>
      <c r="Q147" s="91">
        <f t="shared" si="5"/>
        <v>58099.540000000037</v>
      </c>
      <c r="R147" s="92">
        <f t="shared" si="6"/>
        <v>623.52569598337948</v>
      </c>
    </row>
    <row r="148" spans="1:18" x14ac:dyDescent="0.7">
      <c r="A148" s="98">
        <v>13</v>
      </c>
      <c r="B148" s="99" t="s">
        <v>61</v>
      </c>
      <c r="C148" s="99" t="s">
        <v>289</v>
      </c>
      <c r="D148" s="99" t="s">
        <v>96</v>
      </c>
      <c r="E148" s="99" t="s">
        <v>3</v>
      </c>
      <c r="F148" s="99" t="s">
        <v>178</v>
      </c>
      <c r="G148" s="99" t="s">
        <v>657</v>
      </c>
      <c r="H148" s="100">
        <v>1354</v>
      </c>
      <c r="I148" s="98">
        <v>1</v>
      </c>
      <c r="J148" s="101">
        <f>หนองบัวลำภู!F61</f>
        <v>451882.72</v>
      </c>
      <c r="K148" s="102">
        <f>หนองบัวลำภู!AD61</f>
        <v>556538.92000000004</v>
      </c>
      <c r="L148" s="103">
        <f>หนองบัวลำภู!AE61</f>
        <v>1725662.29</v>
      </c>
      <c r="M148" s="103">
        <f>หนองบัวลำภู!AF61</f>
        <v>1502635.1199999999</v>
      </c>
      <c r="N148" s="99"/>
      <c r="O148" s="99"/>
      <c r="P148" s="99"/>
      <c r="Q148" s="91">
        <f t="shared" si="5"/>
        <v>223027.17000000016</v>
      </c>
      <c r="R148" s="92">
        <f t="shared" si="6"/>
        <v>1274.4920901033975</v>
      </c>
    </row>
    <row r="149" spans="1:18" x14ac:dyDescent="0.7">
      <c r="A149" s="98">
        <v>14</v>
      </c>
      <c r="B149" s="99" t="s">
        <v>61</v>
      </c>
      <c r="C149" s="99" t="s">
        <v>289</v>
      </c>
      <c r="D149" s="99" t="s">
        <v>96</v>
      </c>
      <c r="E149" s="99" t="s">
        <v>3</v>
      </c>
      <c r="F149" s="99" t="s">
        <v>178</v>
      </c>
      <c r="G149" s="99" t="s">
        <v>658</v>
      </c>
      <c r="H149" s="100">
        <v>3500</v>
      </c>
      <c r="I149" s="98">
        <v>3</v>
      </c>
      <c r="J149" s="101">
        <f>หนองบัวลำภู!F62</f>
        <v>679736.59</v>
      </c>
      <c r="K149" s="102">
        <f>หนองบัวลำภู!AD62</f>
        <v>729256.84</v>
      </c>
      <c r="L149" s="103">
        <f>หนองบัวลำภู!AE62</f>
        <v>2199918.6399999997</v>
      </c>
      <c r="M149" s="103">
        <f>หนองบัวลำภู!AF62</f>
        <v>2118480.27</v>
      </c>
      <c r="N149" s="99"/>
      <c r="O149" s="99"/>
      <c r="P149" s="99"/>
      <c r="Q149" s="91">
        <f t="shared" si="5"/>
        <v>81438.369999999646</v>
      </c>
      <c r="R149" s="92">
        <f t="shared" si="6"/>
        <v>628.54818285714271</v>
      </c>
    </row>
    <row r="150" spans="1:18" x14ac:dyDescent="0.7">
      <c r="A150" s="98">
        <v>15</v>
      </c>
      <c r="B150" s="99" t="s">
        <v>61</v>
      </c>
      <c r="C150" s="99" t="s">
        <v>289</v>
      </c>
      <c r="D150" s="99" t="s">
        <v>96</v>
      </c>
      <c r="E150" s="99" t="s">
        <v>3</v>
      </c>
      <c r="F150" s="99" t="s">
        <v>178</v>
      </c>
      <c r="G150" s="99" t="s">
        <v>659</v>
      </c>
      <c r="H150" s="100">
        <v>6506</v>
      </c>
      <c r="I150" s="98">
        <v>5</v>
      </c>
      <c r="J150" s="101">
        <f>หนองบัวลำภู!F63</f>
        <v>1089536.1000000001</v>
      </c>
      <c r="K150" s="102">
        <f>หนองบัวลำภู!AD63</f>
        <v>1116907.5600000003</v>
      </c>
      <c r="L150" s="103">
        <f>หนองบัวลำภู!AE63</f>
        <v>3675692.6</v>
      </c>
      <c r="M150" s="103">
        <f>หนองบัวลำภู!AF63</f>
        <v>3425748.36</v>
      </c>
      <c r="N150" s="99"/>
      <c r="O150" s="99"/>
      <c r="P150" s="99"/>
      <c r="Q150" s="91">
        <f t="shared" si="5"/>
        <v>249944.24000000022</v>
      </c>
      <c r="R150" s="92">
        <f t="shared" si="6"/>
        <v>564.96965877651405</v>
      </c>
    </row>
    <row r="151" spans="1:18" x14ac:dyDescent="0.7">
      <c r="A151" s="98">
        <v>16</v>
      </c>
      <c r="B151" s="99" t="s">
        <v>61</v>
      </c>
      <c r="C151" s="99" t="s">
        <v>289</v>
      </c>
      <c r="D151" s="99" t="s">
        <v>96</v>
      </c>
      <c r="E151" s="99" t="s">
        <v>3</v>
      </c>
      <c r="F151" s="99" t="s">
        <v>178</v>
      </c>
      <c r="G151" s="99" t="s">
        <v>660</v>
      </c>
      <c r="H151" s="100">
        <v>4556</v>
      </c>
      <c r="I151" s="98">
        <v>4</v>
      </c>
      <c r="J151" s="101">
        <f>หนองบัวลำภู!F64</f>
        <v>997384.74</v>
      </c>
      <c r="K151" s="102">
        <f>หนองบัวลำภู!AD64</f>
        <v>1200546.1300000001</v>
      </c>
      <c r="L151" s="103">
        <f>หนองบัวลำภู!AE64</f>
        <v>2755117.2</v>
      </c>
      <c r="M151" s="103">
        <f>หนองบัวลำภู!AF64</f>
        <v>2434955.37</v>
      </c>
      <c r="N151" s="99"/>
      <c r="O151" s="99"/>
      <c r="P151" s="99"/>
      <c r="Q151" s="91">
        <f t="shared" si="5"/>
        <v>320161.83000000007</v>
      </c>
      <c r="R151" s="92">
        <f t="shared" si="6"/>
        <v>604.72282704126428</v>
      </c>
    </row>
    <row r="152" spans="1:18" x14ac:dyDescent="0.7">
      <c r="A152" s="98">
        <v>17</v>
      </c>
      <c r="B152" s="99" t="s">
        <v>61</v>
      </c>
      <c r="C152" s="99" t="s">
        <v>289</v>
      </c>
      <c r="D152" s="99" t="s">
        <v>96</v>
      </c>
      <c r="E152" s="99" t="s">
        <v>3</v>
      </c>
      <c r="F152" s="99" t="s">
        <v>178</v>
      </c>
      <c r="G152" s="99" t="s">
        <v>661</v>
      </c>
      <c r="H152" s="100">
        <v>3413</v>
      </c>
      <c r="I152" s="98">
        <v>3</v>
      </c>
      <c r="J152" s="101">
        <f>หนองบัวลำภู!F65</f>
        <v>730438.82</v>
      </c>
      <c r="K152" s="102">
        <f>หนองบัวลำภู!AD65</f>
        <v>823943.77999999991</v>
      </c>
      <c r="L152" s="103">
        <f>หนองบัวลำภู!AE65</f>
        <v>2798852.25</v>
      </c>
      <c r="M152" s="103">
        <f>หนองบัวลำภู!AF65</f>
        <v>2515008.27</v>
      </c>
      <c r="N152" s="99"/>
      <c r="O152" s="99"/>
      <c r="P152" s="99"/>
      <c r="Q152" s="91">
        <f t="shared" si="5"/>
        <v>283843.98</v>
      </c>
      <c r="R152" s="92">
        <f t="shared" si="6"/>
        <v>820.05632874304126</v>
      </c>
    </row>
    <row r="153" spans="1:18" x14ac:dyDescent="0.7">
      <c r="A153" s="98">
        <v>18</v>
      </c>
      <c r="B153" s="99" t="s">
        <v>61</v>
      </c>
      <c r="C153" s="99" t="s">
        <v>289</v>
      </c>
      <c r="D153" s="99" t="s">
        <v>96</v>
      </c>
      <c r="E153" s="99" t="s">
        <v>3</v>
      </c>
      <c r="F153" s="99" t="s">
        <v>178</v>
      </c>
      <c r="G153" s="99" t="s">
        <v>662</v>
      </c>
      <c r="H153" s="100">
        <v>3744</v>
      </c>
      <c r="I153" s="98">
        <v>3</v>
      </c>
      <c r="J153" s="101">
        <f>หนองบัวลำภู!F66</f>
        <v>920438.31</v>
      </c>
      <c r="K153" s="102">
        <f>หนองบัวลำภู!AD66</f>
        <v>965903.18</v>
      </c>
      <c r="L153" s="103">
        <f>หนองบัวลำภู!AE66</f>
        <v>2168198.0099999998</v>
      </c>
      <c r="M153" s="103">
        <f>หนองบัวลำภู!AF66</f>
        <v>1853719.78</v>
      </c>
      <c r="N153" s="99"/>
      <c r="O153" s="99"/>
      <c r="P153" s="99"/>
      <c r="Q153" s="91">
        <f t="shared" si="5"/>
        <v>314478.22999999975</v>
      </c>
      <c r="R153" s="92">
        <f t="shared" si="6"/>
        <v>579.11271634615377</v>
      </c>
    </row>
    <row r="154" spans="1:18" s="110" customFormat="1" x14ac:dyDescent="0.7">
      <c r="A154" s="104">
        <v>4</v>
      </c>
      <c r="B154" s="105" t="s">
        <v>61</v>
      </c>
      <c r="C154" s="105"/>
      <c r="D154" s="105"/>
      <c r="E154" s="105" t="s">
        <v>75</v>
      </c>
      <c r="F154" s="105"/>
      <c r="G154" s="105" t="s">
        <v>291</v>
      </c>
      <c r="H154" s="111">
        <f>SUM(H136:H153)</f>
        <v>73090</v>
      </c>
      <c r="I154" s="104"/>
      <c r="J154" s="107">
        <f>SUM(J136:J153)</f>
        <v>12186695.140000001</v>
      </c>
      <c r="K154" s="107">
        <f>SUM(K136:K153)</f>
        <v>13752675.200000001</v>
      </c>
      <c r="L154" s="107">
        <f>SUM(L136:L153)</f>
        <v>46590199.689999998</v>
      </c>
      <c r="M154" s="107">
        <f>SUM(M136:M153)</f>
        <v>43256991.939999998</v>
      </c>
      <c r="N154" s="105">
        <v>17</v>
      </c>
      <c r="O154" s="105">
        <v>17</v>
      </c>
      <c r="P154" s="105">
        <f>N154-O154</f>
        <v>0</v>
      </c>
      <c r="Q154" s="108">
        <f t="shared" si="5"/>
        <v>3333207.75</v>
      </c>
      <c r="R154" s="109">
        <f>L154/H154</f>
        <v>637.43603352031744</v>
      </c>
    </row>
    <row r="155" spans="1:18" x14ac:dyDescent="0.7">
      <c r="A155" s="98">
        <v>1</v>
      </c>
      <c r="B155" s="99" t="s">
        <v>61</v>
      </c>
      <c r="C155" s="99" t="s">
        <v>292</v>
      </c>
      <c r="D155" s="99" t="s">
        <v>103</v>
      </c>
      <c r="E155" s="99" t="s">
        <v>4</v>
      </c>
      <c r="F155" s="99" t="s">
        <v>208</v>
      </c>
      <c r="G155" s="99" t="s">
        <v>293</v>
      </c>
      <c r="H155" s="100"/>
      <c r="I155" s="98"/>
      <c r="J155" s="101"/>
      <c r="K155" s="102"/>
      <c r="L155" s="103"/>
      <c r="M155" s="103"/>
      <c r="N155" s="99"/>
      <c r="O155" s="99"/>
      <c r="P155" s="99"/>
    </row>
    <row r="156" spans="1:18" x14ac:dyDescent="0.7">
      <c r="A156" s="98">
        <v>2</v>
      </c>
      <c r="B156" s="99" t="s">
        <v>61</v>
      </c>
      <c r="C156" s="99" t="s">
        <v>292</v>
      </c>
      <c r="D156" s="99" t="s">
        <v>103</v>
      </c>
      <c r="E156" s="99" t="s">
        <v>4</v>
      </c>
      <c r="F156" s="99" t="s">
        <v>178</v>
      </c>
      <c r="G156" s="99" t="s">
        <v>663</v>
      </c>
      <c r="H156" s="100">
        <v>3395</v>
      </c>
      <c r="I156" s="98">
        <v>3</v>
      </c>
      <c r="J156" s="101">
        <f>หนองบัวลำภู!F67</f>
        <v>951284.3</v>
      </c>
      <c r="K156" s="102">
        <f>หนองบัวลำภู!AD67</f>
        <v>1003437.0800000001</v>
      </c>
      <c r="L156" s="103">
        <f>หนองบัวลำภู!AE67</f>
        <v>1883273.03</v>
      </c>
      <c r="M156" s="103">
        <f>หนองบัวลำภู!AF67</f>
        <v>1892849.02</v>
      </c>
      <c r="N156" s="99"/>
      <c r="O156" s="99"/>
      <c r="P156" s="99"/>
      <c r="Q156" s="91">
        <f t="shared" si="5"/>
        <v>-9575.9899999999907</v>
      </c>
      <c r="R156" s="92">
        <f t="shared" si="6"/>
        <v>554.71959646539028</v>
      </c>
    </row>
    <row r="157" spans="1:18" x14ac:dyDescent="0.7">
      <c r="A157" s="98">
        <v>3</v>
      </c>
      <c r="B157" s="99" t="s">
        <v>61</v>
      </c>
      <c r="C157" s="99" t="s">
        <v>292</v>
      </c>
      <c r="D157" s="99" t="s">
        <v>103</v>
      </c>
      <c r="E157" s="99" t="s">
        <v>4</v>
      </c>
      <c r="F157" s="99" t="s">
        <v>178</v>
      </c>
      <c r="G157" s="99" t="s">
        <v>664</v>
      </c>
      <c r="H157" s="100">
        <v>3310</v>
      </c>
      <c r="I157" s="98">
        <v>3</v>
      </c>
      <c r="J157" s="101">
        <f>หนองบัวลำภู!F68</f>
        <v>455576.42</v>
      </c>
      <c r="K157" s="101">
        <f>หนองบัวลำภู!AD68</f>
        <v>581009.73</v>
      </c>
      <c r="L157" s="103">
        <f>หนองบัวลำภู!AE68</f>
        <v>1971397.6600000001</v>
      </c>
      <c r="M157" s="103">
        <f>หนองบัวลำภู!AF68</f>
        <v>1876968.86</v>
      </c>
      <c r="N157" s="99"/>
      <c r="O157" s="99"/>
      <c r="P157" s="99"/>
      <c r="Q157" s="91">
        <f t="shared" si="5"/>
        <v>94428.800000000047</v>
      </c>
      <c r="R157" s="92">
        <f t="shared" si="6"/>
        <v>595.58841691842906</v>
      </c>
    </row>
    <row r="158" spans="1:18" x14ac:dyDescent="0.7">
      <c r="A158" s="98">
        <v>4</v>
      </c>
      <c r="B158" s="99" t="s">
        <v>61</v>
      </c>
      <c r="C158" s="99" t="s">
        <v>292</v>
      </c>
      <c r="D158" s="99" t="s">
        <v>103</v>
      </c>
      <c r="E158" s="99" t="s">
        <v>4</v>
      </c>
      <c r="F158" s="99" t="s">
        <v>178</v>
      </c>
      <c r="G158" s="99" t="s">
        <v>665</v>
      </c>
      <c r="H158" s="100">
        <v>9421</v>
      </c>
      <c r="I158" s="98">
        <v>5</v>
      </c>
      <c r="J158" s="101">
        <f>หนองบัวลำภู!F69</f>
        <v>1005742.09</v>
      </c>
      <c r="K158" s="102">
        <f>หนองบัวลำภู!AD69</f>
        <v>1013169.7699999999</v>
      </c>
      <c r="L158" s="103">
        <f>หนองบัวลำภู!AE69</f>
        <v>3940614.29</v>
      </c>
      <c r="M158" s="103">
        <f>หนองบัวลำภู!AF69</f>
        <v>3448496.8600000003</v>
      </c>
      <c r="N158" s="99"/>
      <c r="O158" s="99"/>
      <c r="P158" s="99"/>
      <c r="Q158" s="91">
        <f t="shared" si="5"/>
        <v>492117.4299999997</v>
      </c>
      <c r="R158" s="92">
        <f t="shared" si="6"/>
        <v>418.27983122810741</v>
      </c>
    </row>
    <row r="159" spans="1:18" x14ac:dyDescent="0.7">
      <c r="A159" s="98">
        <v>5</v>
      </c>
      <c r="B159" s="99" t="s">
        <v>61</v>
      </c>
      <c r="C159" s="99" t="s">
        <v>292</v>
      </c>
      <c r="D159" s="99" t="s">
        <v>103</v>
      </c>
      <c r="E159" s="99" t="s">
        <v>4</v>
      </c>
      <c r="F159" s="99" t="s">
        <v>178</v>
      </c>
      <c r="G159" s="99" t="s">
        <v>666</v>
      </c>
      <c r="H159" s="100">
        <v>2850</v>
      </c>
      <c r="I159" s="98">
        <v>2</v>
      </c>
      <c r="J159" s="101">
        <f>หนองบัวลำภู!F70</f>
        <v>201318.41</v>
      </c>
      <c r="K159" s="101">
        <f>หนองบัวลำภู!AD70</f>
        <v>287925.39</v>
      </c>
      <c r="L159" s="103">
        <f>หนองบัวลำภู!AE70</f>
        <v>1723374.54</v>
      </c>
      <c r="M159" s="103">
        <f>หนองบัวลำภู!AF70</f>
        <v>1801238.04</v>
      </c>
      <c r="N159" s="99"/>
      <c r="O159" s="99"/>
      <c r="P159" s="99"/>
      <c r="Q159" s="91">
        <f t="shared" si="5"/>
        <v>-77863.5</v>
      </c>
      <c r="R159" s="92">
        <f t="shared" si="6"/>
        <v>604.69282105263164</v>
      </c>
    </row>
    <row r="160" spans="1:18" x14ac:dyDescent="0.7">
      <c r="A160" s="98">
        <v>6</v>
      </c>
      <c r="B160" s="99" t="s">
        <v>61</v>
      </c>
      <c r="C160" s="99" t="s">
        <v>292</v>
      </c>
      <c r="D160" s="99" t="s">
        <v>103</v>
      </c>
      <c r="E160" s="99" t="s">
        <v>4</v>
      </c>
      <c r="F160" s="99" t="s">
        <v>178</v>
      </c>
      <c r="G160" s="99" t="s">
        <v>667</v>
      </c>
      <c r="H160" s="100">
        <v>3674</v>
      </c>
      <c r="I160" s="98">
        <v>3</v>
      </c>
      <c r="J160" s="101">
        <f>หนองบัวลำภู!F71</f>
        <v>502287.73</v>
      </c>
      <c r="K160" s="102">
        <f>หนองบัวลำภู!AD71</f>
        <v>538864.38</v>
      </c>
      <c r="L160" s="103">
        <f>หนองบัวลำภู!AE71</f>
        <v>2518494.62</v>
      </c>
      <c r="M160" s="103">
        <f>หนองบัวลำภู!AF71</f>
        <v>2958388.48</v>
      </c>
      <c r="N160" s="99"/>
      <c r="O160" s="99"/>
      <c r="P160" s="99"/>
      <c r="Q160" s="91">
        <f t="shared" si="5"/>
        <v>-439893.85999999987</v>
      </c>
      <c r="R160" s="92">
        <f t="shared" si="6"/>
        <v>685.49118671747419</v>
      </c>
    </row>
    <row r="161" spans="1:18" x14ac:dyDescent="0.7">
      <c r="A161" s="98">
        <v>7</v>
      </c>
      <c r="B161" s="99" t="s">
        <v>61</v>
      </c>
      <c r="C161" s="99" t="s">
        <v>292</v>
      </c>
      <c r="D161" s="99" t="s">
        <v>103</v>
      </c>
      <c r="E161" s="99" t="s">
        <v>4</v>
      </c>
      <c r="F161" s="99" t="s">
        <v>178</v>
      </c>
      <c r="G161" s="99" t="s">
        <v>668</v>
      </c>
      <c r="H161" s="100">
        <v>3134</v>
      </c>
      <c r="I161" s="98">
        <v>3</v>
      </c>
      <c r="J161" s="101">
        <f>หนองบัวลำภู!F72</f>
        <v>463882.64</v>
      </c>
      <c r="K161" s="102">
        <f>หนองบัวลำภู!AD72</f>
        <v>593821.15</v>
      </c>
      <c r="L161" s="103">
        <f>หนองบัวลำภู!AE72</f>
        <v>2084449.12</v>
      </c>
      <c r="M161" s="103">
        <f>หนองบัวลำภู!AF72</f>
        <v>1944461.57</v>
      </c>
      <c r="N161" s="99"/>
      <c r="O161" s="99"/>
      <c r="P161" s="99"/>
      <c r="Q161" s="91">
        <f t="shared" si="5"/>
        <v>139987.55000000005</v>
      </c>
      <c r="R161" s="92">
        <f t="shared" si="6"/>
        <v>665.10820676451817</v>
      </c>
    </row>
    <row r="162" spans="1:18" x14ac:dyDescent="0.7">
      <c r="A162" s="98">
        <v>8</v>
      </c>
      <c r="B162" s="99" t="s">
        <v>61</v>
      </c>
      <c r="C162" s="99" t="s">
        <v>292</v>
      </c>
      <c r="D162" s="99" t="s">
        <v>103</v>
      </c>
      <c r="E162" s="99" t="s">
        <v>4</v>
      </c>
      <c r="F162" s="99" t="s">
        <v>178</v>
      </c>
      <c r="G162" s="99" t="s">
        <v>669</v>
      </c>
      <c r="H162" s="100">
        <v>3983</v>
      </c>
      <c r="I162" s="98">
        <v>3</v>
      </c>
      <c r="J162" s="101">
        <f>หนองบัวลำภู!F73</f>
        <v>601840.36</v>
      </c>
      <c r="K162" s="101">
        <f>หนองบัวลำภู!AD73</f>
        <v>775300.87</v>
      </c>
      <c r="L162" s="103">
        <f>หนองบัวลำภู!AE73</f>
        <v>2002414.9400000002</v>
      </c>
      <c r="M162" s="103">
        <f>หนองบัวลำภู!AF73</f>
        <v>1744956.8699999999</v>
      </c>
      <c r="N162" s="99"/>
      <c r="O162" s="99"/>
      <c r="P162" s="99"/>
      <c r="Q162" s="91">
        <f t="shared" si="5"/>
        <v>257458.0700000003</v>
      </c>
      <c r="R162" s="92">
        <f t="shared" si="6"/>
        <v>502.74038162189311</v>
      </c>
    </row>
    <row r="163" spans="1:18" x14ac:dyDescent="0.7">
      <c r="A163" s="98">
        <v>9</v>
      </c>
      <c r="B163" s="99" t="s">
        <v>61</v>
      </c>
      <c r="C163" s="99" t="s">
        <v>292</v>
      </c>
      <c r="D163" s="99" t="s">
        <v>103</v>
      </c>
      <c r="E163" s="99" t="s">
        <v>4</v>
      </c>
      <c r="F163" s="99" t="s">
        <v>178</v>
      </c>
      <c r="G163" s="99" t="s">
        <v>670</v>
      </c>
      <c r="H163" s="100">
        <v>4514</v>
      </c>
      <c r="I163" s="98">
        <v>4</v>
      </c>
      <c r="J163" s="101">
        <f>หนองบัวลำภู!F74</f>
        <v>795877.97</v>
      </c>
      <c r="K163" s="101">
        <f>หนองบัวลำภู!AD74</f>
        <v>552959.54999999993</v>
      </c>
      <c r="L163" s="103">
        <f>หนองบัวลำภู!AE74</f>
        <v>2642038.13</v>
      </c>
      <c r="M163" s="103">
        <f>หนองบัวลำภู!AF74</f>
        <v>2641641.1999999997</v>
      </c>
      <c r="N163" s="99"/>
      <c r="O163" s="99"/>
      <c r="P163" s="99"/>
      <c r="Q163" s="91">
        <f t="shared" si="5"/>
        <v>396.93000000016764</v>
      </c>
      <c r="R163" s="92">
        <f t="shared" si="6"/>
        <v>585.29865529463882</v>
      </c>
    </row>
    <row r="164" spans="1:18" x14ac:dyDescent="0.7">
      <c r="A164" s="98">
        <v>10</v>
      </c>
      <c r="B164" s="99" t="s">
        <v>61</v>
      </c>
      <c r="C164" s="99" t="s">
        <v>292</v>
      </c>
      <c r="D164" s="99" t="s">
        <v>103</v>
      </c>
      <c r="E164" s="99" t="s">
        <v>4</v>
      </c>
      <c r="F164" s="99" t="s">
        <v>178</v>
      </c>
      <c r="G164" s="99" t="s">
        <v>671</v>
      </c>
      <c r="H164" s="100">
        <v>2730</v>
      </c>
      <c r="I164" s="98">
        <v>2</v>
      </c>
      <c r="J164" s="101">
        <f>หนองบัวลำภู!F75</f>
        <v>389918.31</v>
      </c>
      <c r="K164" s="101">
        <f>หนองบัวลำภู!AD75</f>
        <v>455207.6</v>
      </c>
      <c r="L164" s="103">
        <f>หนองบัวลำภู!AE75</f>
        <v>1961681.99</v>
      </c>
      <c r="M164" s="103">
        <f>หนองบัวลำภู!AF75</f>
        <v>1843980.73</v>
      </c>
      <c r="N164" s="99"/>
      <c r="O164" s="99"/>
      <c r="P164" s="99"/>
      <c r="Q164" s="91">
        <f t="shared" si="5"/>
        <v>117701.26000000001</v>
      </c>
      <c r="R164" s="92">
        <f t="shared" si="6"/>
        <v>718.56483150183146</v>
      </c>
    </row>
    <row r="165" spans="1:18" x14ac:dyDescent="0.7">
      <c r="A165" s="98">
        <v>11</v>
      </c>
      <c r="B165" s="99" t="s">
        <v>61</v>
      </c>
      <c r="C165" s="99" t="s">
        <v>292</v>
      </c>
      <c r="D165" s="99" t="s">
        <v>103</v>
      </c>
      <c r="E165" s="99" t="s">
        <v>4</v>
      </c>
      <c r="F165" s="99" t="s">
        <v>178</v>
      </c>
      <c r="G165" s="99" t="s">
        <v>672</v>
      </c>
      <c r="H165" s="100">
        <v>2300</v>
      </c>
      <c r="I165" s="98">
        <v>2</v>
      </c>
      <c r="J165" s="101">
        <f>หนองบัวลำภู!F76</f>
        <v>118684.71</v>
      </c>
      <c r="K165" s="102">
        <f>หนองบัวลำภู!AD76</f>
        <v>177375.21000000002</v>
      </c>
      <c r="L165" s="103">
        <f>หนองบัวลำภู!AE76</f>
        <v>1972533.45</v>
      </c>
      <c r="M165" s="103">
        <f>หนองบัวลำภู!AF76</f>
        <v>2007949.51</v>
      </c>
      <c r="N165" s="99"/>
      <c r="O165" s="99"/>
      <c r="P165" s="99"/>
      <c r="Q165" s="91">
        <f t="shared" si="5"/>
        <v>-35416.060000000056</v>
      </c>
      <c r="R165" s="92">
        <f t="shared" si="6"/>
        <v>857.62323913043474</v>
      </c>
    </row>
    <row r="166" spans="1:18" x14ac:dyDescent="0.7">
      <c r="A166" s="98">
        <v>12</v>
      </c>
      <c r="B166" s="99" t="s">
        <v>61</v>
      </c>
      <c r="C166" s="99" t="s">
        <v>292</v>
      </c>
      <c r="D166" s="99" t="s">
        <v>103</v>
      </c>
      <c r="E166" s="99" t="s">
        <v>4</v>
      </c>
      <c r="F166" s="99" t="s">
        <v>178</v>
      </c>
      <c r="G166" s="99" t="s">
        <v>673</v>
      </c>
      <c r="H166" s="100">
        <v>4344</v>
      </c>
      <c r="I166" s="98">
        <v>3</v>
      </c>
      <c r="J166" s="101">
        <f>หนองบัวลำภู!F77</f>
        <v>715633.39</v>
      </c>
      <c r="K166" s="102">
        <f>หนองบัวลำภู!AD77</f>
        <v>833709.31</v>
      </c>
      <c r="L166" s="103">
        <f>หนองบัวลำภู!AE77</f>
        <v>2977505.96</v>
      </c>
      <c r="M166" s="103">
        <f>หนองบัวลำภู!AF77</f>
        <v>2742614.77</v>
      </c>
      <c r="N166" s="99"/>
      <c r="O166" s="99"/>
      <c r="P166" s="99"/>
      <c r="Q166" s="91">
        <f t="shared" si="5"/>
        <v>234891.18999999994</v>
      </c>
      <c r="R166" s="92">
        <f t="shared" si="6"/>
        <v>685.42954880294656</v>
      </c>
    </row>
    <row r="167" spans="1:18" x14ac:dyDescent="0.7">
      <c r="A167" s="98">
        <v>13</v>
      </c>
      <c r="B167" s="99" t="s">
        <v>61</v>
      </c>
      <c r="C167" s="99" t="s">
        <v>292</v>
      </c>
      <c r="D167" s="99" t="s">
        <v>103</v>
      </c>
      <c r="E167" s="99" t="s">
        <v>4</v>
      </c>
      <c r="F167" s="99" t="s">
        <v>178</v>
      </c>
      <c r="G167" s="99" t="s">
        <v>674</v>
      </c>
      <c r="H167" s="100">
        <v>1502</v>
      </c>
      <c r="I167" s="98">
        <v>1</v>
      </c>
      <c r="J167" s="101">
        <f>หนองบัวลำภู!F78</f>
        <v>193821.68</v>
      </c>
      <c r="K167" s="101">
        <f>หนองบัวลำภู!AD78</f>
        <v>218193.91</v>
      </c>
      <c r="L167" s="103">
        <f>หนองบัวลำภู!AE78</f>
        <v>1282409.78</v>
      </c>
      <c r="M167" s="103">
        <f>หนองบัวลำภู!AF78</f>
        <v>1221112.99</v>
      </c>
      <c r="N167" s="99"/>
      <c r="O167" s="99"/>
      <c r="P167" s="99"/>
      <c r="Q167" s="91">
        <f t="shared" si="5"/>
        <v>61296.790000000037</v>
      </c>
      <c r="R167" s="92">
        <f t="shared" si="6"/>
        <v>853.80145139813578</v>
      </c>
    </row>
    <row r="168" spans="1:18" x14ac:dyDescent="0.7">
      <c r="A168" s="98">
        <v>14</v>
      </c>
      <c r="B168" s="99" t="s">
        <v>61</v>
      </c>
      <c r="C168" s="99" t="s">
        <v>292</v>
      </c>
      <c r="D168" s="99" t="s">
        <v>103</v>
      </c>
      <c r="E168" s="99" t="s">
        <v>4</v>
      </c>
      <c r="F168" s="99" t="s">
        <v>178</v>
      </c>
      <c r="G168" s="99" t="s">
        <v>675</v>
      </c>
      <c r="H168" s="100">
        <v>2803</v>
      </c>
      <c r="I168" s="98">
        <v>2</v>
      </c>
      <c r="J168" s="101">
        <f>หนองบัวลำภู!F79</f>
        <v>420070.47</v>
      </c>
      <c r="K168" s="102">
        <f>หนองบัวลำภู!AD79</f>
        <v>491530.82999999996</v>
      </c>
      <c r="L168" s="103">
        <f>หนองบัวลำภู!AE79</f>
        <v>2410015.27</v>
      </c>
      <c r="M168" s="103">
        <f>หนองบัวลำภู!AF79</f>
        <v>2380685.7899999996</v>
      </c>
      <c r="N168" s="99"/>
      <c r="O168" s="99"/>
      <c r="P168" s="99"/>
      <c r="Q168" s="91">
        <f t="shared" si="5"/>
        <v>29329.480000000447</v>
      </c>
      <c r="R168" s="92">
        <f t="shared" si="6"/>
        <v>859.7985265786657</v>
      </c>
    </row>
    <row r="169" spans="1:18" s="110" customFormat="1" x14ac:dyDescent="0.7">
      <c r="A169" s="104">
        <v>5</v>
      </c>
      <c r="B169" s="105" t="s">
        <v>61</v>
      </c>
      <c r="C169" s="105"/>
      <c r="D169" s="105"/>
      <c r="E169" s="105" t="s">
        <v>75</v>
      </c>
      <c r="F169" s="105"/>
      <c r="G169" s="105" t="s">
        <v>294</v>
      </c>
      <c r="H169" s="111">
        <f>SUM(H155:H168)</f>
        <v>47960</v>
      </c>
      <c r="I169" s="104"/>
      <c r="J169" s="107">
        <f>SUM(J155:J168)</f>
        <v>6815938.4799999986</v>
      </c>
      <c r="K169" s="107">
        <f>SUM(K155:K168)</f>
        <v>7522504.7799999993</v>
      </c>
      <c r="L169" s="107">
        <f>SUM(L155:L168)</f>
        <v>29370202.780000001</v>
      </c>
      <c r="M169" s="107">
        <f>SUM(M155:M168)</f>
        <v>28505344.690000001</v>
      </c>
      <c r="N169" s="105">
        <v>13</v>
      </c>
      <c r="O169" s="105">
        <v>13</v>
      </c>
      <c r="P169" s="105">
        <f>N169-O169</f>
        <v>0</v>
      </c>
      <c r="Q169" s="108">
        <f t="shared" si="5"/>
        <v>864858.08999999985</v>
      </c>
      <c r="R169" s="109">
        <f>L169/H169</f>
        <v>612.3895492076731</v>
      </c>
    </row>
    <row r="170" spans="1:18" x14ac:dyDescent="0.7">
      <c r="A170" s="98">
        <v>1</v>
      </c>
      <c r="B170" s="99" t="s">
        <v>61</v>
      </c>
      <c r="C170" s="99" t="s">
        <v>295</v>
      </c>
      <c r="D170" s="99" t="s">
        <v>110</v>
      </c>
      <c r="E170" s="99" t="s">
        <v>5</v>
      </c>
      <c r="F170" s="99" t="s">
        <v>208</v>
      </c>
      <c r="G170" s="99" t="s">
        <v>296</v>
      </c>
      <c r="H170" s="100"/>
      <c r="I170" s="98"/>
      <c r="J170" s="101"/>
      <c r="K170" s="102"/>
      <c r="L170" s="103"/>
      <c r="M170" s="103"/>
      <c r="N170" s="99"/>
      <c r="O170" s="99"/>
      <c r="P170" s="99"/>
    </row>
    <row r="171" spans="1:18" x14ac:dyDescent="0.7">
      <c r="A171" s="98">
        <v>2</v>
      </c>
      <c r="B171" s="99" t="s">
        <v>61</v>
      </c>
      <c r="C171" s="99" t="s">
        <v>295</v>
      </c>
      <c r="D171" s="99" t="s">
        <v>110</v>
      </c>
      <c r="E171" s="99" t="s">
        <v>5</v>
      </c>
      <c r="F171" s="99" t="s">
        <v>178</v>
      </c>
      <c r="G171" s="99" t="s">
        <v>676</v>
      </c>
      <c r="H171" s="100">
        <v>4273</v>
      </c>
      <c r="I171" s="98">
        <v>3</v>
      </c>
      <c r="J171" s="101">
        <f>หนองบัวลำภู!F80</f>
        <v>701174.15</v>
      </c>
      <c r="K171" s="102">
        <f>หนองบัวลำภู!AD80</f>
        <v>732615.32000000007</v>
      </c>
      <c r="L171" s="103">
        <f>หนองบัวลำภู!AE80</f>
        <v>2325418.36</v>
      </c>
      <c r="M171" s="103">
        <f>หนองบัวลำภู!AF80</f>
        <v>2549190.3000000003</v>
      </c>
      <c r="N171" s="99"/>
      <c r="O171" s="99"/>
      <c r="P171" s="99"/>
      <c r="Q171" s="91">
        <f t="shared" si="5"/>
        <v>-223771.94000000041</v>
      </c>
      <c r="R171" s="92">
        <f t="shared" si="6"/>
        <v>544.21211326936577</v>
      </c>
    </row>
    <row r="172" spans="1:18" x14ac:dyDescent="0.7">
      <c r="A172" s="98">
        <v>3</v>
      </c>
      <c r="B172" s="99" t="s">
        <v>61</v>
      </c>
      <c r="C172" s="99" t="s">
        <v>295</v>
      </c>
      <c r="D172" s="99" t="s">
        <v>110</v>
      </c>
      <c r="E172" s="99" t="s">
        <v>5</v>
      </c>
      <c r="F172" s="99" t="s">
        <v>178</v>
      </c>
      <c r="G172" s="99" t="s">
        <v>677</v>
      </c>
      <c r="H172" s="100">
        <v>1852</v>
      </c>
      <c r="I172" s="98">
        <v>2</v>
      </c>
      <c r="J172" s="101">
        <f>หนองบัวลำภู!F81</f>
        <v>423448.38</v>
      </c>
      <c r="K172" s="102">
        <f>หนองบัวลำภู!AD81</f>
        <v>459734.51</v>
      </c>
      <c r="L172" s="103">
        <f>หนองบัวลำภู!AE81</f>
        <v>1783102.56</v>
      </c>
      <c r="M172" s="103">
        <f>หนองบัวลำภู!AF81</f>
        <v>1753228.48</v>
      </c>
      <c r="N172" s="99"/>
      <c r="O172" s="99"/>
      <c r="P172" s="99"/>
      <c r="Q172" s="91">
        <f t="shared" si="5"/>
        <v>29874.080000000075</v>
      </c>
      <c r="R172" s="92">
        <f t="shared" si="6"/>
        <v>962.79835853131749</v>
      </c>
    </row>
    <row r="173" spans="1:18" x14ac:dyDescent="0.7">
      <c r="A173" s="98">
        <v>4</v>
      </c>
      <c r="B173" s="99" t="s">
        <v>61</v>
      </c>
      <c r="C173" s="99" t="s">
        <v>295</v>
      </c>
      <c r="D173" s="99" t="s">
        <v>110</v>
      </c>
      <c r="E173" s="99" t="s">
        <v>5</v>
      </c>
      <c r="F173" s="99" t="s">
        <v>178</v>
      </c>
      <c r="G173" s="99" t="s">
        <v>678</v>
      </c>
      <c r="H173" s="100">
        <v>4269</v>
      </c>
      <c r="I173" s="98">
        <v>3</v>
      </c>
      <c r="J173" s="101">
        <f>หนองบัวลำภู!F82</f>
        <v>921262.07</v>
      </c>
      <c r="K173" s="102">
        <f>หนองบัวลำภู!AD82</f>
        <v>1022616.1799999999</v>
      </c>
      <c r="L173" s="103">
        <f>หนองบัวลำภู!AE82</f>
        <v>1777510.44</v>
      </c>
      <c r="M173" s="103">
        <f>หนองบัวลำภู!AF82</f>
        <v>1568245.09</v>
      </c>
      <c r="N173" s="99"/>
      <c r="O173" s="99"/>
      <c r="P173" s="99"/>
      <c r="Q173" s="91">
        <f t="shared" si="5"/>
        <v>209265.34999999986</v>
      </c>
      <c r="R173" s="92">
        <f t="shared" si="6"/>
        <v>416.37630358397752</v>
      </c>
    </row>
    <row r="174" spans="1:18" x14ac:dyDescent="0.7">
      <c r="A174" s="98">
        <v>5</v>
      </c>
      <c r="B174" s="99" t="s">
        <v>61</v>
      </c>
      <c r="C174" s="99" t="s">
        <v>295</v>
      </c>
      <c r="D174" s="99" t="s">
        <v>110</v>
      </c>
      <c r="E174" s="99" t="s">
        <v>5</v>
      </c>
      <c r="F174" s="99" t="s">
        <v>178</v>
      </c>
      <c r="G174" s="99" t="s">
        <v>679</v>
      </c>
      <c r="H174" s="100">
        <v>4484</v>
      </c>
      <c r="I174" s="98">
        <v>3</v>
      </c>
      <c r="J174" s="101">
        <f>หนองบัวลำภู!F83</f>
        <v>899977.31</v>
      </c>
      <c r="K174" s="102">
        <f>หนองบัวลำภู!AD83</f>
        <v>1000416.11</v>
      </c>
      <c r="L174" s="103">
        <f>หนองบัวลำภู!AE83</f>
        <v>2434222.4699999997</v>
      </c>
      <c r="M174" s="103">
        <f>หนองบัวลำภู!AF83</f>
        <v>2500020.54</v>
      </c>
      <c r="N174" s="99"/>
      <c r="O174" s="99"/>
      <c r="P174" s="99"/>
      <c r="Q174" s="91">
        <f t="shared" si="5"/>
        <v>-65798.070000000298</v>
      </c>
      <c r="R174" s="92">
        <f t="shared" si="6"/>
        <v>542.86852586975908</v>
      </c>
    </row>
    <row r="175" spans="1:18" x14ac:dyDescent="0.7">
      <c r="A175" s="98">
        <v>6</v>
      </c>
      <c r="B175" s="99" t="s">
        <v>61</v>
      </c>
      <c r="C175" s="99" t="s">
        <v>295</v>
      </c>
      <c r="D175" s="99" t="s">
        <v>110</v>
      </c>
      <c r="E175" s="99" t="s">
        <v>5</v>
      </c>
      <c r="F175" s="99" t="s">
        <v>178</v>
      </c>
      <c r="G175" s="99" t="s">
        <v>680</v>
      </c>
      <c r="H175" s="100">
        <v>2010</v>
      </c>
      <c r="I175" s="98">
        <v>2</v>
      </c>
      <c r="J175" s="101">
        <f>หนองบัวลำภู!F84</f>
        <v>229071.47</v>
      </c>
      <c r="K175" s="102">
        <f>หนองบัวลำภู!AD84</f>
        <v>278638.14</v>
      </c>
      <c r="L175" s="103">
        <f>หนองบัวลำภู!AE84</f>
        <v>1545658.1</v>
      </c>
      <c r="M175" s="103">
        <f>หนองบัวลำภู!AF84</f>
        <v>1713753.7799999998</v>
      </c>
      <c r="N175" s="99"/>
      <c r="O175" s="99"/>
      <c r="P175" s="99"/>
      <c r="Q175" s="91">
        <f t="shared" si="5"/>
        <v>-168095.6799999997</v>
      </c>
      <c r="R175" s="92">
        <f t="shared" si="6"/>
        <v>768.98412935323393</v>
      </c>
    </row>
    <row r="176" spans="1:18" x14ac:dyDescent="0.7">
      <c r="A176" s="98">
        <v>7</v>
      </c>
      <c r="B176" s="99" t="s">
        <v>61</v>
      </c>
      <c r="C176" s="99" t="s">
        <v>295</v>
      </c>
      <c r="D176" s="99" t="s">
        <v>110</v>
      </c>
      <c r="E176" s="99" t="s">
        <v>5</v>
      </c>
      <c r="F176" s="99" t="s">
        <v>178</v>
      </c>
      <c r="G176" s="99" t="s">
        <v>681</v>
      </c>
      <c r="H176" s="100">
        <v>5203</v>
      </c>
      <c r="I176" s="98">
        <v>4</v>
      </c>
      <c r="J176" s="101">
        <f>หนองบัวลำภู!F85</f>
        <v>672001.39</v>
      </c>
      <c r="K176" s="102">
        <f>หนองบัวลำภู!AD85</f>
        <v>731819.75</v>
      </c>
      <c r="L176" s="103">
        <f>หนองบัวลำภู!AE85</f>
        <v>2548601.5</v>
      </c>
      <c r="M176" s="103">
        <f>หนองบัวลำภู!AF85</f>
        <v>2558898.0699999998</v>
      </c>
      <c r="N176" s="99"/>
      <c r="O176" s="99"/>
      <c r="P176" s="99"/>
      <c r="Q176" s="91">
        <f t="shared" si="5"/>
        <v>-10296.569999999832</v>
      </c>
      <c r="R176" s="92">
        <f t="shared" si="6"/>
        <v>489.83307707092064</v>
      </c>
    </row>
    <row r="177" spans="1:18" x14ac:dyDescent="0.7">
      <c r="A177" s="98">
        <v>8</v>
      </c>
      <c r="B177" s="99" t="s">
        <v>61</v>
      </c>
      <c r="C177" s="99" t="s">
        <v>295</v>
      </c>
      <c r="D177" s="99" t="s">
        <v>110</v>
      </c>
      <c r="E177" s="99" t="s">
        <v>5</v>
      </c>
      <c r="F177" s="99" t="s">
        <v>178</v>
      </c>
      <c r="G177" s="99" t="s">
        <v>682</v>
      </c>
      <c r="H177" s="100">
        <v>3490</v>
      </c>
      <c r="I177" s="98">
        <v>3</v>
      </c>
      <c r="J177" s="101">
        <f>หนองบัวลำภู!F86</f>
        <v>919506.43</v>
      </c>
      <c r="K177" s="102">
        <f>หนองบัวลำภู!AD86</f>
        <v>989933.60000000009</v>
      </c>
      <c r="L177" s="103">
        <f>หนองบัวลำภู!AE86</f>
        <v>2017200.2599999998</v>
      </c>
      <c r="M177" s="103">
        <f>หนองบัวลำภู!AF86</f>
        <v>2120113.3200000003</v>
      </c>
      <c r="N177" s="99"/>
      <c r="O177" s="99"/>
      <c r="P177" s="99"/>
      <c r="Q177" s="91">
        <f t="shared" si="5"/>
        <v>-102913.06000000052</v>
      </c>
      <c r="R177" s="92">
        <f t="shared" si="6"/>
        <v>577.99434383954144</v>
      </c>
    </row>
    <row r="178" spans="1:18" s="110" customFormat="1" x14ac:dyDescent="0.7">
      <c r="A178" s="104">
        <v>6</v>
      </c>
      <c r="B178" s="105" t="s">
        <v>61</v>
      </c>
      <c r="C178" s="105"/>
      <c r="D178" s="105"/>
      <c r="E178" s="105" t="s">
        <v>75</v>
      </c>
      <c r="F178" s="105"/>
      <c r="G178" s="105" t="s">
        <v>297</v>
      </c>
      <c r="H178" s="111">
        <f>SUM(H170:H177)</f>
        <v>25581</v>
      </c>
      <c r="I178" s="104"/>
      <c r="J178" s="107">
        <f>SUM(J170:J177)</f>
        <v>4766441.2</v>
      </c>
      <c r="K178" s="107">
        <f>SUM(K170:K177)</f>
        <v>5215773.6099999994</v>
      </c>
      <c r="L178" s="107">
        <f>SUM(L170:L177)</f>
        <v>14431713.689999999</v>
      </c>
      <c r="M178" s="107">
        <f>SUM(M170:M177)</f>
        <v>14763449.58</v>
      </c>
      <c r="N178" s="105">
        <v>7</v>
      </c>
      <c r="O178" s="105">
        <v>7</v>
      </c>
      <c r="P178" s="105">
        <v>0</v>
      </c>
      <c r="Q178" s="108">
        <f t="shared" si="5"/>
        <v>-331735.8900000006</v>
      </c>
      <c r="R178" s="109">
        <f t="shared" si="6"/>
        <v>564.15752667995775</v>
      </c>
    </row>
    <row r="179" spans="1:18" s="110" customFormat="1" ht="25.2" thickBot="1" x14ac:dyDescent="0.75">
      <c r="A179" s="119"/>
      <c r="B179" s="120" t="s">
        <v>61</v>
      </c>
      <c r="C179" s="120" t="s">
        <v>61</v>
      </c>
      <c r="D179" s="120" t="s">
        <v>61</v>
      </c>
      <c r="E179" s="120" t="s">
        <v>61</v>
      </c>
      <c r="F179" s="120"/>
      <c r="G179" s="120" t="s">
        <v>298</v>
      </c>
      <c r="H179" s="121">
        <f>H105+H119+H135+H154+H169+H178</f>
        <v>331181</v>
      </c>
      <c r="I179" s="119"/>
      <c r="J179" s="122">
        <f t="shared" ref="J179:N179" si="7">J105+J119+J135+J154+J169+J178</f>
        <v>56626731.920000002</v>
      </c>
      <c r="K179" s="123">
        <f t="shared" si="7"/>
        <v>64064733.829999998</v>
      </c>
      <c r="L179" s="122">
        <f t="shared" si="7"/>
        <v>192093953.07000002</v>
      </c>
      <c r="M179" s="122">
        <f t="shared" si="7"/>
        <v>188471933.51000002</v>
      </c>
      <c r="N179" s="120">
        <f t="shared" si="7"/>
        <v>83</v>
      </c>
      <c r="O179" s="120">
        <f>O105+O119+O135+O154+O169+O178</f>
        <v>83</v>
      </c>
      <c r="P179" s="120">
        <f>N179-O179</f>
        <v>0</v>
      </c>
      <c r="Q179" s="108">
        <f t="shared" si="5"/>
        <v>3622019.5600000024</v>
      </c>
      <c r="R179" s="109">
        <f t="shared" si="6"/>
        <v>580.02709415697166</v>
      </c>
    </row>
    <row r="180" spans="1:18" s="110" customFormat="1" ht="25.8" thickTop="1" thickBot="1" x14ac:dyDescent="0.75">
      <c r="A180" s="124"/>
      <c r="B180" s="125"/>
      <c r="C180" s="125"/>
      <c r="D180" s="125"/>
      <c r="E180" s="420" t="s">
        <v>299</v>
      </c>
      <c r="F180" s="421"/>
      <c r="G180" s="422"/>
      <c r="H180" s="126"/>
      <c r="I180" s="124"/>
      <c r="J180" s="127">
        <f>J179/O179</f>
        <v>682249.78216867475</v>
      </c>
      <c r="K180" s="128">
        <f>K179/O179</f>
        <v>771864.26301204821</v>
      </c>
      <c r="L180" s="127">
        <f>L179/O179</f>
        <v>2314384.976746988</v>
      </c>
      <c r="M180" s="127">
        <f>M179/O179</f>
        <v>2270746.1868674699</v>
      </c>
      <c r="N180" s="125"/>
      <c r="O180" s="125"/>
      <c r="P180" s="125"/>
      <c r="Q180" s="91">
        <f t="shared" si="5"/>
        <v>43638.789879518095</v>
      </c>
      <c r="R180" s="92"/>
    </row>
    <row r="181" spans="1:18" s="110" customFormat="1" ht="25.2" thickTop="1" x14ac:dyDescent="0.7">
      <c r="A181" s="135">
        <v>1</v>
      </c>
      <c r="B181" s="136" t="s">
        <v>62</v>
      </c>
      <c r="C181" s="136" t="s">
        <v>300</v>
      </c>
      <c r="D181" s="136" t="s">
        <v>301</v>
      </c>
      <c r="E181" s="136" t="s">
        <v>41</v>
      </c>
      <c r="F181" s="136" t="s">
        <v>302</v>
      </c>
      <c r="G181" s="136" t="s">
        <v>41</v>
      </c>
      <c r="H181" s="137"/>
      <c r="I181" s="135"/>
      <c r="J181" s="138"/>
      <c r="K181" s="139"/>
      <c r="L181" s="140"/>
      <c r="M181" s="140"/>
      <c r="N181" s="141"/>
      <c r="O181" s="141"/>
      <c r="P181" s="141"/>
      <c r="Q181" s="108"/>
      <c r="R181" s="109"/>
    </row>
    <row r="182" spans="1:18" x14ac:dyDescent="0.7">
      <c r="A182" s="98">
        <v>2</v>
      </c>
      <c r="B182" s="99" t="s">
        <v>62</v>
      </c>
      <c r="C182" s="99" t="s">
        <v>300</v>
      </c>
      <c r="D182" s="99" t="s">
        <v>301</v>
      </c>
      <c r="E182" s="99" t="s">
        <v>41</v>
      </c>
      <c r="F182" s="99" t="s">
        <v>178</v>
      </c>
      <c r="G182" s="99" t="s">
        <v>811</v>
      </c>
      <c r="H182" s="100">
        <v>7213</v>
      </c>
      <c r="I182" s="98">
        <v>5</v>
      </c>
      <c r="J182" s="101">
        <f>อุดรธานี!F10</f>
        <v>755454.95</v>
      </c>
      <c r="K182" s="102">
        <f>อุดรธานี!AP10</f>
        <v>1232231.1099999999</v>
      </c>
      <c r="L182" s="103">
        <f>อุดรธานี!AQ10</f>
        <v>4306090.49</v>
      </c>
      <c r="M182" s="103">
        <f>อุดรธานี!AR10</f>
        <v>4185683.14</v>
      </c>
      <c r="N182" s="99"/>
      <c r="O182" s="99"/>
      <c r="P182" s="99"/>
      <c r="Q182" s="91">
        <f t="shared" si="5"/>
        <v>120407.35000000009</v>
      </c>
      <c r="R182" s="92">
        <f t="shared" si="6"/>
        <v>596.99022459448224</v>
      </c>
    </row>
    <row r="183" spans="1:18" x14ac:dyDescent="0.7">
      <c r="A183" s="98">
        <v>3</v>
      </c>
      <c r="B183" s="99" t="s">
        <v>62</v>
      </c>
      <c r="C183" s="99" t="s">
        <v>300</v>
      </c>
      <c r="D183" s="99" t="s">
        <v>301</v>
      </c>
      <c r="E183" s="99" t="s">
        <v>41</v>
      </c>
      <c r="F183" s="99" t="s">
        <v>178</v>
      </c>
      <c r="G183" s="99" t="s">
        <v>812</v>
      </c>
      <c r="H183" s="100">
        <v>7809</v>
      </c>
      <c r="I183" s="98">
        <v>5</v>
      </c>
      <c r="J183" s="101">
        <f>อุดรธานี!F11</f>
        <v>682075.76</v>
      </c>
      <c r="K183" s="102">
        <f>อุดรธานี!AP11</f>
        <v>1052039.92</v>
      </c>
      <c r="L183" s="103">
        <f>อุดรธานี!AQ11</f>
        <v>3951462.7800000003</v>
      </c>
      <c r="M183" s="103">
        <f>อุดรธานี!AR11</f>
        <v>4120568.91</v>
      </c>
      <c r="N183" s="99"/>
      <c r="O183" s="99"/>
      <c r="P183" s="99"/>
      <c r="Q183" s="91">
        <f t="shared" si="5"/>
        <v>-169106.12999999989</v>
      </c>
      <c r="R183" s="92">
        <f t="shared" si="6"/>
        <v>506.01393008067618</v>
      </c>
    </row>
    <row r="184" spans="1:18" x14ac:dyDescent="0.7">
      <c r="A184" s="98">
        <v>4</v>
      </c>
      <c r="B184" s="99" t="s">
        <v>62</v>
      </c>
      <c r="C184" s="99" t="s">
        <v>300</v>
      </c>
      <c r="D184" s="99" t="s">
        <v>301</v>
      </c>
      <c r="E184" s="99" t="s">
        <v>41</v>
      </c>
      <c r="F184" s="99" t="s">
        <v>178</v>
      </c>
      <c r="G184" s="99" t="s">
        <v>813</v>
      </c>
      <c r="H184" s="100">
        <v>11200</v>
      </c>
      <c r="I184" s="98">
        <v>5</v>
      </c>
      <c r="J184" s="101">
        <f>อุดรธานี!F12</f>
        <v>958440.56</v>
      </c>
      <c r="K184" s="102">
        <f>อุดรธานี!AP12</f>
        <v>1471356.38</v>
      </c>
      <c r="L184" s="103">
        <f>อุดรธานี!AQ12</f>
        <v>3219585.6</v>
      </c>
      <c r="M184" s="103">
        <f>อุดรธานี!AR12</f>
        <v>4807938.49</v>
      </c>
      <c r="N184" s="99"/>
      <c r="O184" s="99"/>
      <c r="P184" s="99"/>
      <c r="Q184" s="91">
        <f t="shared" si="5"/>
        <v>-1588352.8900000001</v>
      </c>
      <c r="R184" s="92">
        <f t="shared" si="6"/>
        <v>287.46300000000002</v>
      </c>
    </row>
    <row r="185" spans="1:18" x14ac:dyDescent="0.7">
      <c r="A185" s="98">
        <v>5</v>
      </c>
      <c r="B185" s="99" t="s">
        <v>62</v>
      </c>
      <c r="C185" s="99" t="s">
        <v>300</v>
      </c>
      <c r="D185" s="99" t="s">
        <v>301</v>
      </c>
      <c r="E185" s="99" t="s">
        <v>41</v>
      </c>
      <c r="F185" s="99" t="s">
        <v>178</v>
      </c>
      <c r="G185" s="99" t="s">
        <v>814</v>
      </c>
      <c r="H185" s="100">
        <v>5373</v>
      </c>
      <c r="I185" s="98">
        <v>4</v>
      </c>
      <c r="J185" s="101">
        <f>อุดรธานี!F13</f>
        <v>1353397.25</v>
      </c>
      <c r="K185" s="102">
        <f>อุดรธานี!AP13</f>
        <v>1714203.1</v>
      </c>
      <c r="L185" s="103">
        <f>อุดรธานี!AQ13</f>
        <v>4741467.9300000006</v>
      </c>
      <c r="M185" s="103">
        <f>อุดรธานี!AR13</f>
        <v>3408058.7699999996</v>
      </c>
      <c r="N185" s="99"/>
      <c r="O185" s="99"/>
      <c r="P185" s="99"/>
      <c r="Q185" s="91">
        <f t="shared" si="5"/>
        <v>1333409.1600000011</v>
      </c>
      <c r="R185" s="92">
        <f t="shared" si="6"/>
        <v>882.46192629815755</v>
      </c>
    </row>
    <row r="186" spans="1:18" x14ac:dyDescent="0.7">
      <c r="A186" s="98">
        <v>6</v>
      </c>
      <c r="B186" s="99" t="s">
        <v>62</v>
      </c>
      <c r="C186" s="99" t="s">
        <v>300</v>
      </c>
      <c r="D186" s="99" t="s">
        <v>301</v>
      </c>
      <c r="E186" s="99" t="s">
        <v>41</v>
      </c>
      <c r="F186" s="99" t="s">
        <v>178</v>
      </c>
      <c r="G186" s="99" t="s">
        <v>815</v>
      </c>
      <c r="H186" s="100">
        <v>4595</v>
      </c>
      <c r="I186" s="98">
        <v>4</v>
      </c>
      <c r="J186" s="101">
        <f>อุดรธานี!F14</f>
        <v>322539.28000000003</v>
      </c>
      <c r="K186" s="102">
        <f>อุดรธานี!AP14</f>
        <v>509761.21</v>
      </c>
      <c r="L186" s="103">
        <f>อุดรธานี!AQ14</f>
        <v>2393470.71</v>
      </c>
      <c r="M186" s="103">
        <f>อุดรธานี!AR14</f>
        <v>2728134.03</v>
      </c>
      <c r="N186" s="99"/>
      <c r="O186" s="99"/>
      <c r="P186" s="99"/>
      <c r="Q186" s="91">
        <f t="shared" si="5"/>
        <v>-334663.31999999983</v>
      </c>
      <c r="R186" s="92">
        <f t="shared" si="6"/>
        <v>520.88589989118611</v>
      </c>
    </row>
    <row r="187" spans="1:18" x14ac:dyDescent="0.7">
      <c r="A187" s="98">
        <v>7</v>
      </c>
      <c r="B187" s="99" t="s">
        <v>62</v>
      </c>
      <c r="C187" s="99" t="s">
        <v>300</v>
      </c>
      <c r="D187" s="99" t="s">
        <v>301</v>
      </c>
      <c r="E187" s="99" t="s">
        <v>41</v>
      </c>
      <c r="F187" s="99" t="s">
        <v>178</v>
      </c>
      <c r="G187" s="99" t="s">
        <v>816</v>
      </c>
      <c r="H187" s="100">
        <v>8160</v>
      </c>
      <c r="I187" s="98">
        <v>5</v>
      </c>
      <c r="J187" s="101">
        <f>อุดรธานี!F15</f>
        <v>742752.92</v>
      </c>
      <c r="K187" s="102">
        <f>อุดรธานี!AP15</f>
        <v>116182.3600000001</v>
      </c>
      <c r="L187" s="103">
        <f>อุดรธานี!AQ15</f>
        <v>4391767.29</v>
      </c>
      <c r="M187" s="103">
        <f>อุดรธานี!AR15</f>
        <v>4701813.8</v>
      </c>
      <c r="N187" s="99"/>
      <c r="O187" s="99"/>
      <c r="P187" s="99"/>
      <c r="Q187" s="91">
        <f t="shared" si="5"/>
        <v>-310046.50999999978</v>
      </c>
      <c r="R187" s="92">
        <f t="shared" si="6"/>
        <v>538.20677573529417</v>
      </c>
    </row>
    <row r="188" spans="1:18" x14ac:dyDescent="0.7">
      <c r="A188" s="98">
        <v>8</v>
      </c>
      <c r="B188" s="99" t="s">
        <v>62</v>
      </c>
      <c r="C188" s="99" t="s">
        <v>300</v>
      </c>
      <c r="D188" s="99" t="s">
        <v>301</v>
      </c>
      <c r="E188" s="99" t="s">
        <v>41</v>
      </c>
      <c r="F188" s="99" t="s">
        <v>178</v>
      </c>
      <c r="G188" s="99" t="s">
        <v>817</v>
      </c>
      <c r="H188" s="100">
        <v>9211</v>
      </c>
      <c r="I188" s="98">
        <v>5</v>
      </c>
      <c r="J188" s="101">
        <f>อุดรธานี!F16</f>
        <v>1214415.8</v>
      </c>
      <c r="K188" s="102">
        <f>อุดรธานี!AP16</f>
        <v>1766055.3</v>
      </c>
      <c r="L188" s="103">
        <f>อุดรธานี!AQ16</f>
        <v>4615366.9000000004</v>
      </c>
      <c r="M188" s="103">
        <f>อุดรธานี!AR16</f>
        <v>4378288.3099999996</v>
      </c>
      <c r="N188" s="99"/>
      <c r="O188" s="99"/>
      <c r="P188" s="99"/>
      <c r="Q188" s="91">
        <f t="shared" si="5"/>
        <v>237078.59000000078</v>
      </c>
      <c r="R188" s="92">
        <f t="shared" si="6"/>
        <v>501.07120833785694</v>
      </c>
    </row>
    <row r="189" spans="1:18" x14ac:dyDescent="0.7">
      <c r="A189" s="98">
        <v>9</v>
      </c>
      <c r="B189" s="99" t="s">
        <v>62</v>
      </c>
      <c r="C189" s="99" t="s">
        <v>300</v>
      </c>
      <c r="D189" s="99" t="s">
        <v>301</v>
      </c>
      <c r="E189" s="99" t="s">
        <v>41</v>
      </c>
      <c r="F189" s="99" t="s">
        <v>178</v>
      </c>
      <c r="G189" s="99" t="s">
        <v>818</v>
      </c>
      <c r="H189" s="100">
        <v>4740</v>
      </c>
      <c r="I189" s="98">
        <v>4</v>
      </c>
      <c r="J189" s="101">
        <f>อุดรธานี!F17</f>
        <v>569424.05000000005</v>
      </c>
      <c r="K189" s="102">
        <f>อุดรธานี!AP17</f>
        <v>666819.13000000012</v>
      </c>
      <c r="L189" s="103">
        <f>อุดรธานี!AQ17</f>
        <v>2422172.41</v>
      </c>
      <c r="M189" s="103">
        <f>อุดรธานี!AR17</f>
        <v>2396073.0699999998</v>
      </c>
      <c r="N189" s="99"/>
      <c r="O189" s="99"/>
      <c r="P189" s="99"/>
      <c r="Q189" s="91">
        <f t="shared" si="5"/>
        <v>26099.340000000317</v>
      </c>
      <c r="R189" s="92">
        <f t="shared" si="6"/>
        <v>511.00683755274264</v>
      </c>
    </row>
    <row r="190" spans="1:18" x14ac:dyDescent="0.7">
      <c r="A190" s="98">
        <v>10</v>
      </c>
      <c r="B190" s="99" t="s">
        <v>62</v>
      </c>
      <c r="C190" s="99" t="s">
        <v>300</v>
      </c>
      <c r="D190" s="99" t="s">
        <v>301</v>
      </c>
      <c r="E190" s="99" t="s">
        <v>41</v>
      </c>
      <c r="F190" s="99" t="s">
        <v>178</v>
      </c>
      <c r="G190" s="99" t="s">
        <v>819</v>
      </c>
      <c r="H190" s="100">
        <v>8307</v>
      </c>
      <c r="I190" s="98">
        <v>5</v>
      </c>
      <c r="J190" s="101">
        <f>อุดรธานี!F18</f>
        <v>898527.67</v>
      </c>
      <c r="K190" s="102">
        <f>อุดรธานี!AP18</f>
        <v>1321381.1099999999</v>
      </c>
      <c r="L190" s="103">
        <f>อุดรธานี!AQ18</f>
        <v>4575414.58</v>
      </c>
      <c r="M190" s="103">
        <f>อุดรธานี!AR18</f>
        <v>4625578.34</v>
      </c>
      <c r="N190" s="99"/>
      <c r="O190" s="99"/>
      <c r="P190" s="99"/>
      <c r="Q190" s="91">
        <f t="shared" si="5"/>
        <v>-50163.759999999776</v>
      </c>
      <c r="R190" s="92">
        <f t="shared" si="6"/>
        <v>550.7902467798242</v>
      </c>
    </row>
    <row r="191" spans="1:18" x14ac:dyDescent="0.7">
      <c r="A191" s="98">
        <v>11</v>
      </c>
      <c r="B191" s="99" t="s">
        <v>62</v>
      </c>
      <c r="C191" s="99" t="s">
        <v>300</v>
      </c>
      <c r="D191" s="99" t="s">
        <v>301</v>
      </c>
      <c r="E191" s="99" t="s">
        <v>41</v>
      </c>
      <c r="F191" s="99" t="s">
        <v>178</v>
      </c>
      <c r="G191" s="99" t="s">
        <v>820</v>
      </c>
      <c r="H191" s="100">
        <v>9108</v>
      </c>
      <c r="I191" s="98">
        <v>5</v>
      </c>
      <c r="J191" s="101">
        <f>อุดรธานี!F19</f>
        <v>2030786.53</v>
      </c>
      <c r="K191" s="102">
        <f>อุดรธานี!AP19</f>
        <v>2563188.39</v>
      </c>
      <c r="L191" s="103">
        <f>อุดรธานี!AQ19</f>
        <v>4853661.2699999996</v>
      </c>
      <c r="M191" s="103">
        <f>อุดรธานี!AR19</f>
        <v>4893385.99</v>
      </c>
      <c r="N191" s="99"/>
      <c r="O191" s="99"/>
      <c r="P191" s="99"/>
      <c r="Q191" s="91">
        <f t="shared" si="5"/>
        <v>-39724.720000000671</v>
      </c>
      <c r="R191" s="92">
        <f t="shared" si="6"/>
        <v>532.90088603425556</v>
      </c>
    </row>
    <row r="192" spans="1:18" x14ac:dyDescent="0.7">
      <c r="A192" s="98">
        <v>12</v>
      </c>
      <c r="B192" s="99" t="s">
        <v>62</v>
      </c>
      <c r="C192" s="99" t="s">
        <v>300</v>
      </c>
      <c r="D192" s="99" t="s">
        <v>301</v>
      </c>
      <c r="E192" s="99" t="s">
        <v>41</v>
      </c>
      <c r="F192" s="99" t="s">
        <v>178</v>
      </c>
      <c r="G192" s="99" t="s">
        <v>821</v>
      </c>
      <c r="H192" s="100">
        <v>6368</v>
      </c>
      <c r="I192" s="98">
        <v>5</v>
      </c>
      <c r="J192" s="101">
        <f>อุดรธานี!F20</f>
        <v>1528686.37</v>
      </c>
      <c r="K192" s="102">
        <f>อุดรธานี!AP20</f>
        <v>1909658.61</v>
      </c>
      <c r="L192" s="103">
        <f>อุดรธานี!AQ20</f>
        <v>3663513.2300000004</v>
      </c>
      <c r="M192" s="103">
        <f>อุดรธานี!AR20</f>
        <v>4261278.76</v>
      </c>
      <c r="N192" s="99"/>
      <c r="O192" s="99"/>
      <c r="P192" s="99"/>
      <c r="Q192" s="91">
        <f t="shared" si="5"/>
        <v>-597765.52999999933</v>
      </c>
      <c r="R192" s="92">
        <f t="shared" si="6"/>
        <v>575.30044440954782</v>
      </c>
    </row>
    <row r="193" spans="1:18" x14ac:dyDescent="0.7">
      <c r="A193" s="98">
        <v>13</v>
      </c>
      <c r="B193" s="99" t="s">
        <v>62</v>
      </c>
      <c r="C193" s="99" t="s">
        <v>300</v>
      </c>
      <c r="D193" s="99" t="s">
        <v>301</v>
      </c>
      <c r="E193" s="99" t="s">
        <v>41</v>
      </c>
      <c r="F193" s="99" t="s">
        <v>178</v>
      </c>
      <c r="G193" s="99" t="s">
        <v>822</v>
      </c>
      <c r="H193" s="100">
        <v>5228</v>
      </c>
      <c r="I193" s="98">
        <v>4</v>
      </c>
      <c r="J193" s="101">
        <f>อุดรธานี!F21</f>
        <v>322219.56</v>
      </c>
      <c r="K193" s="102">
        <f>อุดรธานี!AP21</f>
        <v>593067.42000000004</v>
      </c>
      <c r="L193" s="103">
        <f>อุดรธานี!AQ21</f>
        <v>2466606.77</v>
      </c>
      <c r="M193" s="103">
        <f>อุดรธานี!AR21</f>
        <v>2636051.69</v>
      </c>
      <c r="N193" s="99"/>
      <c r="O193" s="99"/>
      <c r="P193" s="99"/>
      <c r="Q193" s="91">
        <f t="shared" si="5"/>
        <v>-169444.91999999993</v>
      </c>
      <c r="R193" s="92">
        <f t="shared" si="6"/>
        <v>471.80695677123185</v>
      </c>
    </row>
    <row r="194" spans="1:18" x14ac:dyDescent="0.7">
      <c r="A194" s="98">
        <v>14</v>
      </c>
      <c r="B194" s="99" t="s">
        <v>62</v>
      </c>
      <c r="C194" s="99" t="s">
        <v>300</v>
      </c>
      <c r="D194" s="99" t="s">
        <v>301</v>
      </c>
      <c r="E194" s="99" t="s">
        <v>41</v>
      </c>
      <c r="F194" s="99" t="s">
        <v>178</v>
      </c>
      <c r="G194" s="99" t="s">
        <v>823</v>
      </c>
      <c r="H194" s="100">
        <v>10722</v>
      </c>
      <c r="I194" s="98">
        <v>5</v>
      </c>
      <c r="J194" s="101">
        <f>อุดรธานี!F22</f>
        <v>2214849.5099999998</v>
      </c>
      <c r="K194" s="102">
        <f>อุดรธานี!AP22</f>
        <v>2630847.8299999996</v>
      </c>
      <c r="L194" s="103">
        <f>อุดรธานี!AQ22</f>
        <v>5746559.9499999993</v>
      </c>
      <c r="M194" s="103">
        <f>อุดรธานี!AR22</f>
        <v>6461170.6000000015</v>
      </c>
      <c r="N194" s="99"/>
      <c r="O194" s="99"/>
      <c r="P194" s="99"/>
      <c r="Q194" s="91">
        <f t="shared" si="5"/>
        <v>-714610.65000000224</v>
      </c>
      <c r="R194" s="92">
        <f t="shared" si="6"/>
        <v>535.95970434620403</v>
      </c>
    </row>
    <row r="195" spans="1:18" x14ac:dyDescent="0.7">
      <c r="A195" s="98">
        <v>15</v>
      </c>
      <c r="B195" s="99" t="s">
        <v>62</v>
      </c>
      <c r="C195" s="99" t="s">
        <v>300</v>
      </c>
      <c r="D195" s="99" t="s">
        <v>301</v>
      </c>
      <c r="E195" s="99" t="s">
        <v>41</v>
      </c>
      <c r="F195" s="99" t="s">
        <v>178</v>
      </c>
      <c r="G195" s="99" t="s">
        <v>824</v>
      </c>
      <c r="H195" s="100">
        <v>9139</v>
      </c>
      <c r="I195" s="98">
        <v>5</v>
      </c>
      <c r="J195" s="101">
        <f>อุดรธานี!F23</f>
        <v>938487.78</v>
      </c>
      <c r="K195" s="102">
        <f>อุดรธานี!AP23</f>
        <v>1523145.73</v>
      </c>
      <c r="L195" s="103">
        <f>อุดรธานี!AQ23</f>
        <v>5624930.8599999994</v>
      </c>
      <c r="M195" s="103">
        <f>อุดรธานี!AR23</f>
        <v>5583405.8700000001</v>
      </c>
      <c r="N195" s="99"/>
      <c r="O195" s="99"/>
      <c r="P195" s="99"/>
      <c r="Q195" s="91">
        <f t="shared" si="5"/>
        <v>41524.989999999292</v>
      </c>
      <c r="R195" s="92">
        <f t="shared" si="6"/>
        <v>615.48647116752375</v>
      </c>
    </row>
    <row r="196" spans="1:18" x14ac:dyDescent="0.7">
      <c r="A196" s="98">
        <v>16</v>
      </c>
      <c r="B196" s="99" t="s">
        <v>62</v>
      </c>
      <c r="C196" s="99" t="s">
        <v>300</v>
      </c>
      <c r="D196" s="99" t="s">
        <v>301</v>
      </c>
      <c r="E196" s="99" t="s">
        <v>41</v>
      </c>
      <c r="F196" s="99" t="s">
        <v>178</v>
      </c>
      <c r="G196" s="99" t="s">
        <v>825</v>
      </c>
      <c r="H196" s="100">
        <v>13991</v>
      </c>
      <c r="I196" s="98">
        <v>5</v>
      </c>
      <c r="J196" s="101">
        <f>อุดรธานี!F24</f>
        <v>1229286.3700000001</v>
      </c>
      <c r="K196" s="102">
        <f>อุดรธานี!AP24</f>
        <v>1918562.02</v>
      </c>
      <c r="L196" s="103">
        <f>อุดรธานี!AQ24</f>
        <v>5574317.1399999997</v>
      </c>
      <c r="M196" s="103">
        <f>อุดรธานี!AR24</f>
        <v>6387141.0899999999</v>
      </c>
      <c r="N196" s="99"/>
      <c r="O196" s="99"/>
      <c r="P196" s="99"/>
      <c r="Q196" s="91">
        <f t="shared" si="5"/>
        <v>-812823.95000000019</v>
      </c>
      <c r="R196" s="92">
        <f t="shared" si="6"/>
        <v>398.42163819598312</v>
      </c>
    </row>
    <row r="197" spans="1:18" x14ac:dyDescent="0.7">
      <c r="A197" s="98">
        <v>17</v>
      </c>
      <c r="B197" s="99" t="s">
        <v>62</v>
      </c>
      <c r="C197" s="99" t="s">
        <v>300</v>
      </c>
      <c r="D197" s="99" t="s">
        <v>301</v>
      </c>
      <c r="E197" s="99" t="s">
        <v>41</v>
      </c>
      <c r="F197" s="99" t="s">
        <v>178</v>
      </c>
      <c r="G197" s="99" t="s">
        <v>826</v>
      </c>
      <c r="H197" s="100">
        <v>6392</v>
      </c>
      <c r="I197" s="98">
        <v>5</v>
      </c>
      <c r="J197" s="101">
        <f>อุดรธานี!F25</f>
        <v>1042319.41</v>
      </c>
      <c r="K197" s="102">
        <f>อุดรธานี!AP25</f>
        <v>1235137.5</v>
      </c>
      <c r="L197" s="103">
        <f>อุดรธานี!AQ25</f>
        <v>4260670.67</v>
      </c>
      <c r="M197" s="103">
        <f>อุดรธานี!AR25</f>
        <v>4730563.92</v>
      </c>
      <c r="N197" s="99"/>
      <c r="O197" s="99"/>
      <c r="P197" s="99"/>
      <c r="Q197" s="91">
        <f t="shared" si="5"/>
        <v>-469893.25</v>
      </c>
      <c r="R197" s="92">
        <f t="shared" si="6"/>
        <v>666.56299593241556</v>
      </c>
    </row>
    <row r="198" spans="1:18" x14ac:dyDescent="0.7">
      <c r="A198" s="98">
        <v>18</v>
      </c>
      <c r="B198" s="99" t="s">
        <v>62</v>
      </c>
      <c r="C198" s="99" t="s">
        <v>300</v>
      </c>
      <c r="D198" s="99" t="s">
        <v>301</v>
      </c>
      <c r="E198" s="99" t="s">
        <v>41</v>
      </c>
      <c r="F198" s="99" t="s">
        <v>178</v>
      </c>
      <c r="G198" s="99" t="s">
        <v>827</v>
      </c>
      <c r="H198" s="100">
        <v>4858</v>
      </c>
      <c r="I198" s="98">
        <v>4</v>
      </c>
      <c r="J198" s="101">
        <f>อุดรธานี!F26</f>
        <v>966058.72</v>
      </c>
      <c r="K198" s="102">
        <f>อุดรธานี!AP26</f>
        <v>1191810.1200000001</v>
      </c>
      <c r="L198" s="103">
        <f>อุดรธานี!AQ26</f>
        <v>2691202.9699999997</v>
      </c>
      <c r="M198" s="103">
        <f>อุดรธานี!AR26</f>
        <v>2958586.19</v>
      </c>
      <c r="N198" s="99"/>
      <c r="O198" s="99"/>
      <c r="P198" s="99"/>
      <c r="Q198" s="91">
        <f t="shared" si="5"/>
        <v>-267383.2200000002</v>
      </c>
      <c r="R198" s="92">
        <f t="shared" si="6"/>
        <v>553.97343968711402</v>
      </c>
    </row>
    <row r="199" spans="1:18" x14ac:dyDescent="0.7">
      <c r="A199" s="98">
        <v>19</v>
      </c>
      <c r="B199" s="99" t="s">
        <v>62</v>
      </c>
      <c r="C199" s="99" t="s">
        <v>300</v>
      </c>
      <c r="D199" s="99" t="s">
        <v>301</v>
      </c>
      <c r="E199" s="99" t="s">
        <v>41</v>
      </c>
      <c r="F199" s="99" t="s">
        <v>178</v>
      </c>
      <c r="G199" s="99" t="s">
        <v>828</v>
      </c>
      <c r="H199" s="100">
        <v>5038</v>
      </c>
      <c r="I199" s="98">
        <v>4</v>
      </c>
      <c r="J199" s="101">
        <f>อุดรธานี!F27</f>
        <v>439206.74</v>
      </c>
      <c r="K199" s="102">
        <f>อุดรธานี!AP27</f>
        <v>745163.84000000008</v>
      </c>
      <c r="L199" s="103">
        <f>อุดรธานี!AQ27</f>
        <v>2700412.04</v>
      </c>
      <c r="M199" s="103">
        <f>อุดรธานี!AR27</f>
        <v>2848412.5</v>
      </c>
      <c r="N199" s="99"/>
      <c r="O199" s="99"/>
      <c r="P199" s="99"/>
      <c r="Q199" s="91">
        <f t="shared" ref="Q199:Q261" si="8">L199-M199</f>
        <v>-148000.45999999996</v>
      </c>
      <c r="R199" s="92">
        <f t="shared" ref="R199:R261" si="9">L199/H199</f>
        <v>536.00874156411271</v>
      </c>
    </row>
    <row r="200" spans="1:18" x14ac:dyDescent="0.7">
      <c r="A200" s="98">
        <v>20</v>
      </c>
      <c r="B200" s="99" t="s">
        <v>62</v>
      </c>
      <c r="C200" s="99" t="s">
        <v>300</v>
      </c>
      <c r="D200" s="99" t="s">
        <v>301</v>
      </c>
      <c r="E200" s="99" t="s">
        <v>41</v>
      </c>
      <c r="F200" s="99" t="s">
        <v>178</v>
      </c>
      <c r="G200" s="99" t="s">
        <v>829</v>
      </c>
      <c r="H200" s="100">
        <v>5026</v>
      </c>
      <c r="I200" s="98">
        <v>4</v>
      </c>
      <c r="J200" s="101">
        <f>อุดรธานี!F28</f>
        <v>1005993.52</v>
      </c>
      <c r="K200" s="102">
        <f>อุดรธานี!AP28</f>
        <v>1178038.1600000001</v>
      </c>
      <c r="L200" s="103">
        <f>อุดรธานี!AQ28</f>
        <v>3393810.91</v>
      </c>
      <c r="M200" s="103">
        <f>อุดรธานี!AR28</f>
        <v>3415469.6799999997</v>
      </c>
      <c r="N200" s="99"/>
      <c r="O200" s="99"/>
      <c r="P200" s="99"/>
      <c r="Q200" s="91">
        <f t="shared" si="8"/>
        <v>-21658.769999999553</v>
      </c>
      <c r="R200" s="92">
        <f t="shared" si="9"/>
        <v>675.25087743732593</v>
      </c>
    </row>
    <row r="201" spans="1:18" x14ac:dyDescent="0.7">
      <c r="A201" s="98">
        <v>21</v>
      </c>
      <c r="B201" s="99" t="s">
        <v>62</v>
      </c>
      <c r="C201" s="99" t="s">
        <v>300</v>
      </c>
      <c r="D201" s="99" t="s">
        <v>301</v>
      </c>
      <c r="E201" s="99" t="s">
        <v>41</v>
      </c>
      <c r="F201" s="99" t="s">
        <v>178</v>
      </c>
      <c r="G201" s="99" t="s">
        <v>830</v>
      </c>
      <c r="H201" s="100">
        <v>4590</v>
      </c>
      <c r="I201" s="98">
        <v>4</v>
      </c>
      <c r="J201" s="101">
        <f>อุดรธานี!F29</f>
        <v>326731.25</v>
      </c>
      <c r="K201" s="102">
        <f>อุดรธานี!AP29</f>
        <v>323592.21999999997</v>
      </c>
      <c r="L201" s="103">
        <f>อุดรธานี!AQ29</f>
        <v>2666606.54</v>
      </c>
      <c r="M201" s="103">
        <f>อุดรธานี!AR29</f>
        <v>2871500.82</v>
      </c>
      <c r="N201" s="99"/>
      <c r="O201" s="99"/>
      <c r="P201" s="99"/>
      <c r="Q201" s="91">
        <f t="shared" si="8"/>
        <v>-204894.2799999998</v>
      </c>
      <c r="R201" s="92">
        <f t="shared" si="9"/>
        <v>580.96003050108936</v>
      </c>
    </row>
    <row r="202" spans="1:18" x14ac:dyDescent="0.7">
      <c r="A202" s="98">
        <v>22</v>
      </c>
      <c r="B202" s="99" t="s">
        <v>62</v>
      </c>
      <c r="C202" s="99" t="s">
        <v>300</v>
      </c>
      <c r="D202" s="99" t="s">
        <v>301</v>
      </c>
      <c r="E202" s="99" t="s">
        <v>41</v>
      </c>
      <c r="F202" s="99" t="s">
        <v>178</v>
      </c>
      <c r="G202" s="99" t="s">
        <v>831</v>
      </c>
      <c r="H202" s="100">
        <v>7725</v>
      </c>
      <c r="I202" s="98">
        <v>5</v>
      </c>
      <c r="J202" s="101">
        <f>อุดรธานี!F30</f>
        <v>611764.46</v>
      </c>
      <c r="K202" s="102">
        <f>อุดรธานี!AP30</f>
        <v>865644.1</v>
      </c>
      <c r="L202" s="103">
        <f>อุดรธานี!AQ30</f>
        <v>3181900.41</v>
      </c>
      <c r="M202" s="103">
        <f>อุดรธานี!AR30</f>
        <v>3480140.02</v>
      </c>
      <c r="N202" s="99"/>
      <c r="O202" s="99"/>
      <c r="P202" s="99"/>
      <c r="Q202" s="91">
        <f t="shared" si="8"/>
        <v>-298239.60999999987</v>
      </c>
      <c r="R202" s="92">
        <f t="shared" si="9"/>
        <v>411.89649320388349</v>
      </c>
    </row>
    <row r="203" spans="1:18" x14ac:dyDescent="0.7">
      <c r="A203" s="98">
        <v>23</v>
      </c>
      <c r="B203" s="99" t="s">
        <v>62</v>
      </c>
      <c r="C203" s="99" t="s">
        <v>300</v>
      </c>
      <c r="D203" s="99" t="s">
        <v>301</v>
      </c>
      <c r="E203" s="99" t="s">
        <v>41</v>
      </c>
      <c r="F203" s="99" t="s">
        <v>178</v>
      </c>
      <c r="G203" s="99" t="s">
        <v>832</v>
      </c>
      <c r="H203" s="100">
        <v>5622</v>
      </c>
      <c r="I203" s="98">
        <v>4</v>
      </c>
      <c r="J203" s="101">
        <f>อุดรธานี!F31</f>
        <v>1748036.55</v>
      </c>
      <c r="K203" s="102">
        <f>อุดรธานี!AP31</f>
        <v>2008210.8599999999</v>
      </c>
      <c r="L203" s="103">
        <f>อุดรธานี!AQ31</f>
        <v>2268942.4900000002</v>
      </c>
      <c r="M203" s="103">
        <f>อุดรธานี!AR31</f>
        <v>2429125.31</v>
      </c>
      <c r="N203" s="99"/>
      <c r="O203" s="99"/>
      <c r="P203" s="99"/>
      <c r="Q203" s="91">
        <f t="shared" si="8"/>
        <v>-160182.81999999983</v>
      </c>
      <c r="R203" s="92">
        <f t="shared" si="9"/>
        <v>403.58279793667737</v>
      </c>
    </row>
    <row r="204" spans="1:18" x14ac:dyDescent="0.7">
      <c r="A204" s="98">
        <v>24</v>
      </c>
      <c r="B204" s="99" t="s">
        <v>62</v>
      </c>
      <c r="C204" s="99" t="s">
        <v>300</v>
      </c>
      <c r="D204" s="99" t="s">
        <v>301</v>
      </c>
      <c r="E204" s="99" t="s">
        <v>41</v>
      </c>
      <c r="F204" s="99" t="s">
        <v>178</v>
      </c>
      <c r="G204" s="99" t="s">
        <v>833</v>
      </c>
      <c r="H204" s="100">
        <v>5752</v>
      </c>
      <c r="I204" s="98">
        <v>4</v>
      </c>
      <c r="J204" s="101">
        <f>อุดรธานี!F32</f>
        <v>934712.89</v>
      </c>
      <c r="K204" s="102">
        <f>อุดรธานี!AP32</f>
        <v>1100502.42</v>
      </c>
      <c r="L204" s="103">
        <f>อุดรธานี!AQ32</f>
        <v>3631003.74</v>
      </c>
      <c r="M204" s="103">
        <f>อุดรธานี!AR32</f>
        <v>3538067.58</v>
      </c>
      <c r="N204" s="99"/>
      <c r="O204" s="99"/>
      <c r="P204" s="99"/>
      <c r="Q204" s="91">
        <f t="shared" si="8"/>
        <v>92936.160000000149</v>
      </c>
      <c r="R204" s="92">
        <f t="shared" si="9"/>
        <v>631.25934283727406</v>
      </c>
    </row>
    <row r="205" spans="1:18" x14ac:dyDescent="0.7">
      <c r="A205" s="98">
        <v>25</v>
      </c>
      <c r="B205" s="99" t="s">
        <v>62</v>
      </c>
      <c r="C205" s="99" t="s">
        <v>300</v>
      </c>
      <c r="D205" s="99" t="s">
        <v>301</v>
      </c>
      <c r="E205" s="99" t="s">
        <v>41</v>
      </c>
      <c r="F205" s="99" t="s">
        <v>178</v>
      </c>
      <c r="G205" s="99" t="s">
        <v>834</v>
      </c>
      <c r="H205" s="100">
        <v>3706</v>
      </c>
      <c r="I205" s="98">
        <v>3</v>
      </c>
      <c r="J205" s="101">
        <f>อุดรธานี!F33</f>
        <v>830956.08</v>
      </c>
      <c r="K205" s="102">
        <f>อุดรธานี!AP33</f>
        <v>967004.89</v>
      </c>
      <c r="L205" s="103">
        <f>อุดรธานี!AQ33</f>
        <v>2518621.13</v>
      </c>
      <c r="M205" s="103">
        <f>อุดรธานี!AR33</f>
        <v>2793605.37</v>
      </c>
      <c r="N205" s="99"/>
      <c r="O205" s="99"/>
      <c r="P205" s="99"/>
      <c r="Q205" s="91">
        <f t="shared" si="8"/>
        <v>-274984.24000000022</v>
      </c>
      <c r="R205" s="92">
        <f t="shared" si="9"/>
        <v>679.60634916351864</v>
      </c>
    </row>
    <row r="206" spans="1:18" x14ac:dyDescent="0.7">
      <c r="A206" s="98">
        <v>26</v>
      </c>
      <c r="B206" s="99" t="s">
        <v>62</v>
      </c>
      <c r="C206" s="99" t="s">
        <v>300</v>
      </c>
      <c r="D206" s="99" t="s">
        <v>301</v>
      </c>
      <c r="E206" s="99" t="s">
        <v>41</v>
      </c>
      <c r="F206" s="99" t="s">
        <v>178</v>
      </c>
      <c r="G206" s="99" t="s">
        <v>835</v>
      </c>
      <c r="H206" s="100">
        <v>6469</v>
      </c>
      <c r="I206" s="98">
        <v>5</v>
      </c>
      <c r="J206" s="101">
        <f>อุดรธานี!F34</f>
        <v>793450.12</v>
      </c>
      <c r="K206" s="102">
        <f>อุดรธานี!AP34</f>
        <v>1114346.8999999999</v>
      </c>
      <c r="L206" s="103">
        <f>อุดรธานี!AQ34</f>
        <v>3392540.71</v>
      </c>
      <c r="M206" s="103">
        <f>อุดรธานี!AR34</f>
        <v>3607500.7199999997</v>
      </c>
      <c r="N206" s="99"/>
      <c r="O206" s="99"/>
      <c r="P206" s="99"/>
      <c r="Q206" s="91">
        <f t="shared" si="8"/>
        <v>-214960.00999999978</v>
      </c>
      <c r="R206" s="92">
        <f t="shared" si="9"/>
        <v>524.43046993352914</v>
      </c>
    </row>
    <row r="207" spans="1:18" x14ac:dyDescent="0.7">
      <c r="A207" s="98">
        <v>27</v>
      </c>
      <c r="B207" s="99" t="s">
        <v>62</v>
      </c>
      <c r="C207" s="99" t="s">
        <v>300</v>
      </c>
      <c r="D207" s="99" t="s">
        <v>301</v>
      </c>
      <c r="E207" s="99" t="s">
        <v>41</v>
      </c>
      <c r="F207" s="99" t="s">
        <v>178</v>
      </c>
      <c r="G207" s="99" t="s">
        <v>836</v>
      </c>
      <c r="H207" s="100">
        <v>8575</v>
      </c>
      <c r="I207" s="98">
        <v>5</v>
      </c>
      <c r="J207" s="101">
        <f>อุดรธานี!F35</f>
        <v>1173953.6000000001</v>
      </c>
      <c r="K207" s="102">
        <f>อุดรธานี!AP35</f>
        <v>1534494.61</v>
      </c>
      <c r="L207" s="103">
        <f>อุดรธานี!AQ35</f>
        <v>3108084.83</v>
      </c>
      <c r="M207" s="103">
        <f>อุดรธานี!AR35</f>
        <v>3301692.6</v>
      </c>
      <c r="N207" s="99"/>
      <c r="O207" s="99"/>
      <c r="P207" s="99"/>
      <c r="Q207" s="91">
        <f t="shared" si="8"/>
        <v>-193607.77000000002</v>
      </c>
      <c r="R207" s="92">
        <f t="shared" si="9"/>
        <v>362.45887230320699</v>
      </c>
    </row>
    <row r="208" spans="1:18" x14ac:dyDescent="0.7">
      <c r="A208" s="98">
        <v>28</v>
      </c>
      <c r="B208" s="99" t="s">
        <v>62</v>
      </c>
      <c r="C208" s="99" t="s">
        <v>300</v>
      </c>
      <c r="D208" s="99" t="s">
        <v>301</v>
      </c>
      <c r="E208" s="99" t="s">
        <v>41</v>
      </c>
      <c r="F208" s="99" t="s">
        <v>178</v>
      </c>
      <c r="G208" s="99" t="s">
        <v>837</v>
      </c>
      <c r="H208" s="100">
        <v>2704</v>
      </c>
      <c r="I208" s="98">
        <v>2</v>
      </c>
      <c r="J208" s="101">
        <f>อุดรธานี!F36</f>
        <v>534697.53</v>
      </c>
      <c r="K208" s="102">
        <f>อุดรธานี!AP36</f>
        <v>670962.96000000008</v>
      </c>
      <c r="L208" s="103">
        <f>อุดรธานี!AQ36</f>
        <v>2354581.9900000002</v>
      </c>
      <c r="M208" s="103">
        <f>อุดรธานี!AR36</f>
        <v>2439357.2200000002</v>
      </c>
      <c r="N208" s="99"/>
      <c r="O208" s="99"/>
      <c r="P208" s="99"/>
      <c r="Q208" s="91">
        <f t="shared" si="8"/>
        <v>-84775.229999999981</v>
      </c>
      <c r="R208" s="92">
        <f t="shared" si="9"/>
        <v>870.77736316568053</v>
      </c>
    </row>
    <row r="209" spans="1:18" x14ac:dyDescent="0.7">
      <c r="A209" s="98">
        <v>29</v>
      </c>
      <c r="B209" s="99" t="s">
        <v>62</v>
      </c>
      <c r="C209" s="99" t="s">
        <v>300</v>
      </c>
      <c r="D209" s="99" t="s">
        <v>301</v>
      </c>
      <c r="E209" s="99" t="s">
        <v>41</v>
      </c>
      <c r="F209" s="99" t="s">
        <v>178</v>
      </c>
      <c r="G209" s="99" t="s">
        <v>838</v>
      </c>
      <c r="H209" s="100">
        <v>5541</v>
      </c>
      <c r="I209" s="98">
        <v>4</v>
      </c>
      <c r="J209" s="101">
        <f>อุดรธานี!F37</f>
        <v>696497.43</v>
      </c>
      <c r="K209" s="102">
        <f>อุดรธานี!AP37</f>
        <v>824544.64</v>
      </c>
      <c r="L209" s="103">
        <f>อุดรธานี!AQ37</f>
        <v>1746620.78</v>
      </c>
      <c r="M209" s="103">
        <f>อุดรธานี!AR37</f>
        <v>1922130.1600000001</v>
      </c>
      <c r="N209" s="99"/>
      <c r="O209" s="99"/>
      <c r="P209" s="99"/>
      <c r="Q209" s="91">
        <f t="shared" si="8"/>
        <v>-175509.38000000012</v>
      </c>
      <c r="R209" s="92">
        <f t="shared" si="9"/>
        <v>315.21761053961382</v>
      </c>
    </row>
    <row r="210" spans="1:18" s="110" customFormat="1" x14ac:dyDescent="0.7">
      <c r="A210" s="104">
        <v>1</v>
      </c>
      <c r="B210" s="105" t="s">
        <v>62</v>
      </c>
      <c r="C210" s="105"/>
      <c r="D210" s="105"/>
      <c r="E210" s="105" t="s">
        <v>75</v>
      </c>
      <c r="F210" s="105"/>
      <c r="G210" s="105" t="s">
        <v>303</v>
      </c>
      <c r="H210" s="111">
        <f>SUM(H181:H209)</f>
        <v>193162</v>
      </c>
      <c r="I210" s="104"/>
      <c r="J210" s="107">
        <f>SUM(J181:J209)</f>
        <v>26865722.66</v>
      </c>
      <c r="K210" s="142">
        <f>SUM(K181:K209)</f>
        <v>34747952.839999996</v>
      </c>
      <c r="L210" s="107">
        <f>SUM(L181:L209)</f>
        <v>100461387.11999999</v>
      </c>
      <c r="M210" s="107">
        <f>SUM(M181:M209)</f>
        <v>105910722.94999999</v>
      </c>
      <c r="N210" s="105">
        <v>28</v>
      </c>
      <c r="O210" s="105">
        <v>28</v>
      </c>
      <c r="P210" s="105">
        <f>N210-O210</f>
        <v>0</v>
      </c>
      <c r="Q210" s="108">
        <f t="shared" si="8"/>
        <v>-5449335.8299999982</v>
      </c>
      <c r="R210" s="109">
        <f>L210/H210</f>
        <v>520.08877066917921</v>
      </c>
    </row>
    <row r="211" spans="1:18" x14ac:dyDescent="0.7">
      <c r="A211" s="98">
        <v>1</v>
      </c>
      <c r="B211" s="99" t="s">
        <v>62</v>
      </c>
      <c r="C211" s="99" t="s">
        <v>304</v>
      </c>
      <c r="D211" s="99" t="s">
        <v>83</v>
      </c>
      <c r="E211" s="99" t="s">
        <v>42</v>
      </c>
      <c r="F211" s="99" t="s">
        <v>208</v>
      </c>
      <c r="G211" s="99" t="s">
        <v>305</v>
      </c>
      <c r="H211" s="100"/>
      <c r="I211" s="98"/>
      <c r="J211" s="101"/>
      <c r="K211" s="102"/>
      <c r="L211" s="103"/>
      <c r="M211" s="103"/>
      <c r="N211" s="99"/>
      <c r="O211" s="99"/>
      <c r="P211" s="99"/>
    </row>
    <row r="212" spans="1:18" x14ac:dyDescent="0.7">
      <c r="A212" s="98">
        <v>2</v>
      </c>
      <c r="B212" s="99" t="s">
        <v>62</v>
      </c>
      <c r="C212" s="99" t="s">
        <v>304</v>
      </c>
      <c r="D212" s="99" t="s">
        <v>83</v>
      </c>
      <c r="E212" s="99" t="s">
        <v>42</v>
      </c>
      <c r="F212" s="99" t="s">
        <v>178</v>
      </c>
      <c r="G212" s="99" t="s">
        <v>839</v>
      </c>
      <c r="H212" s="100">
        <v>3427</v>
      </c>
      <c r="I212" s="98">
        <v>3</v>
      </c>
      <c r="J212" s="101">
        <f>อุดรธานี!F38</f>
        <v>701622.96</v>
      </c>
      <c r="K212" s="102">
        <f>อุดรธานี!AP38</f>
        <v>737908.02</v>
      </c>
      <c r="L212" s="103">
        <f>อุดรธานี!AQ38</f>
        <v>2888708.6799999997</v>
      </c>
      <c r="M212" s="103">
        <f>อุดรธานี!AR38</f>
        <v>2559859.1399999997</v>
      </c>
      <c r="N212" s="99"/>
      <c r="O212" s="99"/>
      <c r="P212" s="99"/>
      <c r="Q212" s="91">
        <f t="shared" si="8"/>
        <v>328849.54000000004</v>
      </c>
      <c r="R212" s="92">
        <f t="shared" si="9"/>
        <v>842.92637292092195</v>
      </c>
    </row>
    <row r="213" spans="1:18" x14ac:dyDescent="0.7">
      <c r="A213" s="98">
        <v>3</v>
      </c>
      <c r="B213" s="99" t="s">
        <v>62</v>
      </c>
      <c r="C213" s="99" t="s">
        <v>304</v>
      </c>
      <c r="D213" s="99" t="s">
        <v>83</v>
      </c>
      <c r="E213" s="99" t="s">
        <v>42</v>
      </c>
      <c r="F213" s="99" t="s">
        <v>178</v>
      </c>
      <c r="G213" s="99" t="s">
        <v>840</v>
      </c>
      <c r="H213" s="100">
        <v>4040</v>
      </c>
      <c r="I213" s="98">
        <v>3</v>
      </c>
      <c r="J213" s="101">
        <f>อุดรธานี!F39</f>
        <v>1368203.46</v>
      </c>
      <c r="K213" s="102">
        <f>อุดรธานี!AP39</f>
        <v>1040635.7</v>
      </c>
      <c r="L213" s="103">
        <f>อุดรธานี!AQ39</f>
        <v>2285754.31</v>
      </c>
      <c r="M213" s="103">
        <f>อุดรธานี!AR39</f>
        <v>2745186.08</v>
      </c>
      <c r="N213" s="99"/>
      <c r="O213" s="99"/>
      <c r="P213" s="99"/>
      <c r="Q213" s="91">
        <f t="shared" si="8"/>
        <v>-459431.77</v>
      </c>
      <c r="R213" s="92">
        <f t="shared" si="9"/>
        <v>565.78076980198023</v>
      </c>
    </row>
    <row r="214" spans="1:18" x14ac:dyDescent="0.7">
      <c r="A214" s="98">
        <v>4</v>
      </c>
      <c r="B214" s="99" t="s">
        <v>62</v>
      </c>
      <c r="C214" s="99" t="s">
        <v>304</v>
      </c>
      <c r="D214" s="99" t="s">
        <v>83</v>
      </c>
      <c r="E214" s="99" t="s">
        <v>42</v>
      </c>
      <c r="F214" s="99" t="s">
        <v>178</v>
      </c>
      <c r="G214" s="99" t="s">
        <v>841</v>
      </c>
      <c r="H214" s="100">
        <v>3777</v>
      </c>
      <c r="I214" s="98">
        <v>3</v>
      </c>
      <c r="J214" s="101">
        <f>อุดรธานี!F40</f>
        <v>543171.35</v>
      </c>
      <c r="K214" s="102">
        <f>อุดรธานี!AP40</f>
        <v>628322.14999999991</v>
      </c>
      <c r="L214" s="103">
        <f>อุดรธานี!AQ40</f>
        <v>3723497.75</v>
      </c>
      <c r="M214" s="103">
        <f>อุดรธานี!AR40</f>
        <v>4128418.52</v>
      </c>
      <c r="N214" s="99"/>
      <c r="O214" s="99"/>
      <c r="P214" s="99"/>
      <c r="Q214" s="91">
        <f t="shared" si="8"/>
        <v>-404920.77</v>
      </c>
      <c r="R214" s="92">
        <f t="shared" si="9"/>
        <v>985.83472332539054</v>
      </c>
    </row>
    <row r="215" spans="1:18" x14ac:dyDescent="0.7">
      <c r="A215" s="98">
        <v>5</v>
      </c>
      <c r="B215" s="99" t="s">
        <v>62</v>
      </c>
      <c r="C215" s="99" t="s">
        <v>304</v>
      </c>
      <c r="D215" s="99" t="s">
        <v>83</v>
      </c>
      <c r="E215" s="99" t="s">
        <v>42</v>
      </c>
      <c r="F215" s="99" t="s">
        <v>178</v>
      </c>
      <c r="G215" s="99" t="s">
        <v>842</v>
      </c>
      <c r="H215" s="100">
        <v>3629</v>
      </c>
      <c r="I215" s="98">
        <v>3</v>
      </c>
      <c r="J215" s="101">
        <f>อุดรธานี!F41</f>
        <v>563431.75</v>
      </c>
      <c r="K215" s="102">
        <f>อุดรธานี!AP41</f>
        <v>685207.99999999988</v>
      </c>
      <c r="L215" s="103">
        <f>อุดรธานี!AQ41</f>
        <v>2537286.9700000002</v>
      </c>
      <c r="M215" s="103">
        <f>อุดรธานี!AR41</f>
        <v>2712717.7</v>
      </c>
      <c r="N215" s="99"/>
      <c r="O215" s="99"/>
      <c r="P215" s="99"/>
      <c r="Q215" s="91">
        <f t="shared" si="8"/>
        <v>-175430.72999999998</v>
      </c>
      <c r="R215" s="92">
        <f t="shared" si="9"/>
        <v>699.16973546431529</v>
      </c>
    </row>
    <row r="216" spans="1:18" x14ac:dyDescent="0.7">
      <c r="A216" s="98">
        <v>6</v>
      </c>
      <c r="B216" s="99" t="s">
        <v>62</v>
      </c>
      <c r="C216" s="99" t="s">
        <v>304</v>
      </c>
      <c r="D216" s="99" t="s">
        <v>83</v>
      </c>
      <c r="E216" s="99" t="s">
        <v>42</v>
      </c>
      <c r="F216" s="99" t="s">
        <v>178</v>
      </c>
      <c r="G216" s="99" t="s">
        <v>843</v>
      </c>
      <c r="H216" s="100">
        <v>7375</v>
      </c>
      <c r="I216" s="98">
        <v>5</v>
      </c>
      <c r="J216" s="101">
        <f>อุดรธานี!F42</f>
        <v>831130.18</v>
      </c>
      <c r="K216" s="102">
        <f>อุดรธานี!AP42</f>
        <v>853862.63</v>
      </c>
      <c r="L216" s="103">
        <f>อุดรธานี!AQ42</f>
        <v>4586994.0299999993</v>
      </c>
      <c r="M216" s="103">
        <f>อุดรธานี!AR42</f>
        <v>5075384.63</v>
      </c>
      <c r="N216" s="99"/>
      <c r="O216" s="99"/>
      <c r="P216" s="99"/>
      <c r="Q216" s="91">
        <f t="shared" si="8"/>
        <v>-488390.60000000056</v>
      </c>
      <c r="R216" s="92">
        <f t="shared" si="9"/>
        <v>621.96529220338971</v>
      </c>
    </row>
    <row r="217" spans="1:18" x14ac:dyDescent="0.7">
      <c r="A217" s="98">
        <v>7</v>
      </c>
      <c r="B217" s="99" t="s">
        <v>62</v>
      </c>
      <c r="C217" s="99" t="s">
        <v>304</v>
      </c>
      <c r="D217" s="99" t="s">
        <v>83</v>
      </c>
      <c r="E217" s="99" t="s">
        <v>42</v>
      </c>
      <c r="F217" s="99" t="s">
        <v>178</v>
      </c>
      <c r="G217" s="99" t="s">
        <v>844</v>
      </c>
      <c r="H217" s="100">
        <v>7220</v>
      </c>
      <c r="I217" s="98">
        <v>5</v>
      </c>
      <c r="J217" s="101">
        <f>อุดรธานี!F43</f>
        <v>996763.83</v>
      </c>
      <c r="K217" s="102">
        <f>อุดรธานี!AP43</f>
        <v>974096.55999999994</v>
      </c>
      <c r="L217" s="103">
        <f>อุดรธานี!AQ43</f>
        <v>4462985.9000000004</v>
      </c>
      <c r="M217" s="103">
        <f>อุดรธานี!AR43</f>
        <v>4979148.17</v>
      </c>
      <c r="N217" s="99"/>
      <c r="O217" s="99"/>
      <c r="P217" s="99"/>
      <c r="Q217" s="91">
        <f t="shared" si="8"/>
        <v>-516162.26999999955</v>
      </c>
      <c r="R217" s="92">
        <f t="shared" si="9"/>
        <v>618.14209141274239</v>
      </c>
    </row>
    <row r="218" spans="1:18" x14ac:dyDescent="0.7">
      <c r="A218" s="98">
        <v>8</v>
      </c>
      <c r="B218" s="99" t="s">
        <v>62</v>
      </c>
      <c r="C218" s="99" t="s">
        <v>304</v>
      </c>
      <c r="D218" s="99" t="s">
        <v>83</v>
      </c>
      <c r="E218" s="99" t="s">
        <v>42</v>
      </c>
      <c r="F218" s="99" t="s">
        <v>178</v>
      </c>
      <c r="G218" s="99" t="s">
        <v>845</v>
      </c>
      <c r="H218" s="100">
        <v>2933</v>
      </c>
      <c r="I218" s="98">
        <v>2</v>
      </c>
      <c r="J218" s="101">
        <f>อุดรธานี!F44</f>
        <v>472037.32</v>
      </c>
      <c r="K218" s="102">
        <f>อุดรธานี!AP44</f>
        <v>414173.47</v>
      </c>
      <c r="L218" s="103">
        <f>อุดรธานี!AQ44</f>
        <v>3027809.7600000002</v>
      </c>
      <c r="M218" s="103">
        <f>อุดรธานี!AR44</f>
        <v>2815702.06</v>
      </c>
      <c r="N218" s="99"/>
      <c r="O218" s="99"/>
      <c r="P218" s="99"/>
      <c r="Q218" s="91">
        <f t="shared" si="8"/>
        <v>212107.70000000019</v>
      </c>
      <c r="R218" s="92">
        <f t="shared" si="9"/>
        <v>1032.3251824070917</v>
      </c>
    </row>
    <row r="219" spans="1:18" x14ac:dyDescent="0.7">
      <c r="A219" s="98">
        <v>9</v>
      </c>
      <c r="B219" s="99" t="s">
        <v>62</v>
      </c>
      <c r="C219" s="99" t="s">
        <v>304</v>
      </c>
      <c r="D219" s="99" t="s">
        <v>83</v>
      </c>
      <c r="E219" s="99" t="s">
        <v>42</v>
      </c>
      <c r="F219" s="99" t="s">
        <v>178</v>
      </c>
      <c r="G219" s="99" t="s">
        <v>846</v>
      </c>
      <c r="H219" s="100">
        <v>3400</v>
      </c>
      <c r="I219" s="98">
        <v>3</v>
      </c>
      <c r="J219" s="101">
        <f>อุดรธานี!F45</f>
        <v>294218.2</v>
      </c>
      <c r="K219" s="102">
        <f>อุดรธานี!AP45</f>
        <v>127335.21999999997</v>
      </c>
      <c r="L219" s="103">
        <f>อุดรธานี!AQ45</f>
        <v>2659944.8400000003</v>
      </c>
      <c r="M219" s="103">
        <f>อุดรธานี!AR45</f>
        <v>3047578.14</v>
      </c>
      <c r="N219" s="99"/>
      <c r="O219" s="99"/>
      <c r="P219" s="99"/>
      <c r="Q219" s="91">
        <f t="shared" si="8"/>
        <v>-387633.29999999981</v>
      </c>
      <c r="R219" s="92">
        <f t="shared" si="9"/>
        <v>782.33671764705889</v>
      </c>
    </row>
    <row r="220" spans="1:18" x14ac:dyDescent="0.7">
      <c r="A220" s="98">
        <v>10</v>
      </c>
      <c r="B220" s="99" t="s">
        <v>62</v>
      </c>
      <c r="C220" s="99" t="s">
        <v>304</v>
      </c>
      <c r="D220" s="99" t="s">
        <v>83</v>
      </c>
      <c r="E220" s="99" t="s">
        <v>42</v>
      </c>
      <c r="F220" s="99" t="s">
        <v>178</v>
      </c>
      <c r="G220" s="99" t="s">
        <v>847</v>
      </c>
      <c r="H220" s="100">
        <v>2041</v>
      </c>
      <c r="I220" s="98">
        <v>2</v>
      </c>
      <c r="J220" s="101">
        <f>อุดรธานี!F46</f>
        <v>495251.92</v>
      </c>
      <c r="K220" s="102">
        <f>อุดรธานี!AP46</f>
        <v>504625.39</v>
      </c>
      <c r="L220" s="103">
        <f>อุดรธานี!AQ46</f>
        <v>2224082.31</v>
      </c>
      <c r="M220" s="103">
        <f>อุดรธานี!AR46</f>
        <v>2329382.3800000004</v>
      </c>
      <c r="N220" s="99"/>
      <c r="O220" s="99"/>
      <c r="P220" s="99"/>
      <c r="Q220" s="91">
        <f t="shared" si="8"/>
        <v>-105300.0700000003</v>
      </c>
      <c r="R220" s="92">
        <f t="shared" si="9"/>
        <v>1089.7022586967173</v>
      </c>
    </row>
    <row r="221" spans="1:18" x14ac:dyDescent="0.7">
      <c r="A221" s="98">
        <v>11</v>
      </c>
      <c r="B221" s="99" t="s">
        <v>62</v>
      </c>
      <c r="C221" s="99" t="s">
        <v>304</v>
      </c>
      <c r="D221" s="99" t="s">
        <v>83</v>
      </c>
      <c r="E221" s="99" t="s">
        <v>42</v>
      </c>
      <c r="F221" s="99" t="s">
        <v>178</v>
      </c>
      <c r="G221" s="99" t="s">
        <v>848</v>
      </c>
      <c r="H221" s="100">
        <v>3738</v>
      </c>
      <c r="I221" s="98">
        <v>3</v>
      </c>
      <c r="J221" s="101">
        <f>อุดรธานี!F47</f>
        <v>435857.01</v>
      </c>
      <c r="K221" s="102">
        <f>อุดรธานี!AP47</f>
        <v>457304.19</v>
      </c>
      <c r="L221" s="103">
        <f>อุดรธานี!AQ47</f>
        <v>2043182.07</v>
      </c>
      <c r="M221" s="103">
        <f>อุดรธานี!AR47</f>
        <v>2453206.6900000004</v>
      </c>
      <c r="N221" s="99"/>
      <c r="O221" s="99"/>
      <c r="P221" s="99"/>
      <c r="Q221" s="91">
        <f t="shared" si="8"/>
        <v>-410024.62000000034</v>
      </c>
      <c r="R221" s="92">
        <f t="shared" si="9"/>
        <v>546.59766452648478</v>
      </c>
    </row>
    <row r="222" spans="1:18" x14ac:dyDescent="0.7">
      <c r="A222" s="98">
        <v>12</v>
      </c>
      <c r="B222" s="99" t="s">
        <v>62</v>
      </c>
      <c r="C222" s="99" t="s">
        <v>304</v>
      </c>
      <c r="D222" s="99" t="s">
        <v>83</v>
      </c>
      <c r="E222" s="99" t="s">
        <v>42</v>
      </c>
      <c r="F222" s="99" t="s">
        <v>178</v>
      </c>
      <c r="G222" s="99" t="s">
        <v>849</v>
      </c>
      <c r="H222" s="100">
        <v>3574</v>
      </c>
      <c r="I222" s="98">
        <v>3</v>
      </c>
      <c r="J222" s="101">
        <f>อุดรธานี!F48</f>
        <v>811358.44</v>
      </c>
      <c r="K222" s="102">
        <f>อุดรธานี!AP48</f>
        <v>800876.45</v>
      </c>
      <c r="L222" s="103">
        <f>อุดรธานี!AQ48</f>
        <v>2183653</v>
      </c>
      <c r="M222" s="103">
        <f>อุดรธานี!AR48</f>
        <v>2516707.7200000002</v>
      </c>
      <c r="N222" s="99"/>
      <c r="O222" s="99"/>
      <c r="P222" s="99"/>
      <c r="Q222" s="91">
        <f t="shared" si="8"/>
        <v>-333054.7200000002</v>
      </c>
      <c r="R222" s="92">
        <f t="shared" si="9"/>
        <v>610.98293228875207</v>
      </c>
    </row>
    <row r="223" spans="1:18" s="110" customFormat="1" x14ac:dyDescent="0.7">
      <c r="A223" s="104">
        <v>2</v>
      </c>
      <c r="B223" s="105" t="s">
        <v>62</v>
      </c>
      <c r="C223" s="105"/>
      <c r="D223" s="105"/>
      <c r="E223" s="105" t="s">
        <v>75</v>
      </c>
      <c r="F223" s="105"/>
      <c r="G223" s="105" t="s">
        <v>306</v>
      </c>
      <c r="H223" s="111">
        <f>SUM(H211:H222)</f>
        <v>45154</v>
      </c>
      <c r="I223" s="104"/>
      <c r="J223" s="107">
        <f>SUM(J211:J222)</f>
        <v>7513046.4199999999</v>
      </c>
      <c r="K223" s="107">
        <f>SUM(K211:K222)</f>
        <v>7224347.7799999993</v>
      </c>
      <c r="L223" s="107">
        <f>SUM(L211:L222)</f>
        <v>32623899.620000001</v>
      </c>
      <c r="M223" s="107">
        <f>SUM(M211:M222)</f>
        <v>35363291.230000004</v>
      </c>
      <c r="N223" s="105">
        <v>11</v>
      </c>
      <c r="O223" s="105">
        <v>11</v>
      </c>
      <c r="P223" s="105">
        <f>N223-O223</f>
        <v>0</v>
      </c>
      <c r="Q223" s="108">
        <f t="shared" si="8"/>
        <v>-2739391.6100000031</v>
      </c>
      <c r="R223" s="109">
        <f>L223/H223</f>
        <v>722.50298135270407</v>
      </c>
    </row>
    <row r="224" spans="1:18" x14ac:dyDescent="0.7">
      <c r="A224" s="98">
        <v>1</v>
      </c>
      <c r="B224" s="99" t="s">
        <v>62</v>
      </c>
      <c r="C224" s="99" t="s">
        <v>29</v>
      </c>
      <c r="D224" s="99" t="s">
        <v>90</v>
      </c>
      <c r="E224" s="99" t="s">
        <v>30</v>
      </c>
      <c r="F224" s="99" t="s">
        <v>208</v>
      </c>
      <c r="G224" s="99" t="s">
        <v>307</v>
      </c>
      <c r="H224" s="100"/>
      <c r="I224" s="98"/>
      <c r="J224" s="101"/>
      <c r="K224" s="102"/>
      <c r="L224" s="103"/>
      <c r="M224" s="103"/>
      <c r="N224" s="99"/>
      <c r="O224" s="99"/>
      <c r="P224" s="99"/>
    </row>
    <row r="225" spans="1:18" x14ac:dyDescent="0.7">
      <c r="A225" s="98">
        <v>2</v>
      </c>
      <c r="B225" s="99" t="s">
        <v>62</v>
      </c>
      <c r="C225" s="99" t="s">
        <v>29</v>
      </c>
      <c r="D225" s="99" t="s">
        <v>90</v>
      </c>
      <c r="E225" s="99" t="s">
        <v>30</v>
      </c>
      <c r="F225" s="99" t="s">
        <v>178</v>
      </c>
      <c r="G225" s="99" t="s">
        <v>850</v>
      </c>
      <c r="H225" s="100">
        <v>3277</v>
      </c>
      <c r="I225" s="98">
        <v>3</v>
      </c>
      <c r="J225" s="101">
        <f>อุดรธานี!F49</f>
        <v>256050.23</v>
      </c>
      <c r="K225" s="102">
        <f>อุดรธานี!AP49</f>
        <v>502237.33</v>
      </c>
      <c r="L225" s="103">
        <f>อุดรธานี!AQ49</f>
        <v>2055207.26</v>
      </c>
      <c r="M225" s="103">
        <f>อุดรธานี!AR49</f>
        <v>2081214.58</v>
      </c>
      <c r="N225" s="99"/>
      <c r="O225" s="99"/>
      <c r="P225" s="99"/>
      <c r="Q225" s="91">
        <f t="shared" si="8"/>
        <v>-26007.320000000065</v>
      </c>
      <c r="R225" s="92">
        <f t="shared" si="9"/>
        <v>627.16120231919444</v>
      </c>
    </row>
    <row r="226" spans="1:18" x14ac:dyDescent="0.7">
      <c r="A226" s="98">
        <v>3</v>
      </c>
      <c r="B226" s="99" t="s">
        <v>62</v>
      </c>
      <c r="C226" s="99" t="s">
        <v>29</v>
      </c>
      <c r="D226" s="99" t="s">
        <v>90</v>
      </c>
      <c r="E226" s="99" t="s">
        <v>30</v>
      </c>
      <c r="F226" s="99" t="s">
        <v>178</v>
      </c>
      <c r="G226" s="99" t="s">
        <v>851</v>
      </c>
      <c r="H226" s="100">
        <v>3411</v>
      </c>
      <c r="I226" s="98">
        <v>3</v>
      </c>
      <c r="J226" s="101">
        <f>อุดรธานี!F50</f>
        <v>354766.44</v>
      </c>
      <c r="K226" s="101">
        <f>อุดรธานี!AP50</f>
        <v>397035.56000000006</v>
      </c>
      <c r="L226" s="103">
        <f>อุดรธานี!AQ50</f>
        <v>3086630.44</v>
      </c>
      <c r="M226" s="103">
        <f>อุดรธานี!AR50</f>
        <v>3016691.2899999996</v>
      </c>
      <c r="N226" s="99"/>
      <c r="O226" s="99"/>
      <c r="P226" s="99"/>
      <c r="Q226" s="91">
        <f t="shared" si="8"/>
        <v>69939.150000000373</v>
      </c>
      <c r="R226" s="92">
        <f t="shared" si="9"/>
        <v>904.90484901788329</v>
      </c>
    </row>
    <row r="227" spans="1:18" s="149" customFormat="1" x14ac:dyDescent="0.7">
      <c r="A227" s="143">
        <v>4</v>
      </c>
      <c r="B227" s="144" t="s">
        <v>62</v>
      </c>
      <c r="C227" s="144" t="s">
        <v>29</v>
      </c>
      <c r="D227" s="144" t="s">
        <v>90</v>
      </c>
      <c r="E227" s="144" t="s">
        <v>30</v>
      </c>
      <c r="F227" s="144" t="s">
        <v>178</v>
      </c>
      <c r="G227" s="144" t="s">
        <v>852</v>
      </c>
      <c r="H227" s="145">
        <v>2894</v>
      </c>
      <c r="I227" s="146">
        <v>2</v>
      </c>
      <c r="J227" s="152">
        <f>อุดรธานี!F51</f>
        <v>73799.95</v>
      </c>
      <c r="K227" s="152">
        <f>อุดรธานี!AP51</f>
        <v>70193.039999999994</v>
      </c>
      <c r="L227" s="152">
        <f>อุดรธานี!AQ51</f>
        <v>2104888.59</v>
      </c>
      <c r="M227" s="152">
        <f>อุดรธานี!AR51</f>
        <v>2246259.63</v>
      </c>
      <c r="N227" s="144"/>
      <c r="O227" s="144"/>
      <c r="P227" s="144"/>
      <c r="Q227" s="148">
        <f t="shared" si="8"/>
        <v>-141371.04000000004</v>
      </c>
      <c r="R227" s="148">
        <f t="shared" si="9"/>
        <v>727.3284692467173</v>
      </c>
    </row>
    <row r="228" spans="1:18" s="149" customFormat="1" x14ac:dyDescent="0.7">
      <c r="A228" s="143">
        <v>5</v>
      </c>
      <c r="B228" s="144" t="s">
        <v>62</v>
      </c>
      <c r="C228" s="144" t="s">
        <v>29</v>
      </c>
      <c r="D228" s="144" t="s">
        <v>90</v>
      </c>
      <c r="E228" s="144" t="s">
        <v>30</v>
      </c>
      <c r="F228" s="144" t="s">
        <v>178</v>
      </c>
      <c r="G228" s="144" t="s">
        <v>853</v>
      </c>
      <c r="H228" s="145">
        <v>2458</v>
      </c>
      <c r="I228" s="146">
        <v>2</v>
      </c>
      <c r="J228" s="152">
        <f>อุดรธานี!F52</f>
        <v>67786.38</v>
      </c>
      <c r="K228" s="152">
        <f>อุดรธานี!AP52</f>
        <v>243892.99</v>
      </c>
      <c r="L228" s="152">
        <f>อุดรธานี!AQ52</f>
        <v>3100495.51</v>
      </c>
      <c r="M228" s="152">
        <f>อุดรธานี!AR52</f>
        <v>3172571.7</v>
      </c>
      <c r="N228" s="144"/>
      <c r="O228" s="144"/>
      <c r="P228" s="144"/>
      <c r="Q228" s="148">
        <f t="shared" si="8"/>
        <v>-72076.19000000041</v>
      </c>
      <c r="R228" s="148">
        <f t="shared" si="9"/>
        <v>1261.3895484133441</v>
      </c>
    </row>
    <row r="229" spans="1:18" s="149" customFormat="1" x14ac:dyDescent="0.7">
      <c r="A229" s="143">
        <v>6</v>
      </c>
      <c r="B229" s="144" t="s">
        <v>62</v>
      </c>
      <c r="C229" s="144" t="s">
        <v>29</v>
      </c>
      <c r="D229" s="144" t="s">
        <v>90</v>
      </c>
      <c r="E229" s="144" t="s">
        <v>30</v>
      </c>
      <c r="F229" s="144" t="s">
        <v>178</v>
      </c>
      <c r="G229" s="144" t="s">
        <v>854</v>
      </c>
      <c r="H229" s="145">
        <v>5253</v>
      </c>
      <c r="I229" s="146">
        <v>4</v>
      </c>
      <c r="J229" s="152">
        <f>อุดรธานี!F53</f>
        <v>402029.96</v>
      </c>
      <c r="K229" s="152">
        <f>อุดรธานี!AP53</f>
        <v>876895.23</v>
      </c>
      <c r="L229" s="152">
        <f>อุดรธานี!AQ53</f>
        <v>3471804.33</v>
      </c>
      <c r="M229" s="152">
        <f>อุดรธานี!AR53</f>
        <v>3421945.56</v>
      </c>
      <c r="N229" s="144"/>
      <c r="O229" s="144"/>
      <c r="P229" s="144"/>
      <c r="Q229" s="148">
        <f t="shared" si="8"/>
        <v>49858.770000000019</v>
      </c>
      <c r="R229" s="148">
        <f t="shared" si="9"/>
        <v>660.91839520274129</v>
      </c>
    </row>
    <row r="230" spans="1:18" s="156" customFormat="1" x14ac:dyDescent="0.7">
      <c r="A230" s="150">
        <v>7</v>
      </c>
      <c r="B230" s="151" t="s">
        <v>62</v>
      </c>
      <c r="C230" s="151" t="s">
        <v>29</v>
      </c>
      <c r="D230" s="151" t="s">
        <v>90</v>
      </c>
      <c r="E230" s="151" t="s">
        <v>30</v>
      </c>
      <c r="F230" s="151" t="s">
        <v>178</v>
      </c>
      <c r="G230" s="151" t="s">
        <v>855</v>
      </c>
      <c r="H230" s="145">
        <v>2165</v>
      </c>
      <c r="I230" s="150">
        <v>2</v>
      </c>
      <c r="J230" s="152">
        <f>อุดรธานี!F54</f>
        <v>320859.34999999998</v>
      </c>
      <c r="K230" s="152">
        <f>อุดรธานี!AP54</f>
        <v>546858.67999999993</v>
      </c>
      <c r="L230" s="152">
        <f>อุดรธานี!AQ54</f>
        <v>1983948.48</v>
      </c>
      <c r="M230" s="152">
        <f>อุดรธานี!AR54</f>
        <v>1931592.4900000002</v>
      </c>
      <c r="N230" s="151"/>
      <c r="O230" s="151"/>
      <c r="P230" s="151"/>
      <c r="Q230" s="154">
        <f t="shared" si="8"/>
        <v>52355.989999999758</v>
      </c>
      <c r="R230" s="155">
        <f t="shared" si="9"/>
        <v>916.37343187066972</v>
      </c>
    </row>
    <row r="231" spans="1:18" s="156" customFormat="1" x14ac:dyDescent="0.7">
      <c r="A231" s="150">
        <v>8</v>
      </c>
      <c r="B231" s="151" t="s">
        <v>62</v>
      </c>
      <c r="C231" s="151" t="s">
        <v>29</v>
      </c>
      <c r="D231" s="151" t="s">
        <v>90</v>
      </c>
      <c r="E231" s="151" t="s">
        <v>30</v>
      </c>
      <c r="F231" s="151" t="s">
        <v>178</v>
      </c>
      <c r="G231" s="151" t="s">
        <v>856</v>
      </c>
      <c r="H231" s="145">
        <v>2520</v>
      </c>
      <c r="I231" s="150">
        <v>2</v>
      </c>
      <c r="J231" s="152">
        <f>อุดรธานี!F55</f>
        <v>226398.52</v>
      </c>
      <c r="K231" s="152">
        <f>อุดรธานี!AP55</f>
        <v>429419.62</v>
      </c>
      <c r="L231" s="152">
        <f>อุดรธานี!AQ55</f>
        <v>1885892.73</v>
      </c>
      <c r="M231" s="152">
        <f>อุดรธานี!AR55</f>
        <v>1895450.69</v>
      </c>
      <c r="N231" s="151"/>
      <c r="O231" s="151"/>
      <c r="P231" s="151"/>
      <c r="Q231" s="154">
        <f t="shared" si="8"/>
        <v>-9557.9599999999627</v>
      </c>
      <c r="R231" s="155">
        <f t="shared" si="9"/>
        <v>748.37013095238092</v>
      </c>
    </row>
    <row r="232" spans="1:18" s="149" customFormat="1" x14ac:dyDescent="0.7">
      <c r="A232" s="143">
        <v>9</v>
      </c>
      <c r="B232" s="144" t="s">
        <v>62</v>
      </c>
      <c r="C232" s="144" t="s">
        <v>29</v>
      </c>
      <c r="D232" s="144" t="s">
        <v>90</v>
      </c>
      <c r="E232" s="144" t="s">
        <v>30</v>
      </c>
      <c r="F232" s="144" t="s">
        <v>178</v>
      </c>
      <c r="G232" s="144" t="s">
        <v>857</v>
      </c>
      <c r="H232" s="145">
        <v>7151</v>
      </c>
      <c r="I232" s="146">
        <v>5</v>
      </c>
      <c r="J232" s="152">
        <f>อุดรธานี!F56</f>
        <v>527242.31999999995</v>
      </c>
      <c r="K232" s="152">
        <f>อุดรธานี!AP56</f>
        <v>675593.19999999984</v>
      </c>
      <c r="L232" s="152">
        <f>อุดรธานี!AQ56</f>
        <v>4505151.8</v>
      </c>
      <c r="M232" s="152">
        <f>อุดรธานี!AR56</f>
        <v>4497911.34</v>
      </c>
      <c r="N232" s="144"/>
      <c r="O232" s="144"/>
      <c r="P232" s="144"/>
      <c r="Q232" s="148">
        <f t="shared" si="8"/>
        <v>7240.4599999999627</v>
      </c>
      <c r="R232" s="148">
        <f t="shared" si="9"/>
        <v>630.00304852468184</v>
      </c>
    </row>
    <row r="233" spans="1:18" s="156" customFormat="1" x14ac:dyDescent="0.7">
      <c r="A233" s="150">
        <v>10</v>
      </c>
      <c r="B233" s="151" t="s">
        <v>62</v>
      </c>
      <c r="C233" s="151" t="s">
        <v>29</v>
      </c>
      <c r="D233" s="151" t="s">
        <v>90</v>
      </c>
      <c r="E233" s="151" t="s">
        <v>30</v>
      </c>
      <c r="F233" s="151" t="s">
        <v>178</v>
      </c>
      <c r="G233" s="151" t="s">
        <v>858</v>
      </c>
      <c r="H233" s="145">
        <v>6762</v>
      </c>
      <c r="I233" s="150">
        <v>5</v>
      </c>
      <c r="J233" s="152">
        <f>อุดรธานี!F57</f>
        <v>404546.42</v>
      </c>
      <c r="K233" s="153">
        <f>อุดรธานี!AP57</f>
        <v>433354.06000000006</v>
      </c>
      <c r="L233" s="152">
        <f>อุดรธานี!AQ57</f>
        <v>3233942.33</v>
      </c>
      <c r="M233" s="152">
        <f>อุดรธานี!AR57</f>
        <v>3004163.6500000004</v>
      </c>
      <c r="N233" s="151"/>
      <c r="O233" s="151"/>
      <c r="P233" s="151"/>
      <c r="Q233" s="154">
        <f t="shared" si="8"/>
        <v>229778.6799999997</v>
      </c>
      <c r="R233" s="155">
        <f t="shared" si="9"/>
        <v>478.25234102336589</v>
      </c>
    </row>
    <row r="234" spans="1:18" s="149" customFormat="1" x14ac:dyDescent="0.7">
      <c r="A234" s="143">
        <v>11</v>
      </c>
      <c r="B234" s="144" t="s">
        <v>62</v>
      </c>
      <c r="C234" s="144" t="s">
        <v>29</v>
      </c>
      <c r="D234" s="144" t="s">
        <v>90</v>
      </c>
      <c r="E234" s="144" t="s">
        <v>30</v>
      </c>
      <c r="F234" s="144" t="s">
        <v>178</v>
      </c>
      <c r="G234" s="144" t="s">
        <v>859</v>
      </c>
      <c r="H234" s="145">
        <v>3820</v>
      </c>
      <c r="I234" s="146">
        <v>3</v>
      </c>
      <c r="J234" s="152">
        <f>อุดรธานี!F58</f>
        <v>415230.48</v>
      </c>
      <c r="K234" s="152">
        <f>อุดรธานี!AP58</f>
        <v>1319537.04</v>
      </c>
      <c r="L234" s="152">
        <f>อุดรธานี!AQ58</f>
        <v>3165634.8</v>
      </c>
      <c r="M234" s="152">
        <f>อุดรธานี!AR58</f>
        <v>3081891.67</v>
      </c>
      <c r="N234" s="144"/>
      <c r="O234" s="144"/>
      <c r="P234" s="144"/>
      <c r="Q234" s="148">
        <f t="shared" si="8"/>
        <v>83743.129999999888</v>
      </c>
      <c r="R234" s="148">
        <f t="shared" si="9"/>
        <v>828.70020942408371</v>
      </c>
    </row>
    <row r="235" spans="1:18" s="149" customFormat="1" x14ac:dyDescent="0.7">
      <c r="A235" s="143">
        <v>12</v>
      </c>
      <c r="B235" s="144" t="s">
        <v>62</v>
      </c>
      <c r="C235" s="144" t="s">
        <v>29</v>
      </c>
      <c r="D235" s="144" t="s">
        <v>90</v>
      </c>
      <c r="E235" s="144" t="s">
        <v>30</v>
      </c>
      <c r="F235" s="144" t="s">
        <v>178</v>
      </c>
      <c r="G235" s="144" t="s">
        <v>860</v>
      </c>
      <c r="H235" s="145">
        <v>2779</v>
      </c>
      <c r="I235" s="146">
        <v>2</v>
      </c>
      <c r="J235" s="152">
        <f>อุดรธานี!F59</f>
        <v>176637.05</v>
      </c>
      <c r="K235" s="152">
        <f>อุดรธานี!AP59</f>
        <v>520744.07000000007</v>
      </c>
      <c r="L235" s="152">
        <f>อุดรธานี!AQ59</f>
        <v>1849653.16</v>
      </c>
      <c r="M235" s="152">
        <f>อุดรธานี!AR59</f>
        <v>1829624.3</v>
      </c>
      <c r="N235" s="144"/>
      <c r="O235" s="144"/>
      <c r="P235" s="144"/>
      <c r="Q235" s="148">
        <f t="shared" si="8"/>
        <v>20028.85999999987</v>
      </c>
      <c r="R235" s="148">
        <f t="shared" si="9"/>
        <v>665.58228139618564</v>
      </c>
    </row>
    <row r="236" spans="1:18" s="110" customFormat="1" x14ac:dyDescent="0.7">
      <c r="A236" s="104">
        <v>3</v>
      </c>
      <c r="B236" s="105" t="s">
        <v>62</v>
      </c>
      <c r="C236" s="105"/>
      <c r="D236" s="105"/>
      <c r="E236" s="105" t="s">
        <v>75</v>
      </c>
      <c r="F236" s="105"/>
      <c r="G236" s="105" t="s">
        <v>308</v>
      </c>
      <c r="H236" s="111">
        <f>SUM(H224:H235)</f>
        <v>42490</v>
      </c>
      <c r="I236" s="104"/>
      <c r="J236" s="107">
        <f>SUM(J224:J235)</f>
        <v>3225347.0999999996</v>
      </c>
      <c r="K236" s="107">
        <f>SUM(K224:K235)</f>
        <v>6015760.8200000003</v>
      </c>
      <c r="L236" s="107">
        <f>SUM(L224:L235)</f>
        <v>30443249.43</v>
      </c>
      <c r="M236" s="107">
        <f>SUM(M224:M235)</f>
        <v>30179316.900000002</v>
      </c>
      <c r="N236" s="105">
        <v>11</v>
      </c>
      <c r="O236" s="105">
        <v>11</v>
      </c>
      <c r="P236" s="105">
        <f>N236-O236</f>
        <v>0</v>
      </c>
      <c r="Q236" s="157">
        <f t="shared" si="8"/>
        <v>263932.52999999747</v>
      </c>
      <c r="R236" s="109">
        <f>L236/H236</f>
        <v>716.4803349023299</v>
      </c>
    </row>
    <row r="237" spans="1:18" x14ac:dyDescent="0.7">
      <c r="A237" s="98">
        <v>1</v>
      </c>
      <c r="B237" s="99" t="s">
        <v>62</v>
      </c>
      <c r="C237" s="99" t="s">
        <v>31</v>
      </c>
      <c r="D237" s="99" t="s">
        <v>97</v>
      </c>
      <c r="E237" s="99" t="s">
        <v>32</v>
      </c>
      <c r="F237" s="99" t="s">
        <v>175</v>
      </c>
      <c r="G237" s="99" t="s">
        <v>309</v>
      </c>
      <c r="H237" s="100"/>
      <c r="I237" s="98"/>
      <c r="J237" s="101"/>
      <c r="K237" s="102"/>
      <c r="L237" s="103"/>
      <c r="M237" s="103"/>
      <c r="N237" s="99"/>
      <c r="O237" s="99"/>
      <c r="P237" s="99"/>
    </row>
    <row r="238" spans="1:18" s="118" customFormat="1" x14ac:dyDescent="0.7">
      <c r="A238" s="112">
        <v>2</v>
      </c>
      <c r="B238" s="113" t="s">
        <v>62</v>
      </c>
      <c r="C238" s="113" t="s">
        <v>31</v>
      </c>
      <c r="D238" s="113" t="s">
        <v>97</v>
      </c>
      <c r="E238" s="113" t="s">
        <v>32</v>
      </c>
      <c r="F238" s="113" t="s">
        <v>178</v>
      </c>
      <c r="G238" s="113" t="s">
        <v>861</v>
      </c>
      <c r="H238" s="114">
        <v>4680</v>
      </c>
      <c r="I238" s="112">
        <v>4</v>
      </c>
      <c r="J238" s="103">
        <f>อุดรธานี!F60</f>
        <v>1545207.07</v>
      </c>
      <c r="K238" s="103">
        <f>อุดรธานี!AP60</f>
        <v>1734636.1900000002</v>
      </c>
      <c r="L238" s="103">
        <f>อุดรธานี!AQ60</f>
        <v>2845624.77</v>
      </c>
      <c r="M238" s="103">
        <f>อุดรธานี!AR60</f>
        <v>2440744.91</v>
      </c>
      <c r="N238" s="158"/>
      <c r="O238" s="158"/>
      <c r="P238" s="158"/>
      <c r="Q238" s="116">
        <f t="shared" si="8"/>
        <v>404879.85999999987</v>
      </c>
      <c r="R238" s="117">
        <f t="shared" si="9"/>
        <v>608.03948076923075</v>
      </c>
    </row>
    <row r="239" spans="1:18" x14ac:dyDescent="0.7">
      <c r="A239" s="98">
        <v>3</v>
      </c>
      <c r="B239" s="99" t="s">
        <v>62</v>
      </c>
      <c r="C239" s="99" t="s">
        <v>31</v>
      </c>
      <c r="D239" s="99" t="s">
        <v>97</v>
      </c>
      <c r="E239" s="99" t="s">
        <v>32</v>
      </c>
      <c r="F239" s="99" t="s">
        <v>178</v>
      </c>
      <c r="G239" s="99" t="s">
        <v>862</v>
      </c>
      <c r="H239" s="100">
        <v>8548</v>
      </c>
      <c r="I239" s="98">
        <v>5</v>
      </c>
      <c r="J239" s="152">
        <f>อุดรธานี!F61</f>
        <v>3109233.72</v>
      </c>
      <c r="K239" s="152">
        <f>อุดรธานี!AP61</f>
        <v>3389589.98</v>
      </c>
      <c r="L239" s="152">
        <f>อุดรธานี!AQ61</f>
        <v>6846252.5800000001</v>
      </c>
      <c r="M239" s="152">
        <f>อุดรธานี!AR61</f>
        <v>7073114.6699999999</v>
      </c>
      <c r="N239" s="99"/>
      <c r="O239" s="99"/>
      <c r="P239" s="99"/>
      <c r="Q239" s="91">
        <f t="shared" si="8"/>
        <v>-226862.08999999985</v>
      </c>
      <c r="R239" s="92">
        <f t="shared" si="9"/>
        <v>800.91864529714553</v>
      </c>
    </row>
    <row r="240" spans="1:18" x14ac:dyDescent="0.7">
      <c r="A240" s="112">
        <v>4</v>
      </c>
      <c r="B240" s="99" t="s">
        <v>62</v>
      </c>
      <c r="C240" s="99" t="s">
        <v>31</v>
      </c>
      <c r="D240" s="99" t="s">
        <v>97</v>
      </c>
      <c r="E240" s="99" t="s">
        <v>32</v>
      </c>
      <c r="F240" s="99" t="s">
        <v>178</v>
      </c>
      <c r="G240" s="99" t="s">
        <v>863</v>
      </c>
      <c r="H240" s="100">
        <v>4511</v>
      </c>
      <c r="I240" s="98">
        <v>4</v>
      </c>
      <c r="J240" s="152">
        <f>อุดรธานี!F62</f>
        <v>554537.51</v>
      </c>
      <c r="K240" s="152">
        <f>อุดรธานี!AP62</f>
        <v>1027510.05</v>
      </c>
      <c r="L240" s="152">
        <f>อุดรธานี!AQ62</f>
        <v>2810156.13</v>
      </c>
      <c r="M240" s="152">
        <f>อุดรธานี!AR62</f>
        <v>2512493.1700000004</v>
      </c>
      <c r="N240" s="99"/>
      <c r="O240" s="99"/>
      <c r="P240" s="99"/>
      <c r="Q240" s="91">
        <f t="shared" si="8"/>
        <v>297662.9599999995</v>
      </c>
      <c r="R240" s="92">
        <f t="shared" si="9"/>
        <v>622.95635779206384</v>
      </c>
    </row>
    <row r="241" spans="1:18" x14ac:dyDescent="0.7">
      <c r="A241" s="98">
        <v>5</v>
      </c>
      <c r="B241" s="99" t="s">
        <v>62</v>
      </c>
      <c r="C241" s="99" t="s">
        <v>31</v>
      </c>
      <c r="D241" s="99" t="s">
        <v>97</v>
      </c>
      <c r="E241" s="99" t="s">
        <v>32</v>
      </c>
      <c r="F241" s="99" t="s">
        <v>178</v>
      </c>
      <c r="G241" s="99" t="s">
        <v>864</v>
      </c>
      <c r="H241" s="100">
        <v>3134</v>
      </c>
      <c r="I241" s="98">
        <v>3</v>
      </c>
      <c r="J241" s="152">
        <f>อุดรธานี!F63</f>
        <v>871070.27</v>
      </c>
      <c r="K241" s="152">
        <f>อุดรธานี!AP63</f>
        <v>1080496.9200000002</v>
      </c>
      <c r="L241" s="152">
        <f>อุดรธานี!AQ63</f>
        <v>2271198.4300000002</v>
      </c>
      <c r="M241" s="152">
        <f>อุดรธานี!AR63</f>
        <v>1785623.76</v>
      </c>
      <c r="N241" s="99"/>
      <c r="O241" s="99"/>
      <c r="P241" s="99"/>
      <c r="Q241" s="91">
        <f t="shared" si="8"/>
        <v>485574.67000000016</v>
      </c>
      <c r="R241" s="92">
        <f t="shared" si="9"/>
        <v>724.69637204850039</v>
      </c>
    </row>
    <row r="242" spans="1:18" x14ac:dyDescent="0.7">
      <c r="A242" s="112">
        <v>6</v>
      </c>
      <c r="B242" s="99" t="s">
        <v>62</v>
      </c>
      <c r="C242" s="99" t="s">
        <v>31</v>
      </c>
      <c r="D242" s="99" t="s">
        <v>97</v>
      </c>
      <c r="E242" s="99" t="s">
        <v>32</v>
      </c>
      <c r="F242" s="99" t="s">
        <v>178</v>
      </c>
      <c r="G242" s="99" t="s">
        <v>865</v>
      </c>
      <c r="H242" s="100">
        <v>7157</v>
      </c>
      <c r="I242" s="98">
        <v>5</v>
      </c>
      <c r="J242" s="152">
        <f>อุดรธานี!F64</f>
        <v>1246427.6399999999</v>
      </c>
      <c r="K242" s="152">
        <f>อุดรธานี!AP64</f>
        <v>1356194.3199999998</v>
      </c>
      <c r="L242" s="152">
        <f>อุดรธานี!AQ64</f>
        <v>3055478.09</v>
      </c>
      <c r="M242" s="152">
        <f>อุดรธานี!AR64</f>
        <v>2206481.6</v>
      </c>
      <c r="N242" s="99"/>
      <c r="O242" s="99"/>
      <c r="P242" s="99"/>
      <c r="Q242" s="91">
        <f t="shared" si="8"/>
        <v>848996.48999999976</v>
      </c>
      <c r="R242" s="92">
        <f t="shared" si="9"/>
        <v>426.9216277770015</v>
      </c>
    </row>
    <row r="243" spans="1:18" x14ac:dyDescent="0.7">
      <c r="A243" s="98">
        <v>7</v>
      </c>
      <c r="B243" s="99" t="s">
        <v>62</v>
      </c>
      <c r="C243" s="99" t="s">
        <v>31</v>
      </c>
      <c r="D243" s="99" t="s">
        <v>97</v>
      </c>
      <c r="E243" s="99" t="s">
        <v>32</v>
      </c>
      <c r="F243" s="99" t="s">
        <v>178</v>
      </c>
      <c r="G243" s="99" t="s">
        <v>866</v>
      </c>
      <c r="H243" s="100">
        <v>5769</v>
      </c>
      <c r="I243" s="98">
        <v>4</v>
      </c>
      <c r="J243" s="152">
        <f>อุดรธานี!F65</f>
        <v>896409.54</v>
      </c>
      <c r="K243" s="152">
        <f>อุดรธานี!AP65</f>
        <v>1512835.2000000002</v>
      </c>
      <c r="L243" s="152">
        <f>อุดรธานี!AQ65</f>
        <v>4390359.7699999996</v>
      </c>
      <c r="M243" s="152">
        <f>อุดรธานี!AR65</f>
        <v>3858820.6</v>
      </c>
      <c r="N243" s="99"/>
      <c r="O243" s="99"/>
      <c r="P243" s="99"/>
      <c r="Q243" s="91">
        <f t="shared" si="8"/>
        <v>531539.16999999946</v>
      </c>
      <c r="R243" s="92">
        <f t="shared" si="9"/>
        <v>761.02613451204707</v>
      </c>
    </row>
    <row r="244" spans="1:18" x14ac:dyDescent="0.7">
      <c r="A244" s="112">
        <v>8</v>
      </c>
      <c r="B244" s="99" t="s">
        <v>62</v>
      </c>
      <c r="C244" s="99" t="s">
        <v>31</v>
      </c>
      <c r="D244" s="99" t="s">
        <v>97</v>
      </c>
      <c r="E244" s="99" t="s">
        <v>32</v>
      </c>
      <c r="F244" s="99" t="s">
        <v>178</v>
      </c>
      <c r="G244" s="99" t="s">
        <v>868</v>
      </c>
      <c r="H244" s="100">
        <v>3401</v>
      </c>
      <c r="I244" s="98">
        <v>3</v>
      </c>
      <c r="J244" s="152">
        <f>อุดรธานี!F67</f>
        <v>876038.84</v>
      </c>
      <c r="K244" s="152">
        <f>อุดรธานี!AP67</f>
        <v>858617.15</v>
      </c>
      <c r="L244" s="152">
        <f>อุดรธานี!AQ67</f>
        <v>2102353.94</v>
      </c>
      <c r="M244" s="152">
        <f>อุดรธานี!AR67</f>
        <v>2313504.3600000003</v>
      </c>
      <c r="N244" s="99"/>
      <c r="O244" s="99"/>
      <c r="P244" s="99"/>
      <c r="Q244" s="91">
        <f t="shared" si="8"/>
        <v>-211150.42000000039</v>
      </c>
      <c r="R244" s="92">
        <f t="shared" si="9"/>
        <v>618.15758306380474</v>
      </c>
    </row>
    <row r="245" spans="1:18" x14ac:dyDescent="0.7">
      <c r="A245" s="98">
        <v>9</v>
      </c>
      <c r="B245" s="99" t="s">
        <v>62</v>
      </c>
      <c r="C245" s="99" t="s">
        <v>31</v>
      </c>
      <c r="D245" s="99" t="s">
        <v>97</v>
      </c>
      <c r="E245" s="99" t="s">
        <v>32</v>
      </c>
      <c r="F245" s="99" t="s">
        <v>178</v>
      </c>
      <c r="G245" s="99" t="s">
        <v>869</v>
      </c>
      <c r="H245" s="100">
        <v>4701</v>
      </c>
      <c r="I245" s="98">
        <v>4</v>
      </c>
      <c r="J245" s="152">
        <f>อุดรธานี!F68</f>
        <v>998790.36</v>
      </c>
      <c r="K245" s="152">
        <f>อุดรธานี!AP68</f>
        <v>1064173.1600000001</v>
      </c>
      <c r="L245" s="152">
        <f>อุดรธานี!AQ68</f>
        <v>2190332.42</v>
      </c>
      <c r="M245" s="152">
        <f>อุดรธานี!AR68</f>
        <v>2168122.0700000003</v>
      </c>
      <c r="N245" s="99"/>
      <c r="O245" s="99"/>
      <c r="P245" s="99"/>
      <c r="Q245" s="91">
        <f t="shared" si="8"/>
        <v>22210.349999999627</v>
      </c>
      <c r="R245" s="92">
        <f t="shared" si="9"/>
        <v>465.92904062965323</v>
      </c>
    </row>
    <row r="246" spans="1:18" x14ac:dyDescent="0.7">
      <c r="A246" s="112">
        <v>10</v>
      </c>
      <c r="B246" s="99" t="s">
        <v>62</v>
      </c>
      <c r="C246" s="99" t="s">
        <v>31</v>
      </c>
      <c r="D246" s="99" t="s">
        <v>97</v>
      </c>
      <c r="E246" s="99" t="s">
        <v>32</v>
      </c>
      <c r="F246" s="99" t="s">
        <v>178</v>
      </c>
      <c r="G246" s="99" t="s">
        <v>870</v>
      </c>
      <c r="H246" s="100">
        <v>2949</v>
      </c>
      <c r="I246" s="98">
        <v>2</v>
      </c>
      <c r="J246" s="152">
        <f>อุดรธานี!F69</f>
        <v>236731.37</v>
      </c>
      <c r="K246" s="152">
        <f>อุดรธานี!AP69</f>
        <v>312380.5</v>
      </c>
      <c r="L246" s="152">
        <f>อุดรธานี!AQ69</f>
        <v>2234067.29</v>
      </c>
      <c r="M246" s="152">
        <f>อุดรธานี!AR69</f>
        <v>2127227.06</v>
      </c>
      <c r="N246" s="99"/>
      <c r="O246" s="99"/>
      <c r="P246" s="99"/>
      <c r="Q246" s="91">
        <f t="shared" si="8"/>
        <v>106840.22999999998</v>
      </c>
      <c r="R246" s="92">
        <f t="shared" si="9"/>
        <v>757.56774838928447</v>
      </c>
    </row>
    <row r="247" spans="1:18" x14ac:dyDescent="0.7">
      <c r="A247" s="98">
        <v>11</v>
      </c>
      <c r="B247" s="99" t="s">
        <v>62</v>
      </c>
      <c r="C247" s="99" t="s">
        <v>31</v>
      </c>
      <c r="D247" s="99" t="s">
        <v>97</v>
      </c>
      <c r="E247" s="99" t="s">
        <v>32</v>
      </c>
      <c r="F247" s="99" t="s">
        <v>178</v>
      </c>
      <c r="G247" s="99" t="s">
        <v>871</v>
      </c>
      <c r="H247" s="100">
        <v>4403</v>
      </c>
      <c r="I247" s="98">
        <v>3</v>
      </c>
      <c r="J247" s="152">
        <f>อุดรธานี!F70</f>
        <v>475517.9</v>
      </c>
      <c r="K247" s="152">
        <f>อุดรธานี!AP70</f>
        <v>572428.95000000007</v>
      </c>
      <c r="L247" s="152">
        <f>อุดรธานี!AQ70</f>
        <v>3759943.24</v>
      </c>
      <c r="M247" s="152">
        <f>อุดรธานี!AR70</f>
        <v>3452373.5700000003</v>
      </c>
      <c r="N247" s="99"/>
      <c r="O247" s="99"/>
      <c r="P247" s="99"/>
      <c r="Q247" s="91">
        <f t="shared" si="8"/>
        <v>307569.66999999993</v>
      </c>
      <c r="R247" s="92">
        <f t="shared" si="9"/>
        <v>853.95031569384514</v>
      </c>
    </row>
    <row r="248" spans="1:18" x14ac:dyDescent="0.7">
      <c r="A248" s="112">
        <v>12</v>
      </c>
      <c r="B248" s="99" t="s">
        <v>62</v>
      </c>
      <c r="C248" s="99" t="s">
        <v>31</v>
      </c>
      <c r="D248" s="99" t="s">
        <v>97</v>
      </c>
      <c r="E248" s="99" t="s">
        <v>32</v>
      </c>
      <c r="F248" s="99" t="s">
        <v>178</v>
      </c>
      <c r="G248" s="99" t="s">
        <v>872</v>
      </c>
      <c r="H248" s="100">
        <v>2617</v>
      </c>
      <c r="I248" s="98">
        <v>2</v>
      </c>
      <c r="J248" s="152">
        <f>อุดรธานี!F71</f>
        <v>499563.14</v>
      </c>
      <c r="K248" s="152">
        <f>อุดรธานี!AP71</f>
        <v>536648.52</v>
      </c>
      <c r="L248" s="152">
        <f>อุดรธานี!AQ71</f>
        <v>2572885.04</v>
      </c>
      <c r="M248" s="152">
        <f>อุดรธานี!AR71</f>
        <v>2292042.41</v>
      </c>
      <c r="N248" s="99"/>
      <c r="O248" s="99"/>
      <c r="P248" s="99"/>
      <c r="Q248" s="91">
        <f t="shared" si="8"/>
        <v>280842.62999999989</v>
      </c>
      <c r="R248" s="92">
        <f t="shared" si="9"/>
        <v>983.14292701566683</v>
      </c>
    </row>
    <row r="249" spans="1:18" x14ac:dyDescent="0.7">
      <c r="A249" s="98">
        <v>13</v>
      </c>
      <c r="B249" s="99" t="s">
        <v>62</v>
      </c>
      <c r="C249" s="99" t="s">
        <v>31</v>
      </c>
      <c r="D249" s="99" t="s">
        <v>97</v>
      </c>
      <c r="E249" s="99" t="s">
        <v>32</v>
      </c>
      <c r="F249" s="99" t="s">
        <v>178</v>
      </c>
      <c r="G249" s="99" t="s">
        <v>873</v>
      </c>
      <c r="H249" s="100">
        <v>4428</v>
      </c>
      <c r="I249" s="98">
        <v>3</v>
      </c>
      <c r="J249" s="152">
        <f>อุดรธานี!F72</f>
        <v>573001.43999999994</v>
      </c>
      <c r="K249" s="152">
        <f>อุดรธานี!AP72</f>
        <v>672602.10999999987</v>
      </c>
      <c r="L249" s="152">
        <f>อุดรธานี!AQ72</f>
        <v>1880914.1600000001</v>
      </c>
      <c r="M249" s="152">
        <f>อุดรธานี!AR72</f>
        <v>1656996.58</v>
      </c>
      <c r="N249" s="99"/>
      <c r="O249" s="99"/>
      <c r="P249" s="99"/>
      <c r="Q249" s="91">
        <f t="shared" si="8"/>
        <v>223917.58000000007</v>
      </c>
      <c r="R249" s="92">
        <f t="shared" si="9"/>
        <v>424.77736224028911</v>
      </c>
    </row>
    <row r="250" spans="1:18" x14ac:dyDescent="0.7">
      <c r="A250" s="112">
        <v>14</v>
      </c>
      <c r="B250" s="99" t="s">
        <v>62</v>
      </c>
      <c r="C250" s="99" t="s">
        <v>31</v>
      </c>
      <c r="D250" s="99" t="s">
        <v>97</v>
      </c>
      <c r="E250" s="99" t="s">
        <v>32</v>
      </c>
      <c r="F250" s="99" t="s">
        <v>178</v>
      </c>
      <c r="G250" s="99" t="s">
        <v>874</v>
      </c>
      <c r="H250" s="100">
        <v>2607</v>
      </c>
      <c r="I250" s="98">
        <v>2</v>
      </c>
      <c r="J250" s="152">
        <f>อุดรธานี!F73</f>
        <v>210323.44</v>
      </c>
      <c r="K250" s="152">
        <f>อุดรธานี!AP73</f>
        <v>520608.61000000004</v>
      </c>
      <c r="L250" s="152">
        <f>อุดรธานี!AQ73</f>
        <v>2490962.5099999998</v>
      </c>
      <c r="M250" s="152">
        <f>อุดรธานี!AR73</f>
        <v>2356238.29</v>
      </c>
      <c r="N250" s="99"/>
      <c r="O250" s="99"/>
      <c r="P250" s="99"/>
      <c r="Q250" s="91">
        <f t="shared" si="8"/>
        <v>134724.21999999974</v>
      </c>
      <c r="R250" s="92">
        <f t="shared" si="9"/>
        <v>955.49003068661284</v>
      </c>
    </row>
    <row r="251" spans="1:18" x14ac:dyDescent="0.7">
      <c r="A251" s="98">
        <v>15</v>
      </c>
      <c r="B251" s="99" t="s">
        <v>62</v>
      </c>
      <c r="C251" s="99" t="s">
        <v>31</v>
      </c>
      <c r="D251" s="99" t="s">
        <v>97</v>
      </c>
      <c r="E251" s="99" t="s">
        <v>32</v>
      </c>
      <c r="F251" s="99" t="s">
        <v>178</v>
      </c>
      <c r="G251" s="99" t="s">
        <v>875</v>
      </c>
      <c r="H251" s="100">
        <v>5116</v>
      </c>
      <c r="I251" s="98">
        <v>4</v>
      </c>
      <c r="J251" s="152">
        <f>อุดรธานี!F74</f>
        <v>391639.02</v>
      </c>
      <c r="K251" s="152">
        <f>อุดรธานี!AP74</f>
        <v>883706.39000000013</v>
      </c>
      <c r="L251" s="152">
        <f>อุดรธานี!AQ74</f>
        <v>2844274.2800000003</v>
      </c>
      <c r="M251" s="152">
        <f>อุดรธานี!AR74</f>
        <v>2518923.0100000002</v>
      </c>
      <c r="N251" s="99"/>
      <c r="O251" s="99"/>
      <c r="P251" s="99"/>
      <c r="Q251" s="91">
        <f t="shared" si="8"/>
        <v>325351.27</v>
      </c>
      <c r="R251" s="92">
        <f t="shared" si="9"/>
        <v>555.95666145426117</v>
      </c>
    </row>
    <row r="252" spans="1:18" s="159" customFormat="1" x14ac:dyDescent="0.7">
      <c r="A252" s="112">
        <v>16</v>
      </c>
      <c r="B252" s="113" t="s">
        <v>62</v>
      </c>
      <c r="C252" s="113" t="s">
        <v>31</v>
      </c>
      <c r="D252" s="113" t="s">
        <v>97</v>
      </c>
      <c r="E252" s="113" t="s">
        <v>32</v>
      </c>
      <c r="F252" s="113" t="s">
        <v>178</v>
      </c>
      <c r="G252" s="113" t="s">
        <v>876</v>
      </c>
      <c r="H252" s="114">
        <v>5558</v>
      </c>
      <c r="I252" s="112">
        <v>4</v>
      </c>
      <c r="J252" s="152">
        <f>อุดรธานี!F75</f>
        <v>1026244.48</v>
      </c>
      <c r="K252" s="152">
        <f>อุดรธานี!AP75</f>
        <v>1700314.7400000002</v>
      </c>
      <c r="L252" s="152">
        <f>อุดรธานี!AQ75</f>
        <v>3861061.84</v>
      </c>
      <c r="M252" s="152">
        <f>อุดรธานี!AR75</f>
        <v>3076256.8299999996</v>
      </c>
      <c r="N252" s="113"/>
      <c r="O252" s="113"/>
      <c r="P252" s="113"/>
      <c r="Q252" s="91">
        <f t="shared" si="8"/>
        <v>784805.01000000024</v>
      </c>
      <c r="R252" s="92">
        <f t="shared" si="9"/>
        <v>694.68546959337891</v>
      </c>
    </row>
    <row r="253" spans="1:18" x14ac:dyDescent="0.7">
      <c r="A253" s="98">
        <v>17</v>
      </c>
      <c r="B253" s="99" t="s">
        <v>62</v>
      </c>
      <c r="C253" s="99" t="s">
        <v>31</v>
      </c>
      <c r="D253" s="99" t="s">
        <v>97</v>
      </c>
      <c r="E253" s="99" t="s">
        <v>32</v>
      </c>
      <c r="F253" s="99" t="s">
        <v>178</v>
      </c>
      <c r="G253" s="99" t="s">
        <v>877</v>
      </c>
      <c r="H253" s="100">
        <v>2827</v>
      </c>
      <c r="I253" s="98">
        <v>2</v>
      </c>
      <c r="J253" s="152">
        <f>อุดรธานี!F76</f>
        <v>1089559.1200000001</v>
      </c>
      <c r="K253" s="152">
        <f>อุดรธานี!AP76</f>
        <v>1396428.76</v>
      </c>
      <c r="L253" s="152">
        <f>อุดรธานี!AQ76</f>
        <v>2882432.52</v>
      </c>
      <c r="M253" s="152">
        <f>อุดรธานี!AR76</f>
        <v>3403276.22</v>
      </c>
      <c r="N253" s="99"/>
      <c r="O253" s="99"/>
      <c r="P253" s="99"/>
      <c r="Q253" s="91">
        <f t="shared" si="8"/>
        <v>-520843.70000000019</v>
      </c>
      <c r="R253" s="92">
        <f t="shared" si="9"/>
        <v>1019.6082490272373</v>
      </c>
    </row>
    <row r="254" spans="1:18" s="110" customFormat="1" x14ac:dyDescent="0.7">
      <c r="A254" s="104">
        <v>4</v>
      </c>
      <c r="B254" s="105" t="s">
        <v>62</v>
      </c>
      <c r="C254" s="105"/>
      <c r="D254" s="105"/>
      <c r="E254" s="105" t="s">
        <v>75</v>
      </c>
      <c r="F254" s="105"/>
      <c r="G254" s="105" t="s">
        <v>310</v>
      </c>
      <c r="H254" s="111">
        <f>SUM(H237:H252)</f>
        <v>69579</v>
      </c>
      <c r="I254" s="104"/>
      <c r="J254" s="107">
        <f>SUM(J237:J252)</f>
        <v>13510735.739999998</v>
      </c>
      <c r="K254" s="107">
        <f>SUM(K237:K252)</f>
        <v>17222742.789999999</v>
      </c>
      <c r="L254" s="107">
        <f>SUM(L237:L252)</f>
        <v>46155864.489999995</v>
      </c>
      <c r="M254" s="107">
        <f>SUM(M237:M252)</f>
        <v>41838962.889999993</v>
      </c>
      <c r="N254" s="105">
        <v>16</v>
      </c>
      <c r="O254" s="105">
        <v>16</v>
      </c>
      <c r="P254" s="105">
        <f>N254-O254</f>
        <v>0</v>
      </c>
      <c r="Q254" s="108">
        <f t="shared" si="8"/>
        <v>4316901.6000000015</v>
      </c>
      <c r="R254" s="109">
        <f>L254/H254</f>
        <v>663.359124017304</v>
      </c>
    </row>
    <row r="255" spans="1:18" x14ac:dyDescent="0.7">
      <c r="A255" s="98">
        <v>1</v>
      </c>
      <c r="B255" s="99" t="s">
        <v>62</v>
      </c>
      <c r="C255" s="99" t="s">
        <v>33</v>
      </c>
      <c r="D255" s="99" t="s">
        <v>111</v>
      </c>
      <c r="E255" s="99" t="s">
        <v>34</v>
      </c>
      <c r="F255" s="99" t="s">
        <v>208</v>
      </c>
      <c r="G255" s="99" t="s">
        <v>311</v>
      </c>
      <c r="H255" s="100"/>
      <c r="I255" s="98"/>
      <c r="J255" s="101"/>
      <c r="K255" s="102"/>
      <c r="L255" s="103"/>
      <c r="M255" s="103"/>
      <c r="N255" s="99"/>
      <c r="O255" s="99"/>
      <c r="P255" s="99"/>
    </row>
    <row r="256" spans="1:18" x14ac:dyDescent="0.7">
      <c r="A256" s="98">
        <v>2</v>
      </c>
      <c r="B256" s="99" t="s">
        <v>62</v>
      </c>
      <c r="C256" s="99" t="s">
        <v>33</v>
      </c>
      <c r="D256" s="99" t="s">
        <v>111</v>
      </c>
      <c r="E256" s="99" t="s">
        <v>34</v>
      </c>
      <c r="F256" s="99" t="s">
        <v>178</v>
      </c>
      <c r="G256" s="99" t="s">
        <v>878</v>
      </c>
      <c r="H256" s="100">
        <v>3712</v>
      </c>
      <c r="I256" s="98">
        <v>3</v>
      </c>
      <c r="J256" s="101">
        <f>อุดรธานี!F77</f>
        <v>40271.58</v>
      </c>
      <c r="K256" s="102">
        <f>อุดรธานี!AP77</f>
        <v>45746.390000000014</v>
      </c>
      <c r="L256" s="103">
        <f>อุดรธานี!AQ77</f>
        <v>2084700.12</v>
      </c>
      <c r="M256" s="103">
        <f>อุดรธานี!AR77</f>
        <v>2580050.94</v>
      </c>
      <c r="N256" s="99"/>
      <c r="O256" s="99"/>
      <c r="P256" s="99"/>
      <c r="Q256" s="91">
        <f t="shared" si="8"/>
        <v>-495350.81999999983</v>
      </c>
      <c r="R256" s="92">
        <f t="shared" si="9"/>
        <v>561.61102370689662</v>
      </c>
    </row>
    <row r="257" spans="1:18" x14ac:dyDescent="0.7">
      <c r="A257" s="98">
        <v>3</v>
      </c>
      <c r="B257" s="99" t="s">
        <v>62</v>
      </c>
      <c r="C257" s="99" t="s">
        <v>33</v>
      </c>
      <c r="D257" s="99" t="s">
        <v>111</v>
      </c>
      <c r="E257" s="99" t="s">
        <v>34</v>
      </c>
      <c r="F257" s="99" t="s">
        <v>178</v>
      </c>
      <c r="G257" s="99" t="s">
        <v>879</v>
      </c>
      <c r="H257" s="100">
        <v>4941</v>
      </c>
      <c r="I257" s="98">
        <v>4</v>
      </c>
      <c r="J257" s="101">
        <f>อุดรธานี!F78</f>
        <v>397936.8</v>
      </c>
      <c r="K257" s="102">
        <f>อุดรธานี!AP78</f>
        <v>301123.93000000005</v>
      </c>
      <c r="L257" s="103">
        <f>อุดรธานี!AQ78</f>
        <v>3422716.74</v>
      </c>
      <c r="M257" s="103">
        <f>อุดรธานี!AR78</f>
        <v>4025607.93</v>
      </c>
      <c r="N257" s="99"/>
      <c r="O257" s="99"/>
      <c r="P257" s="99"/>
      <c r="Q257" s="91">
        <f t="shared" si="8"/>
        <v>-602891.18999999994</v>
      </c>
      <c r="R257" s="92">
        <f t="shared" si="9"/>
        <v>692.71741347905288</v>
      </c>
    </row>
    <row r="258" spans="1:18" x14ac:dyDescent="0.7">
      <c r="A258" s="98">
        <v>4</v>
      </c>
      <c r="B258" s="99" t="s">
        <v>62</v>
      </c>
      <c r="C258" s="99" t="s">
        <v>33</v>
      </c>
      <c r="D258" s="99" t="s">
        <v>111</v>
      </c>
      <c r="E258" s="99" t="s">
        <v>34</v>
      </c>
      <c r="F258" s="99" t="s">
        <v>178</v>
      </c>
      <c r="G258" s="99" t="s">
        <v>880</v>
      </c>
      <c r="H258" s="100">
        <v>3161</v>
      </c>
      <c r="I258" s="98">
        <v>3</v>
      </c>
      <c r="J258" s="101">
        <f>อุดรธานี!F79</f>
        <v>335252.3</v>
      </c>
      <c r="K258" s="102">
        <f>อุดรธานี!AP79</f>
        <v>263854.84999999998</v>
      </c>
      <c r="L258" s="103">
        <f>อุดรธานี!AQ79</f>
        <v>2437232.41</v>
      </c>
      <c r="M258" s="103">
        <f>อุดรธานี!AR79</f>
        <v>2606861.73</v>
      </c>
      <c r="N258" s="99"/>
      <c r="O258" s="99"/>
      <c r="P258" s="99"/>
      <c r="Q258" s="91">
        <f t="shared" si="8"/>
        <v>-169629.31999999983</v>
      </c>
      <c r="R258" s="92">
        <f t="shared" si="9"/>
        <v>771.03208161974067</v>
      </c>
    </row>
    <row r="259" spans="1:18" x14ac:dyDescent="0.7">
      <c r="A259" s="98">
        <v>5</v>
      </c>
      <c r="B259" s="99" t="s">
        <v>62</v>
      </c>
      <c r="C259" s="99" t="s">
        <v>33</v>
      </c>
      <c r="D259" s="99" t="s">
        <v>111</v>
      </c>
      <c r="E259" s="99" t="s">
        <v>34</v>
      </c>
      <c r="F259" s="99" t="s">
        <v>178</v>
      </c>
      <c r="G259" s="99" t="s">
        <v>881</v>
      </c>
      <c r="H259" s="100">
        <v>6087</v>
      </c>
      <c r="I259" s="98">
        <v>5</v>
      </c>
      <c r="J259" s="101">
        <f>อุดรธานี!F80</f>
        <v>484937.16</v>
      </c>
      <c r="K259" s="102">
        <f>อุดรธานี!AP80</f>
        <v>604825.89999999991</v>
      </c>
      <c r="L259" s="103">
        <f>อุดรธานี!AQ80</f>
        <v>2483595.7599999998</v>
      </c>
      <c r="M259" s="103">
        <f>อุดรธานี!AR80</f>
        <v>2638228.59</v>
      </c>
      <c r="N259" s="99"/>
      <c r="O259" s="99"/>
      <c r="P259" s="99"/>
      <c r="Q259" s="91">
        <f t="shared" si="8"/>
        <v>-154632.83000000007</v>
      </c>
      <c r="R259" s="92">
        <f t="shared" si="9"/>
        <v>408.01638902579265</v>
      </c>
    </row>
    <row r="260" spans="1:18" x14ac:dyDescent="0.7">
      <c r="A260" s="98">
        <v>6</v>
      </c>
      <c r="B260" s="99" t="s">
        <v>62</v>
      </c>
      <c r="C260" s="99" t="s">
        <v>33</v>
      </c>
      <c r="D260" s="99" t="s">
        <v>111</v>
      </c>
      <c r="E260" s="99" t="s">
        <v>34</v>
      </c>
      <c r="F260" s="99" t="s">
        <v>178</v>
      </c>
      <c r="G260" s="99" t="s">
        <v>882</v>
      </c>
      <c r="H260" s="100">
        <v>3252</v>
      </c>
      <c r="I260" s="98">
        <v>3</v>
      </c>
      <c r="J260" s="101">
        <f>อุดรธานี!F81</f>
        <v>468118.65</v>
      </c>
      <c r="K260" s="102">
        <f>อุดรธานี!AP81</f>
        <v>581766.84000000008</v>
      </c>
      <c r="L260" s="103">
        <f>อุดรธานี!AQ81</f>
        <v>1652537.92</v>
      </c>
      <c r="M260" s="160">
        <f>อุดรธานี!AR81</f>
        <v>1298490.57</v>
      </c>
      <c r="N260" s="99"/>
      <c r="O260" s="99"/>
      <c r="P260" s="99"/>
      <c r="Q260" s="91">
        <f t="shared" si="8"/>
        <v>354047.34999999986</v>
      </c>
      <c r="R260" s="92">
        <f t="shared" si="9"/>
        <v>508.16049200492</v>
      </c>
    </row>
    <row r="261" spans="1:18" x14ac:dyDescent="0.7">
      <c r="A261" s="98">
        <v>7</v>
      </c>
      <c r="B261" s="99" t="s">
        <v>62</v>
      </c>
      <c r="C261" s="99" t="s">
        <v>33</v>
      </c>
      <c r="D261" s="99" t="s">
        <v>111</v>
      </c>
      <c r="E261" s="99" t="s">
        <v>34</v>
      </c>
      <c r="F261" s="99" t="s">
        <v>178</v>
      </c>
      <c r="G261" s="99" t="s">
        <v>883</v>
      </c>
      <c r="H261" s="100">
        <v>2430</v>
      </c>
      <c r="I261" s="98">
        <v>2</v>
      </c>
      <c r="J261" s="101">
        <f>อุดรธานี!F82</f>
        <v>398916.92</v>
      </c>
      <c r="K261" s="102">
        <f>อุดรธานี!AP82</f>
        <v>683901.08000000007</v>
      </c>
      <c r="L261" s="103">
        <f>อุดรธานี!AQ82</f>
        <v>2214619.89</v>
      </c>
      <c r="M261" s="103">
        <f>อุดรธานี!AR82</f>
        <v>2239731.31</v>
      </c>
      <c r="N261" s="99"/>
      <c r="O261" s="99"/>
      <c r="P261" s="99"/>
      <c r="Q261" s="91">
        <f t="shared" si="8"/>
        <v>-25111.419999999925</v>
      </c>
      <c r="R261" s="92">
        <f t="shared" si="9"/>
        <v>911.36620987654328</v>
      </c>
    </row>
    <row r="262" spans="1:18" x14ac:dyDescent="0.7">
      <c r="A262" s="98">
        <v>8</v>
      </c>
      <c r="B262" s="99" t="s">
        <v>62</v>
      </c>
      <c r="C262" s="99" t="s">
        <v>33</v>
      </c>
      <c r="D262" s="99" t="s">
        <v>111</v>
      </c>
      <c r="E262" s="99" t="s">
        <v>34</v>
      </c>
      <c r="F262" s="99" t="s">
        <v>178</v>
      </c>
      <c r="G262" s="99" t="s">
        <v>884</v>
      </c>
      <c r="H262" s="100">
        <v>2703</v>
      </c>
      <c r="I262" s="98">
        <v>2</v>
      </c>
      <c r="J262" s="101">
        <f>อุดรธานี!F83</f>
        <v>308404.69</v>
      </c>
      <c r="K262" s="102">
        <f>อุดรธานี!AP83</f>
        <v>81096.969999999972</v>
      </c>
      <c r="L262" s="103">
        <f>อุดรธานี!AQ83</f>
        <v>2221527.2599999998</v>
      </c>
      <c r="M262" s="103">
        <f>อุดรธานี!AR83</f>
        <v>2505495.17</v>
      </c>
      <c r="N262" s="99"/>
      <c r="O262" s="99"/>
      <c r="P262" s="99"/>
      <c r="Q262" s="91">
        <f t="shared" ref="Q262:Q325" si="10">L262-M262</f>
        <v>-283967.91000000015</v>
      </c>
      <c r="R262" s="92">
        <f t="shared" ref="R262:R325" si="11">L262/H262</f>
        <v>821.87467998520151</v>
      </c>
    </row>
    <row r="263" spans="1:18" x14ac:dyDescent="0.7">
      <c r="A263" s="98">
        <v>9</v>
      </c>
      <c r="B263" s="99" t="s">
        <v>62</v>
      </c>
      <c r="C263" s="99" t="s">
        <v>33</v>
      </c>
      <c r="D263" s="99" t="s">
        <v>111</v>
      </c>
      <c r="E263" s="99" t="s">
        <v>34</v>
      </c>
      <c r="F263" s="99" t="s">
        <v>178</v>
      </c>
      <c r="G263" s="99" t="s">
        <v>885</v>
      </c>
      <c r="H263" s="100">
        <v>1657</v>
      </c>
      <c r="I263" s="98">
        <v>2</v>
      </c>
      <c r="J263" s="101">
        <f>อุดรธานี!F84</f>
        <v>156503.09</v>
      </c>
      <c r="K263" s="102">
        <f>อุดรธานี!AP84</f>
        <v>228855.65999999997</v>
      </c>
      <c r="L263" s="103">
        <f>อุดรธานี!AQ84</f>
        <v>1983050.6300000001</v>
      </c>
      <c r="M263" s="160">
        <f>อุดรธานี!AR84</f>
        <v>1944461.17</v>
      </c>
      <c r="N263" s="99"/>
      <c r="O263" s="99"/>
      <c r="P263" s="99"/>
      <c r="Q263" s="91">
        <f t="shared" si="10"/>
        <v>38589.460000000196</v>
      </c>
      <c r="R263" s="92">
        <f t="shared" si="11"/>
        <v>1196.7716535908269</v>
      </c>
    </row>
    <row r="264" spans="1:18" x14ac:dyDescent="0.7">
      <c r="A264" s="98">
        <v>10</v>
      </c>
      <c r="B264" s="99" t="s">
        <v>62</v>
      </c>
      <c r="C264" s="99" t="s">
        <v>33</v>
      </c>
      <c r="D264" s="99" t="s">
        <v>111</v>
      </c>
      <c r="E264" s="99" t="s">
        <v>34</v>
      </c>
      <c r="F264" s="99" t="s">
        <v>178</v>
      </c>
      <c r="G264" s="99" t="s">
        <v>886</v>
      </c>
      <c r="H264" s="100">
        <v>2487</v>
      </c>
      <c r="I264" s="98">
        <v>2</v>
      </c>
      <c r="J264" s="101">
        <f>อุดรธานี!F85</f>
        <v>273940.43</v>
      </c>
      <c r="K264" s="102">
        <f>อุดรธานี!AP85</f>
        <v>252749.97999999998</v>
      </c>
      <c r="L264" s="103">
        <f>อุดรธานี!AQ85</f>
        <v>1442199.8199999998</v>
      </c>
      <c r="M264" s="103">
        <f>อุดรธานี!AR85</f>
        <v>1628806.09</v>
      </c>
      <c r="N264" s="99"/>
      <c r="O264" s="99"/>
      <c r="P264" s="99"/>
      <c r="Q264" s="91">
        <f t="shared" si="10"/>
        <v>-186606.27000000025</v>
      </c>
      <c r="R264" s="92">
        <f t="shared" si="11"/>
        <v>579.89538399678315</v>
      </c>
    </row>
    <row r="265" spans="1:18" s="110" customFormat="1" x14ac:dyDescent="0.7">
      <c r="A265" s="104">
        <v>5</v>
      </c>
      <c r="B265" s="105" t="s">
        <v>62</v>
      </c>
      <c r="C265" s="105"/>
      <c r="D265" s="105"/>
      <c r="E265" s="105" t="s">
        <v>75</v>
      </c>
      <c r="F265" s="105"/>
      <c r="G265" s="105" t="s">
        <v>312</v>
      </c>
      <c r="H265" s="111">
        <f>SUM(H247:H263)</f>
        <v>125078</v>
      </c>
      <c r="I265" s="104"/>
      <c r="J265" s="107">
        <f>SUM(J255:J264)</f>
        <v>2864281.6199999996</v>
      </c>
      <c r="K265" s="107">
        <f>SUM(K255:K264)</f>
        <v>3043921.6</v>
      </c>
      <c r="L265" s="107">
        <f>SUM(L255:L264)</f>
        <v>19942180.550000001</v>
      </c>
      <c r="M265" s="107">
        <f>SUM(M255:M264)</f>
        <v>21467733.500000004</v>
      </c>
      <c r="N265" s="105">
        <v>9</v>
      </c>
      <c r="O265" s="105">
        <v>9</v>
      </c>
      <c r="P265" s="105">
        <f>N265-O265</f>
        <v>0</v>
      </c>
      <c r="Q265" s="108">
        <f t="shared" si="10"/>
        <v>-1525552.950000003</v>
      </c>
      <c r="R265" s="109">
        <f>L265/H265</f>
        <v>159.43795511600763</v>
      </c>
    </row>
    <row r="266" spans="1:18" x14ac:dyDescent="0.7">
      <c r="A266" s="98">
        <v>1</v>
      </c>
      <c r="B266" s="99" t="s">
        <v>62</v>
      </c>
      <c r="C266" s="99" t="s">
        <v>313</v>
      </c>
      <c r="D266" s="99" t="s">
        <v>118</v>
      </c>
      <c r="E266" s="99" t="s">
        <v>44</v>
      </c>
      <c r="F266" s="99" t="s">
        <v>208</v>
      </c>
      <c r="G266" s="99" t="s">
        <v>314</v>
      </c>
      <c r="H266" s="100"/>
      <c r="I266" s="98"/>
      <c r="J266" s="101"/>
      <c r="K266" s="102"/>
      <c r="L266" s="103"/>
      <c r="M266" s="103"/>
      <c r="N266" s="99"/>
      <c r="O266" s="99"/>
      <c r="P266" s="99"/>
    </row>
    <row r="267" spans="1:18" x14ac:dyDescent="0.7">
      <c r="A267" s="98">
        <v>2</v>
      </c>
      <c r="B267" s="99" t="s">
        <v>62</v>
      </c>
      <c r="C267" s="99" t="s">
        <v>313</v>
      </c>
      <c r="D267" s="99" t="s">
        <v>118</v>
      </c>
      <c r="E267" s="99" t="s">
        <v>44</v>
      </c>
      <c r="F267" s="99" t="s">
        <v>178</v>
      </c>
      <c r="G267" s="99" t="s">
        <v>887</v>
      </c>
      <c r="H267" s="100">
        <v>3840</v>
      </c>
      <c r="I267" s="98">
        <v>3</v>
      </c>
      <c r="J267" s="101">
        <f>อุดรธานี!F86</f>
        <v>824909.3</v>
      </c>
      <c r="K267" s="102">
        <f>อุดรธานี!AP86</f>
        <v>858708.79</v>
      </c>
      <c r="L267" s="103">
        <f>อุดรธานี!AQ86</f>
        <v>1006095.0599999996</v>
      </c>
      <c r="M267" s="103">
        <f>อุดรธานี!AR86</f>
        <v>1449801.38</v>
      </c>
      <c r="N267" s="99"/>
      <c r="O267" s="99"/>
      <c r="P267" s="99"/>
      <c r="Q267" s="91">
        <f t="shared" si="10"/>
        <v>-443706.3200000003</v>
      </c>
      <c r="R267" s="92">
        <f t="shared" si="11"/>
        <v>262.00392187499989</v>
      </c>
    </row>
    <row r="268" spans="1:18" x14ac:dyDescent="0.7">
      <c r="A268" s="98">
        <v>3</v>
      </c>
      <c r="B268" s="99" t="s">
        <v>62</v>
      </c>
      <c r="C268" s="99" t="s">
        <v>313</v>
      </c>
      <c r="D268" s="99" t="s">
        <v>118</v>
      </c>
      <c r="E268" s="99" t="s">
        <v>44</v>
      </c>
      <c r="F268" s="99" t="s">
        <v>178</v>
      </c>
      <c r="G268" s="99" t="s">
        <v>888</v>
      </c>
      <c r="H268" s="100">
        <v>7884</v>
      </c>
      <c r="I268" s="98">
        <v>5</v>
      </c>
      <c r="J268" s="101">
        <f>อุดรธานี!F87</f>
        <v>2559556.62</v>
      </c>
      <c r="K268" s="102">
        <f>อุดรธานี!AP87</f>
        <v>2472081.6300000004</v>
      </c>
      <c r="L268" s="103">
        <f>อุดรธานี!AQ87</f>
        <v>4488300.38</v>
      </c>
      <c r="M268" s="103">
        <f>อุดรธานี!AR87</f>
        <v>4231013.2</v>
      </c>
      <c r="N268" s="99"/>
      <c r="O268" s="99"/>
      <c r="P268" s="99"/>
      <c r="Q268" s="91">
        <f t="shared" si="10"/>
        <v>257287.1799999997</v>
      </c>
      <c r="R268" s="92">
        <f t="shared" si="11"/>
        <v>569.29228564180619</v>
      </c>
    </row>
    <row r="269" spans="1:18" x14ac:dyDescent="0.7">
      <c r="A269" s="98">
        <v>4</v>
      </c>
      <c r="B269" s="99" t="s">
        <v>62</v>
      </c>
      <c r="C269" s="99" t="s">
        <v>313</v>
      </c>
      <c r="D269" s="99" t="s">
        <v>118</v>
      </c>
      <c r="E269" s="99" t="s">
        <v>44</v>
      </c>
      <c r="F269" s="99" t="s">
        <v>178</v>
      </c>
      <c r="G269" s="99" t="s">
        <v>889</v>
      </c>
      <c r="H269" s="100">
        <v>7845</v>
      </c>
      <c r="I269" s="98">
        <v>5</v>
      </c>
      <c r="J269" s="101">
        <f>อุดรธานี!F88</f>
        <v>1591242.26</v>
      </c>
      <c r="K269" s="102">
        <f>อุดรธานี!AP88</f>
        <v>1593788.29</v>
      </c>
      <c r="L269" s="103">
        <f>อุดรธานี!AQ88</f>
        <v>2988923.29</v>
      </c>
      <c r="M269" s="103">
        <f>อุดรธานี!AR88</f>
        <v>3687394.8899999997</v>
      </c>
      <c r="N269" s="99"/>
      <c r="O269" s="99"/>
      <c r="P269" s="99"/>
      <c r="Q269" s="91">
        <f t="shared" si="10"/>
        <v>-698471.59999999963</v>
      </c>
      <c r="R269" s="92">
        <f t="shared" si="11"/>
        <v>380.99723263224985</v>
      </c>
    </row>
    <row r="270" spans="1:18" x14ac:dyDescent="0.7">
      <c r="A270" s="98">
        <v>5</v>
      </c>
      <c r="B270" s="99" t="s">
        <v>62</v>
      </c>
      <c r="C270" s="99" t="s">
        <v>313</v>
      </c>
      <c r="D270" s="99" t="s">
        <v>118</v>
      </c>
      <c r="E270" s="99" t="s">
        <v>44</v>
      </c>
      <c r="F270" s="99" t="s">
        <v>178</v>
      </c>
      <c r="G270" s="99" t="s">
        <v>890</v>
      </c>
      <c r="H270" s="100">
        <v>6347</v>
      </c>
      <c r="I270" s="98">
        <v>5</v>
      </c>
      <c r="J270" s="101">
        <f>อุดรธานี!F89</f>
        <v>2103821.7000000002</v>
      </c>
      <c r="K270" s="102">
        <f>อุดรธานี!AP89</f>
        <v>2189388.7900000005</v>
      </c>
      <c r="L270" s="103">
        <f>อุดรธานี!AQ89</f>
        <v>3015172.0700000003</v>
      </c>
      <c r="M270" s="103">
        <f>อุดรธานี!AR89</f>
        <v>3344281.43</v>
      </c>
      <c r="N270" s="99"/>
      <c r="O270" s="99"/>
      <c r="P270" s="99"/>
      <c r="Q270" s="91">
        <f t="shared" si="10"/>
        <v>-329109.35999999987</v>
      </c>
      <c r="R270" s="92">
        <f t="shared" si="11"/>
        <v>475.05468252717822</v>
      </c>
    </row>
    <row r="271" spans="1:18" x14ac:dyDescent="0.7">
      <c r="A271" s="98">
        <v>6</v>
      </c>
      <c r="B271" s="99" t="s">
        <v>62</v>
      </c>
      <c r="C271" s="99" t="s">
        <v>313</v>
      </c>
      <c r="D271" s="99" t="s">
        <v>118</v>
      </c>
      <c r="E271" s="99" t="s">
        <v>44</v>
      </c>
      <c r="F271" s="99" t="s">
        <v>178</v>
      </c>
      <c r="G271" s="99" t="s">
        <v>891</v>
      </c>
      <c r="H271" s="100">
        <v>4084</v>
      </c>
      <c r="I271" s="98">
        <v>3</v>
      </c>
      <c r="J271" s="101">
        <f>อุดรธานี!F90</f>
        <v>1056525.78</v>
      </c>
      <c r="K271" s="102">
        <f>อุดรธานี!AP90</f>
        <v>1166926.47</v>
      </c>
      <c r="L271" s="103">
        <f>อุดรธานี!AQ90</f>
        <v>1609919.8900000001</v>
      </c>
      <c r="M271" s="103">
        <f>อุดรธานี!AR90</f>
        <v>2212515.65</v>
      </c>
      <c r="N271" s="99"/>
      <c r="O271" s="99"/>
      <c r="P271" s="99"/>
      <c r="Q271" s="91">
        <f t="shared" si="10"/>
        <v>-602595.75999999978</v>
      </c>
      <c r="R271" s="92">
        <f t="shared" si="11"/>
        <v>394.20173604309502</v>
      </c>
    </row>
    <row r="272" spans="1:18" x14ac:dyDescent="0.7">
      <c r="A272" s="98">
        <v>7</v>
      </c>
      <c r="B272" s="99" t="s">
        <v>62</v>
      </c>
      <c r="C272" s="99" t="s">
        <v>313</v>
      </c>
      <c r="D272" s="99" t="s">
        <v>118</v>
      </c>
      <c r="E272" s="99" t="s">
        <v>44</v>
      </c>
      <c r="F272" s="99" t="s">
        <v>178</v>
      </c>
      <c r="G272" s="99" t="s">
        <v>892</v>
      </c>
      <c r="H272" s="100">
        <v>8111</v>
      </c>
      <c r="I272" s="98">
        <v>5</v>
      </c>
      <c r="J272" s="101">
        <f>อุดรธานี!F91</f>
        <v>2550497.69</v>
      </c>
      <c r="K272" s="102">
        <f>อุดรธานี!AP91</f>
        <v>2000821.3099999996</v>
      </c>
      <c r="L272" s="103">
        <f>อุดรธานี!AQ91</f>
        <v>3535136.8</v>
      </c>
      <c r="M272" s="103">
        <f>อุดรธานี!AR91</f>
        <v>3764330.62</v>
      </c>
      <c r="N272" s="99"/>
      <c r="O272" s="99"/>
      <c r="P272" s="99"/>
      <c r="Q272" s="91">
        <f t="shared" si="10"/>
        <v>-229193.8200000003</v>
      </c>
      <c r="R272" s="92">
        <f t="shared" si="11"/>
        <v>435.84475403772655</v>
      </c>
    </row>
    <row r="273" spans="1:18" x14ac:dyDescent="0.7">
      <c r="A273" s="98">
        <v>8</v>
      </c>
      <c r="B273" s="99" t="s">
        <v>62</v>
      </c>
      <c r="C273" s="99" t="s">
        <v>313</v>
      </c>
      <c r="D273" s="99" t="s">
        <v>118</v>
      </c>
      <c r="E273" s="99" t="s">
        <v>44</v>
      </c>
      <c r="F273" s="99" t="s">
        <v>178</v>
      </c>
      <c r="G273" s="99" t="s">
        <v>893</v>
      </c>
      <c r="H273" s="100">
        <v>4084</v>
      </c>
      <c r="I273" s="98">
        <v>3</v>
      </c>
      <c r="J273" s="101">
        <f>อุดรธานี!F92</f>
        <v>1065125.33</v>
      </c>
      <c r="K273" s="102">
        <f>อุดรธานี!AP92</f>
        <v>855938.96</v>
      </c>
      <c r="L273" s="103">
        <f>อุดรธานี!AQ92</f>
        <v>1855207.92</v>
      </c>
      <c r="M273" s="103">
        <f>อุดรธานี!AR92</f>
        <v>2169961.98</v>
      </c>
      <c r="N273" s="99"/>
      <c r="O273" s="99"/>
      <c r="P273" s="99"/>
      <c r="Q273" s="91">
        <f t="shared" si="10"/>
        <v>-314754.06000000006</v>
      </c>
      <c r="R273" s="92">
        <f t="shared" si="11"/>
        <v>454.26246816846225</v>
      </c>
    </row>
    <row r="274" spans="1:18" x14ac:dyDescent="0.7">
      <c r="A274" s="98">
        <v>9</v>
      </c>
      <c r="B274" s="99" t="s">
        <v>62</v>
      </c>
      <c r="C274" s="99" t="s">
        <v>313</v>
      </c>
      <c r="D274" s="99" t="s">
        <v>118</v>
      </c>
      <c r="E274" s="99" t="s">
        <v>44</v>
      </c>
      <c r="F274" s="99" t="s">
        <v>178</v>
      </c>
      <c r="G274" s="99" t="s">
        <v>894</v>
      </c>
      <c r="H274" s="100">
        <v>6194</v>
      </c>
      <c r="I274" s="98">
        <v>5</v>
      </c>
      <c r="J274" s="101">
        <f>อุดรธานี!F93</f>
        <v>1359659.64</v>
      </c>
      <c r="K274" s="102">
        <f>อุดรธานี!AP93</f>
        <v>1104998.6999999997</v>
      </c>
      <c r="L274" s="103">
        <f>อุดรธานี!AQ93</f>
        <v>3535024.42</v>
      </c>
      <c r="M274" s="103">
        <f>อุดรธานี!AR93</f>
        <v>4056241.28</v>
      </c>
      <c r="N274" s="99"/>
      <c r="O274" s="99"/>
      <c r="P274" s="99"/>
      <c r="Q274" s="91">
        <f t="shared" si="10"/>
        <v>-521216.85999999987</v>
      </c>
      <c r="R274" s="92">
        <f t="shared" si="11"/>
        <v>570.7175363254762</v>
      </c>
    </row>
    <row r="275" spans="1:18" x14ac:dyDescent="0.7">
      <c r="A275" s="98">
        <v>10</v>
      </c>
      <c r="B275" s="99" t="s">
        <v>62</v>
      </c>
      <c r="C275" s="99" t="s">
        <v>313</v>
      </c>
      <c r="D275" s="99" t="s">
        <v>118</v>
      </c>
      <c r="E275" s="99" t="s">
        <v>44</v>
      </c>
      <c r="F275" s="99" t="s">
        <v>178</v>
      </c>
      <c r="G275" s="99" t="s">
        <v>895</v>
      </c>
      <c r="H275" s="100">
        <v>4841</v>
      </c>
      <c r="I275" s="98">
        <v>4</v>
      </c>
      <c r="J275" s="101">
        <f>อุดรธานี!F94</f>
        <v>766277.85</v>
      </c>
      <c r="K275" s="102">
        <f>อุดรธานี!AP94</f>
        <v>490091.73999999993</v>
      </c>
      <c r="L275" s="103">
        <f>อุดรธานี!AQ94</f>
        <v>3067735.02</v>
      </c>
      <c r="M275" s="103">
        <f>อุดรธานี!AR94</f>
        <v>3398508.19</v>
      </c>
      <c r="N275" s="99"/>
      <c r="O275" s="99"/>
      <c r="P275" s="99"/>
      <c r="Q275" s="91">
        <f t="shared" si="10"/>
        <v>-330773.16999999993</v>
      </c>
      <c r="R275" s="92">
        <f t="shared" si="11"/>
        <v>633.69862011981002</v>
      </c>
    </row>
    <row r="276" spans="1:18" x14ac:dyDescent="0.7">
      <c r="A276" s="98">
        <v>11</v>
      </c>
      <c r="B276" s="99" t="s">
        <v>62</v>
      </c>
      <c r="C276" s="99" t="s">
        <v>313</v>
      </c>
      <c r="D276" s="99" t="s">
        <v>118</v>
      </c>
      <c r="E276" s="99" t="s">
        <v>44</v>
      </c>
      <c r="F276" s="99" t="s">
        <v>178</v>
      </c>
      <c r="G276" s="99" t="s">
        <v>896</v>
      </c>
      <c r="H276" s="100">
        <v>6531</v>
      </c>
      <c r="I276" s="98">
        <v>5</v>
      </c>
      <c r="J276" s="101">
        <f>อุดรธานี!F95</f>
        <v>735641.91</v>
      </c>
      <c r="K276" s="102">
        <f>อุดรธานี!AP95</f>
        <v>669333.00000000012</v>
      </c>
      <c r="L276" s="103">
        <f>อุดรธานี!AQ95</f>
        <v>2861665.7699999996</v>
      </c>
      <c r="M276" s="103">
        <f>อุดรธานี!AR95</f>
        <v>3277782.2499999995</v>
      </c>
      <c r="N276" s="99"/>
      <c r="O276" s="99"/>
      <c r="P276" s="99"/>
      <c r="Q276" s="91">
        <f t="shared" si="10"/>
        <v>-416116.47999999998</v>
      </c>
      <c r="R276" s="92">
        <f t="shared" si="11"/>
        <v>438.16655489205323</v>
      </c>
    </row>
    <row r="277" spans="1:18" x14ac:dyDescent="0.7">
      <c r="A277" s="98">
        <v>12</v>
      </c>
      <c r="B277" s="99" t="s">
        <v>62</v>
      </c>
      <c r="C277" s="99" t="s">
        <v>313</v>
      </c>
      <c r="D277" s="99" t="s">
        <v>118</v>
      </c>
      <c r="E277" s="99" t="s">
        <v>44</v>
      </c>
      <c r="F277" s="99" t="s">
        <v>178</v>
      </c>
      <c r="G277" s="99" t="s">
        <v>897</v>
      </c>
      <c r="H277" s="100">
        <v>4091</v>
      </c>
      <c r="I277" s="98">
        <v>3</v>
      </c>
      <c r="J277" s="101">
        <f>อุดรธานี!F96</f>
        <v>916723.78</v>
      </c>
      <c r="K277" s="102">
        <f>อุดรธานี!AP96</f>
        <v>1017897.7</v>
      </c>
      <c r="L277" s="103">
        <f>อุดรธานี!AQ96</f>
        <v>2058302.9300000002</v>
      </c>
      <c r="M277" s="103">
        <f>อุดรธานี!AR96</f>
        <v>2140992.94</v>
      </c>
      <c r="N277" s="99"/>
      <c r="O277" s="99"/>
      <c r="P277" s="99"/>
      <c r="Q277" s="91">
        <f t="shared" si="10"/>
        <v>-82690.009999999776</v>
      </c>
      <c r="R277" s="92">
        <f t="shared" si="11"/>
        <v>503.12953556587638</v>
      </c>
    </row>
    <row r="278" spans="1:18" x14ac:dyDescent="0.7">
      <c r="A278" s="98">
        <v>13</v>
      </c>
      <c r="B278" s="99" t="s">
        <v>62</v>
      </c>
      <c r="C278" s="99" t="s">
        <v>313</v>
      </c>
      <c r="D278" s="99" t="s">
        <v>118</v>
      </c>
      <c r="E278" s="99" t="s">
        <v>44</v>
      </c>
      <c r="F278" s="99" t="s">
        <v>178</v>
      </c>
      <c r="G278" s="99" t="s">
        <v>898</v>
      </c>
      <c r="H278" s="100">
        <v>5373</v>
      </c>
      <c r="I278" s="98">
        <v>4</v>
      </c>
      <c r="J278" s="101">
        <f>อุดรธานี!F97</f>
        <v>804311.72</v>
      </c>
      <c r="K278" s="102">
        <f>อุดรธานี!AP97</f>
        <v>796881.03</v>
      </c>
      <c r="L278" s="103">
        <f>อุดรธานี!AQ97</f>
        <v>2803720.38</v>
      </c>
      <c r="M278" s="103">
        <f>อุดรธานี!AR97</f>
        <v>2760224.34</v>
      </c>
      <c r="N278" s="99"/>
      <c r="O278" s="99"/>
      <c r="P278" s="99"/>
      <c r="Q278" s="91">
        <f t="shared" si="10"/>
        <v>43496.040000000037</v>
      </c>
      <c r="R278" s="92">
        <f t="shared" si="11"/>
        <v>521.8165605806812</v>
      </c>
    </row>
    <row r="279" spans="1:18" x14ac:dyDescent="0.7">
      <c r="A279" s="98">
        <v>14</v>
      </c>
      <c r="B279" s="99" t="s">
        <v>62</v>
      </c>
      <c r="C279" s="99" t="s">
        <v>313</v>
      </c>
      <c r="D279" s="99" t="s">
        <v>118</v>
      </c>
      <c r="E279" s="99" t="s">
        <v>44</v>
      </c>
      <c r="F279" s="99" t="s">
        <v>178</v>
      </c>
      <c r="G279" s="99" t="s">
        <v>899</v>
      </c>
      <c r="H279" s="100">
        <v>4225</v>
      </c>
      <c r="I279" s="98">
        <v>3</v>
      </c>
      <c r="J279" s="101">
        <f>อุดรธานี!F98</f>
        <v>1080731.78</v>
      </c>
      <c r="K279" s="102">
        <f>อุดรธานี!AP98</f>
        <v>1208954.28</v>
      </c>
      <c r="L279" s="103">
        <f>อุดรธานี!AQ98</f>
        <v>2719786.55</v>
      </c>
      <c r="M279" s="103">
        <f>อุดรธานี!AR98</f>
        <v>3185597.5</v>
      </c>
      <c r="N279" s="99"/>
      <c r="O279" s="99"/>
      <c r="P279" s="99"/>
      <c r="Q279" s="91">
        <f t="shared" si="10"/>
        <v>-465810.95000000019</v>
      </c>
      <c r="R279" s="92">
        <f t="shared" si="11"/>
        <v>643.73646153846153</v>
      </c>
    </row>
    <row r="280" spans="1:18" x14ac:dyDescent="0.7">
      <c r="A280" s="98">
        <v>15</v>
      </c>
      <c r="B280" s="99" t="s">
        <v>62</v>
      </c>
      <c r="C280" s="99" t="s">
        <v>313</v>
      </c>
      <c r="D280" s="99" t="s">
        <v>118</v>
      </c>
      <c r="E280" s="99" t="s">
        <v>44</v>
      </c>
      <c r="F280" s="99" t="s">
        <v>178</v>
      </c>
      <c r="G280" s="99" t="s">
        <v>900</v>
      </c>
      <c r="H280" s="100">
        <v>3361</v>
      </c>
      <c r="I280" s="98">
        <v>3</v>
      </c>
      <c r="J280" s="101">
        <f>อุดรธานี!F99</f>
        <v>754932</v>
      </c>
      <c r="K280" s="102">
        <f>อุดรธานี!AP99</f>
        <v>586645.35000000009</v>
      </c>
      <c r="L280" s="103">
        <f>อุดรธานี!AQ99</f>
        <v>2500780.0699999998</v>
      </c>
      <c r="M280" s="103">
        <f>อุดรธานี!AR99</f>
        <v>2048871.83</v>
      </c>
      <c r="N280" s="99"/>
      <c r="O280" s="99"/>
      <c r="P280" s="99"/>
      <c r="Q280" s="91">
        <f t="shared" si="10"/>
        <v>451908.23999999976</v>
      </c>
      <c r="R280" s="92">
        <f t="shared" si="11"/>
        <v>744.05833680452247</v>
      </c>
    </row>
    <row r="281" spans="1:18" s="110" customFormat="1" x14ac:dyDescent="0.7">
      <c r="A281" s="104">
        <v>6</v>
      </c>
      <c r="B281" s="105" t="s">
        <v>62</v>
      </c>
      <c r="C281" s="105"/>
      <c r="D281" s="105"/>
      <c r="E281" s="105" t="s">
        <v>75</v>
      </c>
      <c r="F281" s="105"/>
      <c r="G281" s="105" t="s">
        <v>315</v>
      </c>
      <c r="H281" s="111">
        <f>SUM(H266:H280)</f>
        <v>76811</v>
      </c>
      <c r="I281" s="104"/>
      <c r="J281" s="107">
        <f>SUM(J266:J280)</f>
        <v>18169957.359999999</v>
      </c>
      <c r="K281" s="107">
        <f>SUM(K266:K280)</f>
        <v>17012456.039999999</v>
      </c>
      <c r="L281" s="107">
        <f>SUM(L266:L280)</f>
        <v>38045770.550000004</v>
      </c>
      <c r="M281" s="107">
        <f>SUM(M266:M280)</f>
        <v>41727517.480000004</v>
      </c>
      <c r="N281" s="105">
        <v>14</v>
      </c>
      <c r="O281" s="105">
        <v>14</v>
      </c>
      <c r="P281" s="105">
        <f>N281-O281</f>
        <v>0</v>
      </c>
      <c r="Q281" s="108">
        <f t="shared" si="10"/>
        <v>-3681746.9299999997</v>
      </c>
      <c r="R281" s="109">
        <f>L281/H281</f>
        <v>495.31669357253526</v>
      </c>
    </row>
    <row r="282" spans="1:18" x14ac:dyDescent="0.7">
      <c r="A282" s="98">
        <v>1</v>
      </c>
      <c r="B282" s="99" t="s">
        <v>62</v>
      </c>
      <c r="C282" s="99" t="s">
        <v>316</v>
      </c>
      <c r="D282" s="99" t="s">
        <v>124</v>
      </c>
      <c r="E282" s="99" t="s">
        <v>45</v>
      </c>
      <c r="F282" s="99" t="s">
        <v>208</v>
      </c>
      <c r="G282" s="99" t="s">
        <v>317</v>
      </c>
      <c r="H282" s="100"/>
      <c r="I282" s="98"/>
      <c r="J282" s="101"/>
      <c r="K282" s="102"/>
      <c r="L282" s="103"/>
      <c r="M282" s="103"/>
      <c r="N282" s="99"/>
      <c r="O282" s="99"/>
      <c r="P282" s="99"/>
    </row>
    <row r="283" spans="1:18" x14ac:dyDescent="0.7">
      <c r="A283" s="98">
        <v>2</v>
      </c>
      <c r="B283" s="99" t="s">
        <v>62</v>
      </c>
      <c r="C283" s="99" t="s">
        <v>316</v>
      </c>
      <c r="D283" s="99" t="s">
        <v>124</v>
      </c>
      <c r="E283" s="99" t="s">
        <v>45</v>
      </c>
      <c r="F283" s="99" t="s">
        <v>178</v>
      </c>
      <c r="G283" s="99" t="s">
        <v>901</v>
      </c>
      <c r="H283" s="100">
        <v>2519</v>
      </c>
      <c r="I283" s="98">
        <v>2</v>
      </c>
      <c r="J283" s="101">
        <f>อุดรธานี!F100</f>
        <v>406410.66</v>
      </c>
      <c r="K283" s="102">
        <f>อุดรธานี!AP100</f>
        <v>514950.56999999995</v>
      </c>
      <c r="L283" s="103">
        <f>อุดรธานี!AQ100</f>
        <v>1731457.47</v>
      </c>
      <c r="M283" s="103">
        <f>อุดรธานี!AR100</f>
        <v>1828193.4100000001</v>
      </c>
      <c r="N283" s="99"/>
      <c r="O283" s="99"/>
      <c r="P283" s="99"/>
      <c r="Q283" s="91">
        <f t="shared" si="10"/>
        <v>-96735.940000000177</v>
      </c>
      <c r="R283" s="92">
        <f t="shared" si="11"/>
        <v>687.35905915045657</v>
      </c>
    </row>
    <row r="284" spans="1:18" x14ac:dyDescent="0.7">
      <c r="A284" s="98">
        <v>3</v>
      </c>
      <c r="B284" s="99" t="s">
        <v>62</v>
      </c>
      <c r="C284" s="99" t="s">
        <v>316</v>
      </c>
      <c r="D284" s="99" t="s">
        <v>124</v>
      </c>
      <c r="E284" s="99" t="s">
        <v>45</v>
      </c>
      <c r="F284" s="99" t="s">
        <v>178</v>
      </c>
      <c r="G284" s="99" t="s">
        <v>902</v>
      </c>
      <c r="H284" s="100">
        <v>5267</v>
      </c>
      <c r="I284" s="98">
        <v>4</v>
      </c>
      <c r="J284" s="101">
        <f>อุดรธานี!F101</f>
        <v>653261.98</v>
      </c>
      <c r="K284" s="102">
        <f>อุดรธานี!AP101</f>
        <v>724168.73</v>
      </c>
      <c r="L284" s="103">
        <f>อุดรธานี!AQ101</f>
        <v>2521835.23</v>
      </c>
      <c r="M284" s="103">
        <f>อุดรธานี!AR101</f>
        <v>2651307.92</v>
      </c>
      <c r="N284" s="99"/>
      <c r="O284" s="99"/>
      <c r="P284" s="99"/>
      <c r="Q284" s="91">
        <f t="shared" si="10"/>
        <v>-129472.68999999994</v>
      </c>
      <c r="R284" s="92">
        <f t="shared" si="11"/>
        <v>478.79917030567685</v>
      </c>
    </row>
    <row r="285" spans="1:18" x14ac:dyDescent="0.7">
      <c r="A285" s="98">
        <v>4</v>
      </c>
      <c r="B285" s="99" t="s">
        <v>62</v>
      </c>
      <c r="C285" s="99" t="s">
        <v>316</v>
      </c>
      <c r="D285" s="99" t="s">
        <v>124</v>
      </c>
      <c r="E285" s="99" t="s">
        <v>45</v>
      </c>
      <c r="F285" s="99" t="s">
        <v>178</v>
      </c>
      <c r="G285" s="99" t="s">
        <v>903</v>
      </c>
      <c r="H285" s="100">
        <v>2857</v>
      </c>
      <c r="I285" s="98">
        <v>2</v>
      </c>
      <c r="J285" s="101">
        <f>อุดรธานี!F102</f>
        <v>435891.82</v>
      </c>
      <c r="K285" s="102">
        <f>อุดรธานี!AP102</f>
        <v>456795.15</v>
      </c>
      <c r="L285" s="103">
        <f>อุดรธานี!AQ102</f>
        <v>2105554.6500000004</v>
      </c>
      <c r="M285" s="103">
        <f>อุดรธานี!AR102</f>
        <v>2114029.34</v>
      </c>
      <c r="N285" s="99"/>
      <c r="O285" s="99"/>
      <c r="P285" s="99"/>
      <c r="Q285" s="91">
        <f t="shared" si="10"/>
        <v>-8474.6899999994785</v>
      </c>
      <c r="R285" s="92">
        <f t="shared" si="11"/>
        <v>736.98097654882758</v>
      </c>
    </row>
    <row r="286" spans="1:18" x14ac:dyDescent="0.7">
      <c r="A286" s="98">
        <v>5</v>
      </c>
      <c r="B286" s="99" t="s">
        <v>62</v>
      </c>
      <c r="C286" s="99" t="s">
        <v>316</v>
      </c>
      <c r="D286" s="99" t="s">
        <v>124</v>
      </c>
      <c r="E286" s="99" t="s">
        <v>45</v>
      </c>
      <c r="F286" s="99" t="s">
        <v>178</v>
      </c>
      <c r="G286" s="99" t="s">
        <v>904</v>
      </c>
      <c r="H286" s="100">
        <v>3224</v>
      </c>
      <c r="I286" s="98">
        <v>3</v>
      </c>
      <c r="J286" s="101">
        <f>อุดรธานี!F103</f>
        <v>435061.75</v>
      </c>
      <c r="K286" s="102">
        <f>อุดรธานี!AP103</f>
        <v>531577.73</v>
      </c>
      <c r="L286" s="103">
        <f>อุดรธานี!AQ103</f>
        <v>1743617.26</v>
      </c>
      <c r="M286" s="103">
        <f>อุดรธานี!AR103</f>
        <v>1815222.83</v>
      </c>
      <c r="N286" s="99"/>
      <c r="O286" s="99"/>
      <c r="P286" s="99"/>
      <c r="Q286" s="91">
        <f t="shared" si="10"/>
        <v>-71605.570000000065</v>
      </c>
      <c r="R286" s="92">
        <f t="shared" si="11"/>
        <v>540.8242121588089</v>
      </c>
    </row>
    <row r="287" spans="1:18" x14ac:dyDescent="0.7">
      <c r="A287" s="98">
        <v>6</v>
      </c>
      <c r="B287" s="99" t="s">
        <v>62</v>
      </c>
      <c r="C287" s="99" t="s">
        <v>316</v>
      </c>
      <c r="D287" s="99" t="s">
        <v>124</v>
      </c>
      <c r="E287" s="99" t="s">
        <v>45</v>
      </c>
      <c r="F287" s="99" t="s">
        <v>178</v>
      </c>
      <c r="G287" s="99" t="s">
        <v>905</v>
      </c>
      <c r="H287" s="100">
        <v>1708</v>
      </c>
      <c r="I287" s="98">
        <v>2</v>
      </c>
      <c r="J287" s="101">
        <f>อุดรธานี!F104</f>
        <v>348404.24</v>
      </c>
      <c r="K287" s="102">
        <f>อุดรธานี!AP104</f>
        <v>351118.04</v>
      </c>
      <c r="L287" s="103">
        <f>อุดรธานี!AQ104</f>
        <v>1587353.33</v>
      </c>
      <c r="M287" s="103">
        <f>อุดรธานี!AR104</f>
        <v>1501626.03</v>
      </c>
      <c r="N287" s="99"/>
      <c r="O287" s="99"/>
      <c r="P287" s="99"/>
      <c r="Q287" s="91">
        <f t="shared" si="10"/>
        <v>85727.300000000047</v>
      </c>
      <c r="R287" s="92">
        <f t="shared" si="11"/>
        <v>929.36377634660425</v>
      </c>
    </row>
    <row r="288" spans="1:18" x14ac:dyDescent="0.7">
      <c r="A288" s="98">
        <v>7</v>
      </c>
      <c r="B288" s="99" t="s">
        <v>62</v>
      </c>
      <c r="C288" s="99" t="s">
        <v>316</v>
      </c>
      <c r="D288" s="99" t="s">
        <v>124</v>
      </c>
      <c r="E288" s="99" t="s">
        <v>45</v>
      </c>
      <c r="F288" s="99" t="s">
        <v>178</v>
      </c>
      <c r="G288" s="99" t="s">
        <v>906</v>
      </c>
      <c r="H288" s="100">
        <v>2127</v>
      </c>
      <c r="I288" s="98">
        <v>2</v>
      </c>
      <c r="J288" s="101">
        <f>อุดรธานี!F105</f>
        <v>311904.40999999997</v>
      </c>
      <c r="K288" s="102">
        <f>อุดรธานี!AP105</f>
        <v>231551.63</v>
      </c>
      <c r="L288" s="103">
        <f>อุดรธานี!AQ105</f>
        <v>2351572.92</v>
      </c>
      <c r="M288" s="103">
        <f>อุดรธานี!AR105</f>
        <v>2372818.48</v>
      </c>
      <c r="N288" s="99"/>
      <c r="O288" s="99"/>
      <c r="P288" s="99"/>
      <c r="Q288" s="91">
        <f t="shared" si="10"/>
        <v>-21245.560000000056</v>
      </c>
      <c r="R288" s="92">
        <f t="shared" si="11"/>
        <v>1105.5820028208745</v>
      </c>
    </row>
    <row r="289" spans="1:18" s="110" customFormat="1" x14ac:dyDescent="0.7">
      <c r="A289" s="104">
        <v>7</v>
      </c>
      <c r="B289" s="105" t="s">
        <v>62</v>
      </c>
      <c r="C289" s="105"/>
      <c r="D289" s="105"/>
      <c r="E289" s="105" t="s">
        <v>75</v>
      </c>
      <c r="F289" s="105"/>
      <c r="G289" s="105" t="s">
        <v>318</v>
      </c>
      <c r="H289" s="111">
        <f>SUM(H282:H288)</f>
        <v>17702</v>
      </c>
      <c r="I289" s="104"/>
      <c r="J289" s="107">
        <f>SUM(J282:J288)</f>
        <v>2590934.8600000003</v>
      </c>
      <c r="K289" s="107">
        <f>SUM(K282:K288)</f>
        <v>2810161.8499999996</v>
      </c>
      <c r="L289" s="107">
        <f>SUM(L282:L288)</f>
        <v>12041390.860000001</v>
      </c>
      <c r="M289" s="107">
        <f>SUM(M282:M288)</f>
        <v>12283198.01</v>
      </c>
      <c r="N289" s="105">
        <v>6</v>
      </c>
      <c r="O289" s="105">
        <v>6</v>
      </c>
      <c r="P289" s="105">
        <f>N289-O289</f>
        <v>0</v>
      </c>
      <c r="Q289" s="108">
        <f t="shared" si="10"/>
        <v>-241807.14999999851</v>
      </c>
      <c r="R289" s="109">
        <f>L289/H289</f>
        <v>680.22770647384482</v>
      </c>
    </row>
    <row r="290" spans="1:18" x14ac:dyDescent="0.7">
      <c r="A290" s="98">
        <v>1</v>
      </c>
      <c r="B290" s="99" t="s">
        <v>62</v>
      </c>
      <c r="C290" s="99" t="s">
        <v>35</v>
      </c>
      <c r="D290" s="99" t="s">
        <v>129</v>
      </c>
      <c r="E290" s="99" t="s">
        <v>36</v>
      </c>
      <c r="F290" s="99" t="s">
        <v>208</v>
      </c>
      <c r="G290" s="99" t="s">
        <v>319</v>
      </c>
      <c r="H290" s="100"/>
      <c r="I290" s="98"/>
      <c r="J290" s="101"/>
      <c r="K290" s="102"/>
      <c r="L290" s="103"/>
      <c r="M290" s="103"/>
      <c r="N290" s="99"/>
      <c r="O290" s="99"/>
      <c r="P290" s="99"/>
    </row>
    <row r="291" spans="1:18" x14ac:dyDescent="0.7">
      <c r="A291" s="98">
        <v>2</v>
      </c>
      <c r="B291" s="99" t="s">
        <v>62</v>
      </c>
      <c r="C291" s="99" t="s">
        <v>35</v>
      </c>
      <c r="D291" s="99" t="s">
        <v>129</v>
      </c>
      <c r="E291" s="99" t="s">
        <v>36</v>
      </c>
      <c r="F291" s="99" t="s">
        <v>178</v>
      </c>
      <c r="G291" s="99" t="s">
        <v>907</v>
      </c>
      <c r="H291" s="100">
        <v>2572</v>
      </c>
      <c r="I291" s="98">
        <v>2</v>
      </c>
      <c r="J291" s="101">
        <f>อุดรธานี!F106</f>
        <v>267040.90999999997</v>
      </c>
      <c r="K291" s="102">
        <f>อุดรธานี!AP106</f>
        <v>217931.79999999996</v>
      </c>
      <c r="L291" s="103">
        <f>อุดรธานี!AQ106</f>
        <v>2092698.29</v>
      </c>
      <c r="M291" s="103">
        <f>อุดรธานี!AR106</f>
        <v>2218022.44</v>
      </c>
      <c r="N291" s="99"/>
      <c r="O291" s="99"/>
      <c r="P291" s="99"/>
      <c r="Q291" s="91">
        <f t="shared" si="10"/>
        <v>-125324.14999999991</v>
      </c>
      <c r="R291" s="92">
        <f t="shared" si="11"/>
        <v>813.64630248833589</v>
      </c>
    </row>
    <row r="292" spans="1:18" x14ac:dyDescent="0.7">
      <c r="A292" s="98">
        <v>3</v>
      </c>
      <c r="B292" s="99" t="s">
        <v>62</v>
      </c>
      <c r="C292" s="99" t="s">
        <v>35</v>
      </c>
      <c r="D292" s="99" t="s">
        <v>129</v>
      </c>
      <c r="E292" s="99" t="s">
        <v>36</v>
      </c>
      <c r="F292" s="99" t="s">
        <v>178</v>
      </c>
      <c r="G292" s="99" t="s">
        <v>908</v>
      </c>
      <c r="H292" s="100">
        <v>7137</v>
      </c>
      <c r="I292" s="98">
        <v>5</v>
      </c>
      <c r="J292" s="101">
        <f>อุดรธานี!F107</f>
        <v>517777.84</v>
      </c>
      <c r="K292" s="102">
        <f>อุดรธานี!AP107</f>
        <v>278778.40999999997</v>
      </c>
      <c r="L292" s="103">
        <f>อุดรธานี!AQ107</f>
        <v>3988437.4699999997</v>
      </c>
      <c r="M292" s="103">
        <f>อุดรธานี!AR107</f>
        <v>4400420.07</v>
      </c>
      <c r="N292" s="99"/>
      <c r="O292" s="99"/>
      <c r="P292" s="99"/>
      <c r="Q292" s="91">
        <f t="shared" si="10"/>
        <v>-411982.60000000056</v>
      </c>
      <c r="R292" s="92">
        <f t="shared" si="11"/>
        <v>558.83949418523184</v>
      </c>
    </row>
    <row r="293" spans="1:18" x14ac:dyDescent="0.7">
      <c r="A293" s="98">
        <v>4</v>
      </c>
      <c r="B293" s="99" t="s">
        <v>62</v>
      </c>
      <c r="C293" s="99" t="s">
        <v>35</v>
      </c>
      <c r="D293" s="99" t="s">
        <v>129</v>
      </c>
      <c r="E293" s="99" t="s">
        <v>36</v>
      </c>
      <c r="F293" s="99" t="s">
        <v>178</v>
      </c>
      <c r="G293" s="99" t="s">
        <v>909</v>
      </c>
      <c r="H293" s="100">
        <v>6162</v>
      </c>
      <c r="I293" s="98">
        <v>5</v>
      </c>
      <c r="J293" s="101">
        <f>อุดรธานี!F108</f>
        <v>51230.11</v>
      </c>
      <c r="K293" s="102">
        <f>อุดรธานี!AP108</f>
        <v>-28699.47</v>
      </c>
      <c r="L293" s="103">
        <f>อุดรธานี!AQ108</f>
        <v>3977281.05</v>
      </c>
      <c r="M293" s="103">
        <f>อุดรธานี!AR108</f>
        <v>4245301.1099999994</v>
      </c>
      <c r="N293" s="99"/>
      <c r="O293" s="99"/>
      <c r="P293" s="99"/>
      <c r="Q293" s="91">
        <f t="shared" si="10"/>
        <v>-268020.05999999959</v>
      </c>
      <c r="R293" s="92">
        <f t="shared" si="11"/>
        <v>645.45294547224921</v>
      </c>
    </row>
    <row r="294" spans="1:18" x14ac:dyDescent="0.7">
      <c r="A294" s="98">
        <v>5</v>
      </c>
      <c r="B294" s="99" t="s">
        <v>62</v>
      </c>
      <c r="C294" s="99" t="s">
        <v>35</v>
      </c>
      <c r="D294" s="99" t="s">
        <v>129</v>
      </c>
      <c r="E294" s="99" t="s">
        <v>36</v>
      </c>
      <c r="F294" s="99" t="s">
        <v>178</v>
      </c>
      <c r="G294" s="99" t="s">
        <v>910</v>
      </c>
      <c r="H294" s="100">
        <v>5550</v>
      </c>
      <c r="I294" s="98">
        <v>4</v>
      </c>
      <c r="J294" s="101">
        <f>อุดรธานี!F109</f>
        <v>495387.45</v>
      </c>
      <c r="K294" s="102">
        <f>อุดรธานี!AP109</f>
        <v>329734.68</v>
      </c>
      <c r="L294" s="103">
        <f>อุดรธานี!AQ109</f>
        <v>3125622.9699999997</v>
      </c>
      <c r="M294" s="103">
        <f>อุดรธานี!AR109</f>
        <v>3170115.5500000003</v>
      </c>
      <c r="N294" s="99"/>
      <c r="O294" s="99"/>
      <c r="P294" s="99"/>
      <c r="Q294" s="91">
        <f t="shared" si="10"/>
        <v>-44492.58000000054</v>
      </c>
      <c r="R294" s="92">
        <f t="shared" si="11"/>
        <v>563.17530990990986</v>
      </c>
    </row>
    <row r="295" spans="1:18" s="110" customFormat="1" x14ac:dyDescent="0.7">
      <c r="A295" s="104">
        <v>8</v>
      </c>
      <c r="B295" s="105" t="s">
        <v>62</v>
      </c>
      <c r="C295" s="105"/>
      <c r="D295" s="105"/>
      <c r="E295" s="105" t="s">
        <v>75</v>
      </c>
      <c r="F295" s="105"/>
      <c r="G295" s="105" t="s">
        <v>320</v>
      </c>
      <c r="H295" s="111">
        <f>SUM(H290:H294)</f>
        <v>21421</v>
      </c>
      <c r="I295" s="104"/>
      <c r="J295" s="107">
        <f>SUM(J290:J294)</f>
        <v>1331436.31</v>
      </c>
      <c r="K295" s="107">
        <f>SUM(K290:K294)</f>
        <v>797745.41999999993</v>
      </c>
      <c r="L295" s="107">
        <f>SUM(L290:L294)</f>
        <v>13184039.779999997</v>
      </c>
      <c r="M295" s="107">
        <f>SUM(M290:M294)</f>
        <v>14033859.17</v>
      </c>
      <c r="N295" s="105">
        <v>4</v>
      </c>
      <c r="O295" s="105">
        <v>4</v>
      </c>
      <c r="P295" s="105">
        <f>N295-O295</f>
        <v>0</v>
      </c>
      <c r="Q295" s="108">
        <f t="shared" si="10"/>
        <v>-849819.39000000246</v>
      </c>
      <c r="R295" s="109">
        <f>L295/H295</f>
        <v>615.47265673871425</v>
      </c>
    </row>
    <row r="296" spans="1:18" x14ac:dyDescent="0.7">
      <c r="A296" s="98">
        <v>1</v>
      </c>
      <c r="B296" s="99" t="s">
        <v>62</v>
      </c>
      <c r="C296" s="99" t="s">
        <v>321</v>
      </c>
      <c r="D296" s="99" t="s">
        <v>133</v>
      </c>
      <c r="E296" s="99" t="s">
        <v>46</v>
      </c>
      <c r="F296" s="99" t="s">
        <v>208</v>
      </c>
      <c r="G296" s="99" t="s">
        <v>322</v>
      </c>
      <c r="H296" s="100"/>
      <c r="I296" s="98"/>
      <c r="J296" s="101"/>
      <c r="K296" s="102"/>
      <c r="L296" s="103"/>
      <c r="M296" s="103"/>
      <c r="N296" s="99"/>
      <c r="O296" s="99"/>
      <c r="P296" s="99"/>
    </row>
    <row r="297" spans="1:18" x14ac:dyDescent="0.7">
      <c r="A297" s="98">
        <v>2</v>
      </c>
      <c r="B297" s="99" t="s">
        <v>62</v>
      </c>
      <c r="C297" s="99" t="s">
        <v>321</v>
      </c>
      <c r="D297" s="99" t="s">
        <v>133</v>
      </c>
      <c r="E297" s="99" t="s">
        <v>46</v>
      </c>
      <c r="F297" s="99" t="s">
        <v>178</v>
      </c>
      <c r="G297" s="99" t="s">
        <v>911</v>
      </c>
      <c r="H297" s="100">
        <v>3386</v>
      </c>
      <c r="I297" s="98">
        <v>3</v>
      </c>
      <c r="J297" s="101">
        <f>อุดรธานี!F110</f>
        <v>643679.47</v>
      </c>
      <c r="K297" s="102">
        <f>อุดรธานี!AP110</f>
        <v>609231.42999999993</v>
      </c>
      <c r="L297" s="103">
        <f>อุดรธานี!AQ110</f>
        <v>2786992.95</v>
      </c>
      <c r="M297" s="103">
        <f>อุดรธานี!AR110</f>
        <v>3090317.34</v>
      </c>
      <c r="N297" s="99"/>
      <c r="O297" s="99"/>
      <c r="P297" s="99"/>
      <c r="Q297" s="91">
        <f t="shared" si="10"/>
        <v>-303324.38999999966</v>
      </c>
      <c r="R297" s="92">
        <f t="shared" si="11"/>
        <v>823.09301535735392</v>
      </c>
    </row>
    <row r="298" spans="1:18" x14ac:dyDescent="0.7">
      <c r="A298" s="98">
        <v>3</v>
      </c>
      <c r="B298" s="99" t="s">
        <v>62</v>
      </c>
      <c r="C298" s="99" t="s">
        <v>321</v>
      </c>
      <c r="D298" s="99" t="s">
        <v>133</v>
      </c>
      <c r="E298" s="99" t="s">
        <v>46</v>
      </c>
      <c r="F298" s="99" t="s">
        <v>178</v>
      </c>
      <c r="G298" s="99" t="s">
        <v>912</v>
      </c>
      <c r="H298" s="100">
        <v>2993</v>
      </c>
      <c r="I298" s="98">
        <v>2</v>
      </c>
      <c r="J298" s="101">
        <f>อุดรธานี!F111</f>
        <v>666750.4</v>
      </c>
      <c r="K298" s="102">
        <f>อุดรธานี!AP111</f>
        <v>770357.95000000007</v>
      </c>
      <c r="L298" s="103">
        <f>อุดรธานี!AQ111</f>
        <v>2415689.7999999998</v>
      </c>
      <c r="M298" s="103">
        <f>อุดรธานี!AR111</f>
        <v>2537835.77</v>
      </c>
      <c r="N298" s="99"/>
      <c r="O298" s="99"/>
      <c r="P298" s="99"/>
      <c r="Q298" s="91">
        <f t="shared" si="10"/>
        <v>-122145.9700000002</v>
      </c>
      <c r="R298" s="92">
        <f t="shared" si="11"/>
        <v>807.11319746074162</v>
      </c>
    </row>
    <row r="299" spans="1:18" x14ac:dyDescent="0.7">
      <c r="A299" s="98">
        <v>4</v>
      </c>
      <c r="B299" s="99" t="s">
        <v>62</v>
      </c>
      <c r="C299" s="99" t="s">
        <v>321</v>
      </c>
      <c r="D299" s="99" t="s">
        <v>133</v>
      </c>
      <c r="E299" s="99" t="s">
        <v>46</v>
      </c>
      <c r="F299" s="99" t="s">
        <v>178</v>
      </c>
      <c r="G299" s="99" t="s">
        <v>913</v>
      </c>
      <c r="H299" s="100">
        <v>1953</v>
      </c>
      <c r="I299" s="98">
        <v>2</v>
      </c>
      <c r="J299" s="101">
        <f>อุดรธานี!F112</f>
        <v>475052.78</v>
      </c>
      <c r="K299" s="102">
        <f>อุดรธานี!AP112</f>
        <v>664941.5</v>
      </c>
      <c r="L299" s="103">
        <f>อุดรธานี!AQ112</f>
        <v>2585025.31</v>
      </c>
      <c r="M299" s="103">
        <f>อุดรธานี!AR112</f>
        <v>2675019.0500000003</v>
      </c>
      <c r="N299" s="99"/>
      <c r="O299" s="99"/>
      <c r="P299" s="99"/>
      <c r="Q299" s="91">
        <f t="shared" si="10"/>
        <v>-89993.740000000224</v>
      </c>
      <c r="R299" s="92">
        <f t="shared" si="11"/>
        <v>1323.617670250896</v>
      </c>
    </row>
    <row r="300" spans="1:18" x14ac:dyDescent="0.7">
      <c r="A300" s="98">
        <v>5</v>
      </c>
      <c r="B300" s="99" t="s">
        <v>62</v>
      </c>
      <c r="C300" s="99" t="s">
        <v>321</v>
      </c>
      <c r="D300" s="99" t="s">
        <v>133</v>
      </c>
      <c r="E300" s="99" t="s">
        <v>46</v>
      </c>
      <c r="F300" s="99" t="s">
        <v>178</v>
      </c>
      <c r="G300" s="99" t="s">
        <v>914</v>
      </c>
      <c r="H300" s="100">
        <v>1859</v>
      </c>
      <c r="I300" s="98">
        <v>2</v>
      </c>
      <c r="J300" s="101">
        <f>อุดรธานี!F113</f>
        <v>392976.85</v>
      </c>
      <c r="K300" s="102">
        <f>อุดรธานี!AP113</f>
        <v>653144.45999999985</v>
      </c>
      <c r="L300" s="103">
        <f>อุดรธานี!AQ113</f>
        <v>1886239.48</v>
      </c>
      <c r="M300" s="103">
        <f>อุดรธานี!AR113</f>
        <v>2016173.79</v>
      </c>
      <c r="N300" s="99"/>
      <c r="O300" s="99"/>
      <c r="P300" s="99"/>
      <c r="Q300" s="91">
        <f t="shared" si="10"/>
        <v>-129934.31000000006</v>
      </c>
      <c r="R300" s="92">
        <f t="shared" si="11"/>
        <v>1014.6527595481441</v>
      </c>
    </row>
    <row r="301" spans="1:18" x14ac:dyDescent="0.7">
      <c r="A301" s="98">
        <v>6</v>
      </c>
      <c r="B301" s="99" t="s">
        <v>62</v>
      </c>
      <c r="C301" s="99" t="s">
        <v>321</v>
      </c>
      <c r="D301" s="99" t="s">
        <v>133</v>
      </c>
      <c r="E301" s="99" t="s">
        <v>46</v>
      </c>
      <c r="F301" s="99" t="s">
        <v>178</v>
      </c>
      <c r="G301" s="99" t="s">
        <v>915</v>
      </c>
      <c r="H301" s="100">
        <v>3125</v>
      </c>
      <c r="I301" s="98">
        <v>3</v>
      </c>
      <c r="J301" s="101">
        <f>อุดรธานี!F114</f>
        <v>475380</v>
      </c>
      <c r="K301" s="102">
        <f>อุดรธานี!AP114</f>
        <v>778518.3899999999</v>
      </c>
      <c r="L301" s="103">
        <f>อุดรธานี!AQ114</f>
        <v>2423219.2099999995</v>
      </c>
      <c r="M301" s="103">
        <f>อุดรธานี!AR114</f>
        <v>2768957</v>
      </c>
      <c r="N301" s="99"/>
      <c r="O301" s="99"/>
      <c r="P301" s="99"/>
      <c r="Q301" s="91">
        <f t="shared" si="10"/>
        <v>-345737.7900000005</v>
      </c>
      <c r="R301" s="92">
        <f t="shared" si="11"/>
        <v>775.43014719999985</v>
      </c>
    </row>
    <row r="302" spans="1:18" x14ac:dyDescent="0.7">
      <c r="A302" s="98">
        <v>7</v>
      </c>
      <c r="B302" s="99" t="s">
        <v>62</v>
      </c>
      <c r="C302" s="99" t="s">
        <v>321</v>
      </c>
      <c r="D302" s="99" t="s">
        <v>133</v>
      </c>
      <c r="E302" s="99" t="s">
        <v>46</v>
      </c>
      <c r="F302" s="99" t="s">
        <v>178</v>
      </c>
      <c r="G302" s="99" t="s">
        <v>916</v>
      </c>
      <c r="H302" s="100">
        <v>2823</v>
      </c>
      <c r="I302" s="98">
        <v>2</v>
      </c>
      <c r="J302" s="101">
        <f>อุดรธานี!F115</f>
        <v>993166.52</v>
      </c>
      <c r="K302" s="102">
        <f>อุดรธานี!AP115</f>
        <v>1185266.32</v>
      </c>
      <c r="L302" s="103">
        <f>อุดรธานี!AQ115</f>
        <v>1833500.42</v>
      </c>
      <c r="M302" s="103">
        <f>อุดรธานี!AR115</f>
        <v>1900293.26</v>
      </c>
      <c r="N302" s="99"/>
      <c r="O302" s="99"/>
      <c r="P302" s="99"/>
      <c r="Q302" s="91">
        <f t="shared" si="10"/>
        <v>-66792.840000000084</v>
      </c>
      <c r="R302" s="92">
        <f t="shared" si="11"/>
        <v>649.48651080410912</v>
      </c>
    </row>
    <row r="303" spans="1:18" x14ac:dyDescent="0.7">
      <c r="A303" s="98">
        <v>8</v>
      </c>
      <c r="B303" s="99" t="s">
        <v>62</v>
      </c>
      <c r="C303" s="99" t="s">
        <v>321</v>
      </c>
      <c r="D303" s="99" t="s">
        <v>133</v>
      </c>
      <c r="E303" s="99" t="s">
        <v>46</v>
      </c>
      <c r="F303" s="99" t="s">
        <v>178</v>
      </c>
      <c r="G303" s="99" t="s">
        <v>917</v>
      </c>
      <c r="H303" s="100">
        <v>3239</v>
      </c>
      <c r="I303" s="98">
        <v>3</v>
      </c>
      <c r="J303" s="101">
        <f>อุดรธานี!F116</f>
        <v>678469.07</v>
      </c>
      <c r="K303" s="102">
        <f>อุดรธานี!AP116</f>
        <v>1050891.3499999999</v>
      </c>
      <c r="L303" s="103">
        <f>อุดรธานี!AQ116</f>
        <v>2187738.21</v>
      </c>
      <c r="M303" s="103">
        <f>อุดรธานี!AR116</f>
        <v>2455694.7299999995</v>
      </c>
      <c r="N303" s="99"/>
      <c r="O303" s="99"/>
      <c r="P303" s="99"/>
      <c r="Q303" s="91">
        <f t="shared" si="10"/>
        <v>-267956.51999999955</v>
      </c>
      <c r="R303" s="92">
        <f t="shared" si="11"/>
        <v>675.43631058968822</v>
      </c>
    </row>
    <row r="304" spans="1:18" x14ac:dyDescent="0.7">
      <c r="A304" s="98">
        <v>9</v>
      </c>
      <c r="B304" s="99" t="s">
        <v>62</v>
      </c>
      <c r="C304" s="99" t="s">
        <v>321</v>
      </c>
      <c r="D304" s="99" t="s">
        <v>133</v>
      </c>
      <c r="E304" s="99" t="s">
        <v>46</v>
      </c>
      <c r="F304" s="99" t="s">
        <v>178</v>
      </c>
      <c r="G304" s="99" t="s">
        <v>918</v>
      </c>
      <c r="H304" s="100">
        <v>3478</v>
      </c>
      <c r="I304" s="98">
        <v>3</v>
      </c>
      <c r="J304" s="101">
        <f>อุดรธานี!F117</f>
        <v>1412550.28</v>
      </c>
      <c r="K304" s="102">
        <f>อุดรธานี!AP117</f>
        <v>1681835.51</v>
      </c>
      <c r="L304" s="103">
        <f>อุดรธานี!AQ117</f>
        <v>2574071.0599999996</v>
      </c>
      <c r="M304" s="103">
        <f>อุดรธานี!AR117</f>
        <v>2869122.5300000003</v>
      </c>
      <c r="N304" s="99"/>
      <c r="O304" s="99"/>
      <c r="P304" s="99"/>
      <c r="Q304" s="91">
        <f t="shared" si="10"/>
        <v>-295051.47000000067</v>
      </c>
      <c r="R304" s="92">
        <f t="shared" si="11"/>
        <v>740.10093732029895</v>
      </c>
    </row>
    <row r="305" spans="1:18" x14ac:dyDescent="0.7">
      <c r="A305" s="98">
        <v>10</v>
      </c>
      <c r="B305" s="99" t="s">
        <v>62</v>
      </c>
      <c r="C305" s="99" t="s">
        <v>321</v>
      </c>
      <c r="D305" s="99" t="s">
        <v>133</v>
      </c>
      <c r="E305" s="99" t="s">
        <v>46</v>
      </c>
      <c r="F305" s="99" t="s">
        <v>178</v>
      </c>
      <c r="G305" s="99" t="s">
        <v>919</v>
      </c>
      <c r="H305" s="100">
        <v>1780</v>
      </c>
      <c r="I305" s="98">
        <v>2</v>
      </c>
      <c r="J305" s="101">
        <f>อุดรธานี!F118</f>
        <v>250592.63</v>
      </c>
      <c r="K305" s="102">
        <f>อุดรธานี!AP118</f>
        <v>121600.83999999997</v>
      </c>
      <c r="L305" s="103">
        <f>อุดรธานี!AQ118</f>
        <v>2602239.5300000003</v>
      </c>
      <c r="M305" s="103">
        <f>อุดรธานี!AR118</f>
        <v>2396561.3699999996</v>
      </c>
      <c r="N305" s="99"/>
      <c r="O305" s="99"/>
      <c r="P305" s="99"/>
      <c r="Q305" s="91">
        <f t="shared" si="10"/>
        <v>205678.16000000061</v>
      </c>
      <c r="R305" s="92">
        <f t="shared" si="11"/>
        <v>1461.9323202247192</v>
      </c>
    </row>
    <row r="306" spans="1:18" x14ac:dyDescent="0.7">
      <c r="A306" s="98">
        <v>11</v>
      </c>
      <c r="B306" s="99" t="s">
        <v>62</v>
      </c>
      <c r="C306" s="99" t="s">
        <v>321</v>
      </c>
      <c r="D306" s="99" t="s">
        <v>133</v>
      </c>
      <c r="E306" s="99" t="s">
        <v>46</v>
      </c>
      <c r="F306" s="99" t="s">
        <v>178</v>
      </c>
      <c r="G306" s="99" t="s">
        <v>920</v>
      </c>
      <c r="H306" s="100">
        <v>1995</v>
      </c>
      <c r="I306" s="98">
        <v>2</v>
      </c>
      <c r="J306" s="101">
        <f>อุดรธานี!F119</f>
        <v>258464.64000000001</v>
      </c>
      <c r="K306" s="102">
        <f>อุดรธานี!AP119</f>
        <v>258207.66000000003</v>
      </c>
      <c r="L306" s="103">
        <f>อุดรธานี!AQ119</f>
        <v>1355359.4</v>
      </c>
      <c r="M306" s="103">
        <f>อุดรธานี!AR119</f>
        <v>1372792.3299999998</v>
      </c>
      <c r="N306" s="99"/>
      <c r="O306" s="99"/>
      <c r="P306" s="99"/>
      <c r="Q306" s="91">
        <f t="shared" si="10"/>
        <v>-17432.929999999935</v>
      </c>
      <c r="R306" s="92">
        <f t="shared" si="11"/>
        <v>679.37814536340852</v>
      </c>
    </row>
    <row r="307" spans="1:18" x14ac:dyDescent="0.7">
      <c r="A307" s="98">
        <v>12</v>
      </c>
      <c r="B307" s="99" t="s">
        <v>62</v>
      </c>
      <c r="C307" s="99" t="s">
        <v>321</v>
      </c>
      <c r="D307" s="99" t="s">
        <v>133</v>
      </c>
      <c r="E307" s="99" t="s">
        <v>46</v>
      </c>
      <c r="F307" s="99" t="s">
        <v>178</v>
      </c>
      <c r="G307" s="99" t="s">
        <v>921</v>
      </c>
      <c r="H307" s="100">
        <v>2686</v>
      </c>
      <c r="I307" s="98">
        <v>2</v>
      </c>
      <c r="J307" s="101">
        <f>อุดรธานี!F120</f>
        <v>710439.37</v>
      </c>
      <c r="K307" s="102">
        <f>อุดรธานี!AP120</f>
        <v>689188.81</v>
      </c>
      <c r="L307" s="103">
        <f>อุดรธานี!AQ120</f>
        <v>2612698.87</v>
      </c>
      <c r="M307" s="103">
        <f>อุดรธานี!AR120</f>
        <v>2657936.75</v>
      </c>
      <c r="N307" s="99"/>
      <c r="O307" s="99"/>
      <c r="P307" s="99"/>
      <c r="Q307" s="91">
        <f t="shared" si="10"/>
        <v>-45237.879999999888</v>
      </c>
      <c r="R307" s="92">
        <f t="shared" si="11"/>
        <v>972.70992926284441</v>
      </c>
    </row>
    <row r="308" spans="1:18" x14ac:dyDescent="0.7">
      <c r="A308" s="98">
        <v>13</v>
      </c>
      <c r="B308" s="99" t="s">
        <v>62</v>
      </c>
      <c r="C308" s="99" t="s">
        <v>321</v>
      </c>
      <c r="D308" s="99" t="s">
        <v>133</v>
      </c>
      <c r="E308" s="99" t="s">
        <v>46</v>
      </c>
      <c r="F308" s="99" t="s">
        <v>178</v>
      </c>
      <c r="G308" s="99" t="s">
        <v>922</v>
      </c>
      <c r="H308" s="100">
        <v>2814</v>
      </c>
      <c r="I308" s="98">
        <v>2</v>
      </c>
      <c r="J308" s="101">
        <f>อุดรธานี!F121</f>
        <v>480293.41</v>
      </c>
      <c r="K308" s="102">
        <f>อุดรธานี!AP121</f>
        <v>424650.72000000003</v>
      </c>
      <c r="L308" s="103">
        <f>อุดรธานี!AQ121</f>
        <v>1276757.9000000001</v>
      </c>
      <c r="M308" s="103">
        <f>อุดรธานี!AR121</f>
        <v>1363883.17</v>
      </c>
      <c r="N308" s="99"/>
      <c r="O308" s="99"/>
      <c r="P308" s="99"/>
      <c r="Q308" s="91">
        <f t="shared" si="10"/>
        <v>-87125.269999999786</v>
      </c>
      <c r="R308" s="92">
        <f t="shared" si="11"/>
        <v>453.71638237384514</v>
      </c>
    </row>
    <row r="309" spans="1:18" s="110" customFormat="1" x14ac:dyDescent="0.7">
      <c r="A309" s="104">
        <v>9</v>
      </c>
      <c r="B309" s="105" t="s">
        <v>62</v>
      </c>
      <c r="C309" s="105"/>
      <c r="D309" s="105"/>
      <c r="E309" s="105" t="s">
        <v>75</v>
      </c>
      <c r="F309" s="105"/>
      <c r="G309" s="105" t="s">
        <v>323</v>
      </c>
      <c r="H309" s="111">
        <f>SUM(H296:H308)</f>
        <v>32131</v>
      </c>
      <c r="I309" s="104"/>
      <c r="J309" s="107">
        <f>SUM(J296:J308)</f>
        <v>7437815.4199999999</v>
      </c>
      <c r="K309" s="107">
        <f>SUM(K296:K308)</f>
        <v>8887834.9399999995</v>
      </c>
      <c r="L309" s="107">
        <f>SUM(L296:L308)</f>
        <v>26539532.139999997</v>
      </c>
      <c r="M309" s="107">
        <f>SUM(M296:M308)</f>
        <v>28104587.089999996</v>
      </c>
      <c r="N309" s="105">
        <v>12</v>
      </c>
      <c r="O309" s="105">
        <v>12</v>
      </c>
      <c r="P309" s="105">
        <f>N309-O309</f>
        <v>0</v>
      </c>
      <c r="Q309" s="108">
        <f t="shared" si="10"/>
        <v>-1565054.9499999993</v>
      </c>
      <c r="R309" s="109">
        <f>L309/H309</f>
        <v>825.97902773022929</v>
      </c>
    </row>
    <row r="310" spans="1:18" x14ac:dyDescent="0.7">
      <c r="A310" s="98">
        <v>1</v>
      </c>
      <c r="B310" s="99" t="s">
        <v>62</v>
      </c>
      <c r="C310" s="99" t="s">
        <v>37</v>
      </c>
      <c r="D310" s="99" t="s">
        <v>137</v>
      </c>
      <c r="E310" s="99" t="s">
        <v>38</v>
      </c>
      <c r="F310" s="99" t="s">
        <v>208</v>
      </c>
      <c r="G310" s="99" t="s">
        <v>324</v>
      </c>
      <c r="H310" s="100"/>
      <c r="I310" s="98"/>
      <c r="J310" s="101"/>
      <c r="K310" s="102"/>
      <c r="L310" s="103"/>
      <c r="M310" s="103"/>
      <c r="N310" s="99"/>
      <c r="O310" s="99"/>
      <c r="P310" s="99"/>
    </row>
    <row r="311" spans="1:18" x14ac:dyDescent="0.7">
      <c r="A311" s="98">
        <v>2</v>
      </c>
      <c r="B311" s="99" t="s">
        <v>62</v>
      </c>
      <c r="C311" s="99" t="s">
        <v>37</v>
      </c>
      <c r="D311" s="99" t="s">
        <v>137</v>
      </c>
      <c r="E311" s="99" t="s">
        <v>38</v>
      </c>
      <c r="F311" s="99" t="s">
        <v>178</v>
      </c>
      <c r="G311" s="99" t="s">
        <v>923</v>
      </c>
      <c r="H311" s="100">
        <v>5966</v>
      </c>
      <c r="I311" s="98">
        <v>4</v>
      </c>
      <c r="J311" s="101">
        <f>อุดรธานี!F122</f>
        <v>391221.43</v>
      </c>
      <c r="K311" s="102">
        <f>อุดรธานี!AP122</f>
        <v>448921.38</v>
      </c>
      <c r="L311" s="103">
        <f>อุดรธานี!AQ122</f>
        <v>2303378.08</v>
      </c>
      <c r="M311" s="103">
        <f>อุดรธานี!AR122</f>
        <v>2961282.5700000003</v>
      </c>
      <c r="N311" s="99"/>
      <c r="O311" s="99"/>
      <c r="P311" s="99"/>
      <c r="Q311" s="91">
        <f t="shared" si="10"/>
        <v>-657904.49000000022</v>
      </c>
      <c r="R311" s="92">
        <f t="shared" si="11"/>
        <v>386.0841568890379</v>
      </c>
    </row>
    <row r="312" spans="1:18" x14ac:dyDescent="0.7">
      <c r="A312" s="98">
        <v>3</v>
      </c>
      <c r="B312" s="99" t="s">
        <v>62</v>
      </c>
      <c r="C312" s="99" t="s">
        <v>37</v>
      </c>
      <c r="D312" s="99" t="s">
        <v>137</v>
      </c>
      <c r="E312" s="99" t="s">
        <v>38</v>
      </c>
      <c r="F312" s="99" t="s">
        <v>178</v>
      </c>
      <c r="G312" s="99" t="s">
        <v>924</v>
      </c>
      <c r="H312" s="100">
        <v>5210</v>
      </c>
      <c r="I312" s="98">
        <v>4</v>
      </c>
      <c r="J312" s="101">
        <f>อุดรธานี!F123</f>
        <v>469082.47</v>
      </c>
      <c r="K312" s="102">
        <f>อุดรธานี!AP123</f>
        <v>498040.89999999997</v>
      </c>
      <c r="L312" s="103">
        <f>อุดรธานี!AQ123</f>
        <v>3072007.76</v>
      </c>
      <c r="M312" s="103">
        <f>อุดรธานี!AR123</f>
        <v>3271706</v>
      </c>
      <c r="N312" s="99"/>
      <c r="O312" s="99"/>
      <c r="P312" s="99"/>
      <c r="Q312" s="91">
        <f t="shared" si="10"/>
        <v>-199698.24000000022</v>
      </c>
      <c r="R312" s="92">
        <f t="shared" si="11"/>
        <v>589.63680614203452</v>
      </c>
    </row>
    <row r="313" spans="1:18" x14ac:dyDescent="0.7">
      <c r="A313" s="98">
        <v>4</v>
      </c>
      <c r="B313" s="99" t="s">
        <v>62</v>
      </c>
      <c r="C313" s="99" t="s">
        <v>37</v>
      </c>
      <c r="D313" s="99" t="s">
        <v>137</v>
      </c>
      <c r="E313" s="99" t="s">
        <v>38</v>
      </c>
      <c r="F313" s="99" t="s">
        <v>178</v>
      </c>
      <c r="G313" s="99" t="s">
        <v>925</v>
      </c>
      <c r="H313" s="100">
        <v>1442</v>
      </c>
      <c r="I313" s="98">
        <v>1</v>
      </c>
      <c r="J313" s="101">
        <f>อุดรธานี!F124</f>
        <v>40008.239999999998</v>
      </c>
      <c r="K313" s="102">
        <f>อุดรธานี!AP124</f>
        <v>388132.18</v>
      </c>
      <c r="L313" s="103">
        <f>อุดรธานี!AQ124</f>
        <v>763020.09000000008</v>
      </c>
      <c r="M313" s="103">
        <f>อุดรธานี!AR124</f>
        <v>822772.55999999994</v>
      </c>
      <c r="N313" s="99"/>
      <c r="O313" s="99"/>
      <c r="P313" s="99"/>
      <c r="Q313" s="91">
        <f t="shared" si="10"/>
        <v>-59752.469999999856</v>
      </c>
      <c r="R313" s="92">
        <f t="shared" si="11"/>
        <v>529.14014563106798</v>
      </c>
    </row>
    <row r="314" spans="1:18" x14ac:dyDescent="0.7">
      <c r="A314" s="98">
        <v>5</v>
      </c>
      <c r="B314" s="99" t="s">
        <v>62</v>
      </c>
      <c r="C314" s="99" t="s">
        <v>37</v>
      </c>
      <c r="D314" s="99" t="s">
        <v>137</v>
      </c>
      <c r="E314" s="99" t="s">
        <v>38</v>
      </c>
      <c r="F314" s="99" t="s">
        <v>178</v>
      </c>
      <c r="G314" s="99" t="s">
        <v>926</v>
      </c>
      <c r="H314" s="100">
        <v>2818</v>
      </c>
      <c r="I314" s="98">
        <v>2</v>
      </c>
      <c r="J314" s="101">
        <f>อุดรธานี!F125</f>
        <v>446574.47</v>
      </c>
      <c r="K314" s="102">
        <f>อุดรธานี!AP125</f>
        <v>402096.27999999997</v>
      </c>
      <c r="L314" s="103">
        <f>อุดรธานี!AQ125</f>
        <v>1702527.03</v>
      </c>
      <c r="M314" s="103">
        <f>อุดรธานี!AR125</f>
        <v>1984294.1</v>
      </c>
      <c r="N314" s="99"/>
      <c r="O314" s="99"/>
      <c r="P314" s="99"/>
      <c r="Q314" s="91">
        <f t="shared" si="10"/>
        <v>-281767.07000000007</v>
      </c>
      <c r="R314" s="92">
        <f t="shared" si="11"/>
        <v>604.16147267565646</v>
      </c>
    </row>
    <row r="315" spans="1:18" x14ac:dyDescent="0.7">
      <c r="A315" s="98">
        <v>6</v>
      </c>
      <c r="B315" s="99" t="s">
        <v>62</v>
      </c>
      <c r="C315" s="99" t="s">
        <v>37</v>
      </c>
      <c r="D315" s="99" t="s">
        <v>137</v>
      </c>
      <c r="E315" s="99" t="s">
        <v>38</v>
      </c>
      <c r="F315" s="99" t="s">
        <v>178</v>
      </c>
      <c r="G315" s="99" t="s">
        <v>927</v>
      </c>
      <c r="H315" s="100">
        <v>4638</v>
      </c>
      <c r="I315" s="98">
        <v>4</v>
      </c>
      <c r="J315" s="101">
        <f>อุดรธานี!F126</f>
        <v>591948.78</v>
      </c>
      <c r="K315" s="102">
        <f>อุดรธานี!AP126</f>
        <v>625832.68999999994</v>
      </c>
      <c r="L315" s="103">
        <f>อุดรธานี!AQ126</f>
        <v>2672585.98</v>
      </c>
      <c r="M315" s="103">
        <f>อุดรธานี!AR126</f>
        <v>2902897.61</v>
      </c>
      <c r="N315" s="99"/>
      <c r="O315" s="99"/>
      <c r="P315" s="99"/>
      <c r="Q315" s="91">
        <f t="shared" si="10"/>
        <v>-230311.62999999989</v>
      </c>
      <c r="R315" s="92">
        <f t="shared" si="11"/>
        <v>576.23673566192326</v>
      </c>
    </row>
    <row r="316" spans="1:18" x14ac:dyDescent="0.7">
      <c r="A316" s="98">
        <v>7</v>
      </c>
      <c r="B316" s="99" t="s">
        <v>62</v>
      </c>
      <c r="C316" s="99" t="s">
        <v>37</v>
      </c>
      <c r="D316" s="99" t="s">
        <v>137</v>
      </c>
      <c r="E316" s="99" t="s">
        <v>38</v>
      </c>
      <c r="F316" s="99" t="s">
        <v>178</v>
      </c>
      <c r="G316" s="99" t="s">
        <v>928</v>
      </c>
      <c r="H316" s="100">
        <v>3664</v>
      </c>
      <c r="I316" s="98">
        <v>3</v>
      </c>
      <c r="J316" s="101">
        <f>อุดรธานี!F127</f>
        <v>926621.74</v>
      </c>
      <c r="K316" s="102">
        <f>อุดรธานี!AP127</f>
        <v>820851.38</v>
      </c>
      <c r="L316" s="103">
        <f>อุดรธานี!AQ127</f>
        <v>1505637.23</v>
      </c>
      <c r="M316" s="103">
        <f>อุดรธานี!AR127</f>
        <v>1768218.95</v>
      </c>
      <c r="N316" s="99"/>
      <c r="O316" s="99"/>
      <c r="P316" s="99"/>
      <c r="Q316" s="91">
        <f t="shared" si="10"/>
        <v>-262581.71999999997</v>
      </c>
      <c r="R316" s="92">
        <f t="shared" si="11"/>
        <v>410.92719159388645</v>
      </c>
    </row>
    <row r="317" spans="1:18" x14ac:dyDescent="0.7">
      <c r="A317" s="98">
        <v>8</v>
      </c>
      <c r="B317" s="99" t="s">
        <v>62</v>
      </c>
      <c r="C317" s="99" t="s">
        <v>37</v>
      </c>
      <c r="D317" s="99" t="s">
        <v>137</v>
      </c>
      <c r="E317" s="99" t="s">
        <v>38</v>
      </c>
      <c r="F317" s="99" t="s">
        <v>178</v>
      </c>
      <c r="G317" s="99" t="s">
        <v>929</v>
      </c>
      <c r="H317" s="100">
        <v>4102</v>
      </c>
      <c r="I317" s="98">
        <v>3</v>
      </c>
      <c r="J317" s="101">
        <f>อุดรธานี!F128</f>
        <v>229361.98</v>
      </c>
      <c r="K317" s="102">
        <f>อุดรธานี!AP128</f>
        <v>220282.28</v>
      </c>
      <c r="L317" s="103">
        <f>อุดรธานี!AQ128</f>
        <v>1851082.96</v>
      </c>
      <c r="M317" s="103">
        <f>อุดรธานี!AR128</f>
        <v>2314029.19</v>
      </c>
      <c r="N317" s="99"/>
      <c r="O317" s="99"/>
      <c r="P317" s="99"/>
      <c r="Q317" s="91">
        <f t="shared" si="10"/>
        <v>-462946.23</v>
      </c>
      <c r="R317" s="92">
        <f t="shared" si="11"/>
        <v>451.26352023403217</v>
      </c>
    </row>
    <row r="318" spans="1:18" x14ac:dyDescent="0.7">
      <c r="A318" s="98">
        <v>9</v>
      </c>
      <c r="B318" s="99" t="s">
        <v>62</v>
      </c>
      <c r="C318" s="99" t="s">
        <v>37</v>
      </c>
      <c r="D318" s="99" t="s">
        <v>137</v>
      </c>
      <c r="E318" s="99" t="s">
        <v>38</v>
      </c>
      <c r="F318" s="99" t="s">
        <v>178</v>
      </c>
      <c r="G318" s="99" t="s">
        <v>930</v>
      </c>
      <c r="H318" s="100">
        <v>1926</v>
      </c>
      <c r="I318" s="98">
        <v>2</v>
      </c>
      <c r="J318" s="101">
        <f>อุดรธานี!F129</f>
        <v>958349.35</v>
      </c>
      <c r="K318" s="102">
        <f>อุดรธานี!AP129</f>
        <v>869209.79</v>
      </c>
      <c r="L318" s="103">
        <f>อุดรธานี!AQ129</f>
        <v>2158649.94</v>
      </c>
      <c r="M318" s="103">
        <f>อุดรธานี!AR129</f>
        <v>2074555.23</v>
      </c>
      <c r="N318" s="99"/>
      <c r="O318" s="99"/>
      <c r="P318" s="99"/>
      <c r="Q318" s="91">
        <f t="shared" si="10"/>
        <v>84094.709999999963</v>
      </c>
      <c r="R318" s="92">
        <f t="shared" si="11"/>
        <v>1120.7943613707164</v>
      </c>
    </row>
    <row r="319" spans="1:18" x14ac:dyDescent="0.7">
      <c r="A319" s="98">
        <v>10</v>
      </c>
      <c r="B319" s="99" t="s">
        <v>62</v>
      </c>
      <c r="C319" s="99" t="s">
        <v>37</v>
      </c>
      <c r="D319" s="99" t="s">
        <v>137</v>
      </c>
      <c r="E319" s="99" t="s">
        <v>38</v>
      </c>
      <c r="F319" s="99" t="s">
        <v>178</v>
      </c>
      <c r="G319" s="99" t="s">
        <v>931</v>
      </c>
      <c r="H319" s="100">
        <v>2908</v>
      </c>
      <c r="I319" s="98">
        <v>2</v>
      </c>
      <c r="J319" s="101">
        <f>อุดรธานี!F130</f>
        <v>413668.95</v>
      </c>
      <c r="K319" s="102">
        <f>อุดรธานี!AP130</f>
        <v>230456.14</v>
      </c>
      <c r="L319" s="103">
        <f>อุดรธานี!AQ130</f>
        <v>1656165.8399999999</v>
      </c>
      <c r="M319" s="103">
        <f>อุดรธานี!AR130</f>
        <v>1895094.03</v>
      </c>
      <c r="N319" s="99"/>
      <c r="O319" s="99"/>
      <c r="P319" s="99"/>
      <c r="Q319" s="91">
        <f t="shared" si="10"/>
        <v>-238928.19000000018</v>
      </c>
      <c r="R319" s="92">
        <f t="shared" si="11"/>
        <v>569.52057771664374</v>
      </c>
    </row>
    <row r="320" spans="1:18" x14ac:dyDescent="0.7">
      <c r="A320" s="98">
        <v>11</v>
      </c>
      <c r="B320" s="99" t="s">
        <v>62</v>
      </c>
      <c r="C320" s="99" t="s">
        <v>37</v>
      </c>
      <c r="D320" s="99" t="s">
        <v>137</v>
      </c>
      <c r="E320" s="99" t="s">
        <v>38</v>
      </c>
      <c r="F320" s="99" t="s">
        <v>178</v>
      </c>
      <c r="G320" s="99" t="s">
        <v>932</v>
      </c>
      <c r="H320" s="100">
        <v>3030</v>
      </c>
      <c r="I320" s="98">
        <v>3</v>
      </c>
      <c r="J320" s="101">
        <f>อุดรธานี!F131</f>
        <v>34252.120000000003</v>
      </c>
      <c r="K320" s="102">
        <f>อุดรธานี!AP131</f>
        <v>15744.470000000001</v>
      </c>
      <c r="L320" s="103">
        <f>อุดรธานี!AQ131</f>
        <v>1181471.25</v>
      </c>
      <c r="M320" s="103">
        <f>อุดรธานี!AR131</f>
        <v>1577041.45</v>
      </c>
      <c r="N320" s="99"/>
      <c r="O320" s="99"/>
      <c r="P320" s="99"/>
      <c r="Q320" s="91">
        <f t="shared" si="10"/>
        <v>-395570.19999999995</v>
      </c>
      <c r="R320" s="92">
        <f t="shared" si="11"/>
        <v>389.92450495049508</v>
      </c>
    </row>
    <row r="321" spans="1:18" s="110" customFormat="1" x14ac:dyDescent="0.7">
      <c r="A321" s="104">
        <v>10</v>
      </c>
      <c r="B321" s="105" t="s">
        <v>62</v>
      </c>
      <c r="C321" s="105"/>
      <c r="D321" s="105"/>
      <c r="E321" s="105" t="s">
        <v>75</v>
      </c>
      <c r="F321" s="105"/>
      <c r="G321" s="105" t="s">
        <v>325</v>
      </c>
      <c r="H321" s="111">
        <f>SUM(H310:H320)</f>
        <v>35704</v>
      </c>
      <c r="I321" s="104"/>
      <c r="J321" s="107">
        <f>SUM(J310:J320)</f>
        <v>4501089.53</v>
      </c>
      <c r="K321" s="107">
        <f>SUM(K310:K320)</f>
        <v>4519567.4899999984</v>
      </c>
      <c r="L321" s="107">
        <f>SUM(L310:L320)</f>
        <v>18866526.159999996</v>
      </c>
      <c r="M321" s="107">
        <f>SUM(M310:M320)</f>
        <v>21571891.689999998</v>
      </c>
      <c r="N321" s="105">
        <v>10</v>
      </c>
      <c r="O321" s="105">
        <v>10</v>
      </c>
      <c r="P321" s="105">
        <f>N321-O321</f>
        <v>0</v>
      </c>
      <c r="Q321" s="108">
        <f t="shared" si="10"/>
        <v>-2705365.5300000012</v>
      </c>
      <c r="R321" s="109">
        <f>L321/H321</f>
        <v>528.41491597580091</v>
      </c>
    </row>
    <row r="322" spans="1:18" x14ac:dyDescent="0.7">
      <c r="A322" s="98">
        <v>1</v>
      </c>
      <c r="B322" s="99" t="s">
        <v>62</v>
      </c>
      <c r="C322" s="99" t="s">
        <v>326</v>
      </c>
      <c r="D322" s="99" t="s">
        <v>156</v>
      </c>
      <c r="E322" s="99" t="s">
        <v>47</v>
      </c>
      <c r="F322" s="99" t="s">
        <v>327</v>
      </c>
      <c r="G322" s="99" t="s">
        <v>328</v>
      </c>
      <c r="H322" s="100"/>
      <c r="I322" s="98"/>
      <c r="J322" s="101"/>
      <c r="K322" s="102"/>
      <c r="L322" s="103"/>
      <c r="M322" s="103"/>
      <c r="N322" s="99"/>
      <c r="O322" s="99"/>
      <c r="P322" s="99"/>
    </row>
    <row r="323" spans="1:18" x14ac:dyDescent="0.7">
      <c r="A323" s="98">
        <v>2</v>
      </c>
      <c r="B323" s="99" t="s">
        <v>62</v>
      </c>
      <c r="C323" s="99" t="s">
        <v>326</v>
      </c>
      <c r="D323" s="99" t="s">
        <v>156</v>
      </c>
      <c r="E323" s="99" t="s">
        <v>47</v>
      </c>
      <c r="F323" s="99" t="s">
        <v>178</v>
      </c>
      <c r="G323" s="99" t="s">
        <v>933</v>
      </c>
      <c r="H323" s="100">
        <v>8840</v>
      </c>
      <c r="I323" s="98">
        <v>5</v>
      </c>
      <c r="J323" s="101">
        <f>อุดรธานี!F132</f>
        <v>296149.90999999997</v>
      </c>
      <c r="K323" s="102">
        <f>อุดรธานี!AP132</f>
        <v>481953.88999999996</v>
      </c>
      <c r="L323" s="103">
        <f>อุดรธานี!AQ132</f>
        <v>2612838.16</v>
      </c>
      <c r="M323" s="103">
        <f>อุดรธานี!AR132</f>
        <v>3343315.6100000003</v>
      </c>
      <c r="N323" s="99"/>
      <c r="O323" s="99"/>
      <c r="P323" s="99"/>
      <c r="Q323" s="91">
        <f t="shared" si="10"/>
        <v>-730477.45000000019</v>
      </c>
      <c r="R323" s="92">
        <f t="shared" si="11"/>
        <v>295.56992760180998</v>
      </c>
    </row>
    <row r="324" spans="1:18" x14ac:dyDescent="0.7">
      <c r="A324" s="98">
        <v>3</v>
      </c>
      <c r="B324" s="99" t="s">
        <v>62</v>
      </c>
      <c r="C324" s="99" t="s">
        <v>326</v>
      </c>
      <c r="D324" s="99" t="s">
        <v>156</v>
      </c>
      <c r="E324" s="99" t="s">
        <v>47</v>
      </c>
      <c r="F324" s="99" t="s">
        <v>178</v>
      </c>
      <c r="G324" s="99" t="s">
        <v>934</v>
      </c>
      <c r="H324" s="100">
        <v>4792</v>
      </c>
      <c r="I324" s="98">
        <v>4</v>
      </c>
      <c r="J324" s="101">
        <f>อุดรธานี!F133</f>
        <v>661833.68999999994</v>
      </c>
      <c r="K324" s="102">
        <f>อุดรธานี!AP133</f>
        <v>892480.86999999988</v>
      </c>
      <c r="L324" s="103">
        <f>อุดรธานี!AQ133</f>
        <v>2246322.09</v>
      </c>
      <c r="M324" s="103">
        <f>อุดรธานี!AR133</f>
        <v>2773636.24</v>
      </c>
      <c r="N324" s="99"/>
      <c r="O324" s="99"/>
      <c r="P324" s="99"/>
      <c r="Q324" s="91">
        <f t="shared" si="10"/>
        <v>-527314.15000000037</v>
      </c>
      <c r="R324" s="92">
        <f t="shared" si="11"/>
        <v>468.76504382303835</v>
      </c>
    </row>
    <row r="325" spans="1:18" x14ac:dyDescent="0.7">
      <c r="A325" s="98">
        <v>4</v>
      </c>
      <c r="B325" s="99" t="s">
        <v>62</v>
      </c>
      <c r="C325" s="99" t="s">
        <v>326</v>
      </c>
      <c r="D325" s="99" t="s">
        <v>156</v>
      </c>
      <c r="E325" s="99" t="s">
        <v>47</v>
      </c>
      <c r="F325" s="99" t="s">
        <v>178</v>
      </c>
      <c r="G325" s="99" t="s">
        <v>935</v>
      </c>
      <c r="H325" s="100">
        <v>8494</v>
      </c>
      <c r="I325" s="98">
        <v>5</v>
      </c>
      <c r="J325" s="101">
        <f>อุดรธานี!F134</f>
        <v>416571.92</v>
      </c>
      <c r="K325" s="102">
        <f>อุดรธานี!AP134</f>
        <v>678581.26</v>
      </c>
      <c r="L325" s="103">
        <f>อุดรธานี!AQ134</f>
        <v>3804414.3499999996</v>
      </c>
      <c r="M325" s="103">
        <f>อุดรธานี!AR134</f>
        <v>4423202.9800000004</v>
      </c>
      <c r="N325" s="99"/>
      <c r="O325" s="99"/>
      <c r="P325" s="99"/>
      <c r="Q325" s="91">
        <f t="shared" si="10"/>
        <v>-618788.63000000082</v>
      </c>
      <c r="R325" s="92">
        <f t="shared" si="11"/>
        <v>447.89431951966088</v>
      </c>
    </row>
    <row r="326" spans="1:18" x14ac:dyDescent="0.7">
      <c r="A326" s="98">
        <v>5</v>
      </c>
      <c r="B326" s="99" t="s">
        <v>62</v>
      </c>
      <c r="C326" s="99" t="s">
        <v>326</v>
      </c>
      <c r="D326" s="99" t="s">
        <v>156</v>
      </c>
      <c r="E326" s="99" t="s">
        <v>47</v>
      </c>
      <c r="F326" s="99" t="s">
        <v>178</v>
      </c>
      <c r="G326" s="99" t="s">
        <v>936</v>
      </c>
      <c r="H326" s="100">
        <v>6351</v>
      </c>
      <c r="I326" s="98">
        <v>5</v>
      </c>
      <c r="J326" s="101">
        <f>อุดรธานี!F135</f>
        <v>364865.62</v>
      </c>
      <c r="K326" s="102">
        <f>อุดรธานี!AP135</f>
        <v>570920.87</v>
      </c>
      <c r="L326" s="103">
        <f>อุดรธานี!AQ135</f>
        <v>2921304.94</v>
      </c>
      <c r="M326" s="103">
        <f>อุดรธานี!AR135</f>
        <v>3384968.74</v>
      </c>
      <c r="N326" s="99"/>
      <c r="O326" s="99"/>
      <c r="P326" s="99"/>
      <c r="Q326" s="91">
        <f t="shared" ref="Q326:Q389" si="12">L326-M326</f>
        <v>-463663.80000000028</v>
      </c>
      <c r="R326" s="92">
        <f t="shared" ref="R326:R389" si="13">L326/H326</f>
        <v>459.9755849472524</v>
      </c>
    </row>
    <row r="327" spans="1:18" x14ac:dyDescent="0.7">
      <c r="A327" s="98">
        <v>6</v>
      </c>
      <c r="B327" s="99" t="s">
        <v>62</v>
      </c>
      <c r="C327" s="99" t="s">
        <v>326</v>
      </c>
      <c r="D327" s="99" t="s">
        <v>156</v>
      </c>
      <c r="E327" s="99" t="s">
        <v>47</v>
      </c>
      <c r="F327" s="99" t="s">
        <v>178</v>
      </c>
      <c r="G327" s="99" t="s">
        <v>937</v>
      </c>
      <c r="H327" s="100">
        <v>3830</v>
      </c>
      <c r="I327" s="98">
        <v>3</v>
      </c>
      <c r="J327" s="101">
        <f>อุดรธานี!F136</f>
        <v>382262.3</v>
      </c>
      <c r="K327" s="102">
        <f>อุดรธานี!AP136</f>
        <v>440515.94</v>
      </c>
      <c r="L327" s="103">
        <f>อุดรธานี!AQ136</f>
        <v>2039696.1300000001</v>
      </c>
      <c r="M327" s="103">
        <f>อุดรธานี!AR136</f>
        <v>2573306.9</v>
      </c>
      <c r="N327" s="99"/>
      <c r="O327" s="99"/>
      <c r="P327" s="99"/>
      <c r="Q327" s="91">
        <f t="shared" si="12"/>
        <v>-533610.76999999979</v>
      </c>
      <c r="R327" s="92">
        <f t="shared" si="13"/>
        <v>532.55773629242822</v>
      </c>
    </row>
    <row r="328" spans="1:18" x14ac:dyDescent="0.7">
      <c r="A328" s="98">
        <v>7</v>
      </c>
      <c r="B328" s="99" t="s">
        <v>62</v>
      </c>
      <c r="C328" s="99" t="s">
        <v>326</v>
      </c>
      <c r="D328" s="99" t="s">
        <v>156</v>
      </c>
      <c r="E328" s="99" t="s">
        <v>47</v>
      </c>
      <c r="F328" s="99" t="s">
        <v>178</v>
      </c>
      <c r="G328" s="99" t="s">
        <v>938</v>
      </c>
      <c r="H328" s="100">
        <v>7121</v>
      </c>
      <c r="I328" s="98">
        <v>5</v>
      </c>
      <c r="J328" s="101">
        <f>อุดรธานี!F137</f>
        <v>622147.46</v>
      </c>
      <c r="K328" s="102">
        <f>อุดรธานี!AP137</f>
        <v>1536418.25</v>
      </c>
      <c r="L328" s="103">
        <f>อุดรธานี!AQ137</f>
        <v>3193122.2600000002</v>
      </c>
      <c r="M328" s="103">
        <f>อุดรธานี!AR137</f>
        <v>3237178.73</v>
      </c>
      <c r="N328" s="99"/>
      <c r="O328" s="99"/>
      <c r="P328" s="99"/>
      <c r="Q328" s="91">
        <f t="shared" si="12"/>
        <v>-44056.469999999739</v>
      </c>
      <c r="R328" s="92">
        <f t="shared" si="13"/>
        <v>448.40924870102515</v>
      </c>
    </row>
    <row r="329" spans="1:18" x14ac:dyDescent="0.7">
      <c r="A329" s="98">
        <v>8</v>
      </c>
      <c r="B329" s="99" t="s">
        <v>62</v>
      </c>
      <c r="C329" s="99" t="s">
        <v>326</v>
      </c>
      <c r="D329" s="99" t="s">
        <v>156</v>
      </c>
      <c r="E329" s="99" t="s">
        <v>47</v>
      </c>
      <c r="F329" s="99" t="s">
        <v>178</v>
      </c>
      <c r="G329" s="99" t="s">
        <v>939</v>
      </c>
      <c r="H329" s="100">
        <v>3156</v>
      </c>
      <c r="I329" s="98">
        <v>3</v>
      </c>
      <c r="J329" s="101">
        <f>อุดรธานี!F138</f>
        <v>442607.92</v>
      </c>
      <c r="K329" s="102">
        <f>อุดรธานี!AP138</f>
        <v>548429.39</v>
      </c>
      <c r="L329" s="103">
        <f>อุดรธานี!AQ138</f>
        <v>2441112.94</v>
      </c>
      <c r="M329" s="103">
        <f>อุดรธานี!AR138</f>
        <v>2686476.17</v>
      </c>
      <c r="N329" s="99"/>
      <c r="O329" s="99"/>
      <c r="P329" s="99"/>
      <c r="Q329" s="91">
        <f t="shared" si="12"/>
        <v>-245363.22999999998</v>
      </c>
      <c r="R329" s="92">
        <f t="shared" si="13"/>
        <v>773.48318757921413</v>
      </c>
    </row>
    <row r="330" spans="1:18" x14ac:dyDescent="0.7">
      <c r="A330" s="98">
        <v>9</v>
      </c>
      <c r="B330" s="99" t="s">
        <v>62</v>
      </c>
      <c r="C330" s="99" t="s">
        <v>326</v>
      </c>
      <c r="D330" s="99" t="s">
        <v>156</v>
      </c>
      <c r="E330" s="99" t="s">
        <v>47</v>
      </c>
      <c r="F330" s="99" t="s">
        <v>178</v>
      </c>
      <c r="G330" s="99" t="s">
        <v>940</v>
      </c>
      <c r="H330" s="100">
        <v>3445</v>
      </c>
      <c r="I330" s="98">
        <v>3</v>
      </c>
      <c r="J330" s="101">
        <f>อุดรธานี!F139</f>
        <v>402576.42</v>
      </c>
      <c r="K330" s="102">
        <f>อุดรธานี!AP139</f>
        <v>578491.80000000005</v>
      </c>
      <c r="L330" s="103">
        <f>อุดรธานี!AQ139</f>
        <v>2447743.23</v>
      </c>
      <c r="M330" s="103">
        <f>อุดรธานี!AR139</f>
        <v>2678897.5199999996</v>
      </c>
      <c r="N330" s="99"/>
      <c r="O330" s="99"/>
      <c r="P330" s="99"/>
      <c r="Q330" s="91">
        <f t="shared" si="12"/>
        <v>-231154.28999999957</v>
      </c>
      <c r="R330" s="92">
        <f t="shared" si="13"/>
        <v>710.52053120464439</v>
      </c>
    </row>
    <row r="331" spans="1:18" x14ac:dyDescent="0.7">
      <c r="A331" s="98">
        <v>10</v>
      </c>
      <c r="B331" s="99" t="s">
        <v>62</v>
      </c>
      <c r="C331" s="99" t="s">
        <v>326</v>
      </c>
      <c r="D331" s="99" t="s">
        <v>156</v>
      </c>
      <c r="E331" s="99" t="s">
        <v>47</v>
      </c>
      <c r="F331" s="99" t="s">
        <v>178</v>
      </c>
      <c r="G331" s="99" t="s">
        <v>941</v>
      </c>
      <c r="H331" s="100">
        <v>7922</v>
      </c>
      <c r="I331" s="98">
        <v>5</v>
      </c>
      <c r="J331" s="101">
        <f>อุดรธานี!F140</f>
        <v>238190.64</v>
      </c>
      <c r="K331" s="102">
        <f>อุดรธานี!AP140</f>
        <v>603035.30000000005</v>
      </c>
      <c r="L331" s="103">
        <f>อุดรธานี!AQ140</f>
        <v>4332310.5600000005</v>
      </c>
      <c r="M331" s="103">
        <f>อุดรธานี!AR140</f>
        <v>3963622.61</v>
      </c>
      <c r="N331" s="99"/>
      <c r="O331" s="99"/>
      <c r="P331" s="99"/>
      <c r="Q331" s="91">
        <f t="shared" si="12"/>
        <v>368687.95000000065</v>
      </c>
      <c r="R331" s="92">
        <f t="shared" si="13"/>
        <v>546.87081040141391</v>
      </c>
    </row>
    <row r="332" spans="1:18" x14ac:dyDescent="0.7">
      <c r="A332" s="98">
        <v>11</v>
      </c>
      <c r="B332" s="99" t="s">
        <v>62</v>
      </c>
      <c r="C332" s="99" t="s">
        <v>326</v>
      </c>
      <c r="D332" s="99" t="s">
        <v>156</v>
      </c>
      <c r="E332" s="99" t="s">
        <v>47</v>
      </c>
      <c r="F332" s="99" t="s">
        <v>178</v>
      </c>
      <c r="G332" s="99" t="s">
        <v>942</v>
      </c>
      <c r="H332" s="100">
        <v>4222</v>
      </c>
      <c r="I332" s="98">
        <v>3</v>
      </c>
      <c r="J332" s="101">
        <f>อุดรธานี!F141</f>
        <v>624878.12</v>
      </c>
      <c r="K332" s="102">
        <f>อุดรธานี!AP141</f>
        <v>779203.08000000007</v>
      </c>
      <c r="L332" s="103">
        <f>อุดรธานี!AQ141</f>
        <v>3307283.7</v>
      </c>
      <c r="M332" s="103">
        <f>อุดรธานี!AR141</f>
        <v>3725793.45</v>
      </c>
      <c r="N332" s="99"/>
      <c r="O332" s="99"/>
      <c r="P332" s="99"/>
      <c r="Q332" s="91">
        <f t="shared" si="12"/>
        <v>-418509.75</v>
      </c>
      <c r="R332" s="92">
        <f t="shared" si="13"/>
        <v>783.34526290857423</v>
      </c>
    </row>
    <row r="333" spans="1:18" x14ac:dyDescent="0.7">
      <c r="A333" s="98">
        <v>12</v>
      </c>
      <c r="B333" s="99" t="s">
        <v>62</v>
      </c>
      <c r="C333" s="99" t="s">
        <v>326</v>
      </c>
      <c r="D333" s="99" t="s">
        <v>156</v>
      </c>
      <c r="E333" s="99" t="s">
        <v>47</v>
      </c>
      <c r="F333" s="99" t="s">
        <v>178</v>
      </c>
      <c r="G333" s="99" t="s">
        <v>943</v>
      </c>
      <c r="H333" s="100">
        <v>4359</v>
      </c>
      <c r="I333" s="98">
        <v>3</v>
      </c>
      <c r="J333" s="101">
        <f>อุดรธานี!F142</f>
        <v>291714.18</v>
      </c>
      <c r="K333" s="102">
        <f>อุดรธานี!AP142</f>
        <v>395326.56999999995</v>
      </c>
      <c r="L333" s="103">
        <f>อุดรธานี!AQ142</f>
        <v>3151395.5599999996</v>
      </c>
      <c r="M333" s="103">
        <f>อุดรธานี!AR142</f>
        <v>3626489.86</v>
      </c>
      <c r="N333" s="99"/>
      <c r="O333" s="99"/>
      <c r="P333" s="99"/>
      <c r="Q333" s="91">
        <f t="shared" si="12"/>
        <v>-475094.30000000028</v>
      </c>
      <c r="R333" s="92">
        <f t="shared" si="13"/>
        <v>722.9629639825647</v>
      </c>
    </row>
    <row r="334" spans="1:18" x14ac:dyDescent="0.7">
      <c r="A334" s="98">
        <v>13</v>
      </c>
      <c r="B334" s="99" t="s">
        <v>62</v>
      </c>
      <c r="C334" s="99" t="s">
        <v>326</v>
      </c>
      <c r="D334" s="99" t="s">
        <v>156</v>
      </c>
      <c r="E334" s="99" t="s">
        <v>47</v>
      </c>
      <c r="F334" s="99" t="s">
        <v>178</v>
      </c>
      <c r="G334" s="99" t="s">
        <v>944</v>
      </c>
      <c r="H334" s="100">
        <v>4175</v>
      </c>
      <c r="I334" s="98">
        <v>3</v>
      </c>
      <c r="J334" s="101">
        <f>อุดรธานี!F143</f>
        <v>418589.44</v>
      </c>
      <c r="K334" s="102">
        <f>อุดรธานี!AP143</f>
        <v>541274.02</v>
      </c>
      <c r="L334" s="103">
        <f>อุดรธานี!AQ143</f>
        <v>2266609.9900000002</v>
      </c>
      <c r="M334" s="103">
        <f>อุดรธานี!AR143</f>
        <v>2572224.69</v>
      </c>
      <c r="N334" s="99"/>
      <c r="O334" s="99"/>
      <c r="P334" s="99"/>
      <c r="Q334" s="91">
        <f t="shared" si="12"/>
        <v>-305614.69999999972</v>
      </c>
      <c r="R334" s="92">
        <f t="shared" si="13"/>
        <v>542.90059640718573</v>
      </c>
    </row>
    <row r="335" spans="1:18" x14ac:dyDescent="0.7">
      <c r="A335" s="98">
        <v>14</v>
      </c>
      <c r="B335" s="99" t="s">
        <v>62</v>
      </c>
      <c r="C335" s="99" t="s">
        <v>326</v>
      </c>
      <c r="D335" s="99" t="s">
        <v>156</v>
      </c>
      <c r="E335" s="99" t="s">
        <v>47</v>
      </c>
      <c r="F335" s="99" t="s">
        <v>178</v>
      </c>
      <c r="G335" s="99" t="s">
        <v>945</v>
      </c>
      <c r="H335" s="100">
        <v>2620</v>
      </c>
      <c r="I335" s="98">
        <v>2</v>
      </c>
      <c r="J335" s="101">
        <f>อุดรธานี!F144</f>
        <v>254791.6</v>
      </c>
      <c r="K335" s="102">
        <f>อุดรธานี!AP144</f>
        <v>368884.52</v>
      </c>
      <c r="L335" s="103">
        <f>อุดรธานี!AQ144</f>
        <v>1935320.77</v>
      </c>
      <c r="M335" s="103">
        <f>อุดรธานี!AR144</f>
        <v>2199997.91</v>
      </c>
      <c r="N335" s="99"/>
      <c r="O335" s="99"/>
      <c r="P335" s="99"/>
      <c r="Q335" s="91">
        <f t="shared" si="12"/>
        <v>-264677.14000000013</v>
      </c>
      <c r="R335" s="92">
        <f t="shared" si="13"/>
        <v>738.67204961832067</v>
      </c>
    </row>
    <row r="336" spans="1:18" x14ac:dyDescent="0.7">
      <c r="A336" s="98">
        <v>15</v>
      </c>
      <c r="B336" s="99" t="s">
        <v>62</v>
      </c>
      <c r="C336" s="99" t="s">
        <v>326</v>
      </c>
      <c r="D336" s="99" t="s">
        <v>156</v>
      </c>
      <c r="E336" s="99" t="s">
        <v>47</v>
      </c>
      <c r="F336" s="99" t="s">
        <v>178</v>
      </c>
      <c r="G336" s="99" t="s">
        <v>946</v>
      </c>
      <c r="H336" s="100">
        <v>5100</v>
      </c>
      <c r="I336" s="98">
        <v>4</v>
      </c>
      <c r="J336" s="101">
        <f>อุดรธานี!F145</f>
        <v>277736.46999999997</v>
      </c>
      <c r="K336" s="102">
        <f>อุดรธานี!AP145</f>
        <v>743785.57000000007</v>
      </c>
      <c r="L336" s="103">
        <f>อุดรธานี!AQ145</f>
        <v>3263407.05</v>
      </c>
      <c r="M336" s="103">
        <f>อุดรธานี!AR145</f>
        <v>3457533.5600000005</v>
      </c>
      <c r="N336" s="99"/>
      <c r="O336" s="99"/>
      <c r="P336" s="99"/>
      <c r="Q336" s="91">
        <f t="shared" si="12"/>
        <v>-194126.51000000071</v>
      </c>
      <c r="R336" s="92">
        <f t="shared" si="13"/>
        <v>639.88373529411763</v>
      </c>
    </row>
    <row r="337" spans="1:18" x14ac:dyDescent="0.7">
      <c r="A337" s="98">
        <v>16</v>
      </c>
      <c r="B337" s="99" t="s">
        <v>62</v>
      </c>
      <c r="C337" s="99" t="s">
        <v>326</v>
      </c>
      <c r="D337" s="99" t="s">
        <v>156</v>
      </c>
      <c r="E337" s="99" t="s">
        <v>47</v>
      </c>
      <c r="F337" s="99" t="s">
        <v>178</v>
      </c>
      <c r="G337" s="99" t="s">
        <v>947</v>
      </c>
      <c r="H337" s="100">
        <v>7114</v>
      </c>
      <c r="I337" s="98">
        <v>5</v>
      </c>
      <c r="J337" s="101">
        <f>อุดรธานี!F146</f>
        <v>360439.73</v>
      </c>
      <c r="K337" s="102">
        <f>อุดรธานี!AP146</f>
        <v>720000.30999999994</v>
      </c>
      <c r="L337" s="103">
        <f>อุดรธานี!AQ146</f>
        <v>2403104.4400000004</v>
      </c>
      <c r="M337" s="103">
        <f>อุดรธานี!AR146</f>
        <v>3105542.9600000004</v>
      </c>
      <c r="N337" s="99"/>
      <c r="O337" s="99"/>
      <c r="P337" s="99"/>
      <c r="Q337" s="91">
        <f t="shared" si="12"/>
        <v>-702438.52</v>
      </c>
      <c r="R337" s="92">
        <f t="shared" si="13"/>
        <v>337.79933089682322</v>
      </c>
    </row>
    <row r="338" spans="1:18" s="110" customFormat="1" x14ac:dyDescent="0.7">
      <c r="A338" s="104">
        <v>11</v>
      </c>
      <c r="B338" s="105" t="s">
        <v>62</v>
      </c>
      <c r="C338" s="105"/>
      <c r="D338" s="105"/>
      <c r="E338" s="105" t="s">
        <v>75</v>
      </c>
      <c r="F338" s="105"/>
      <c r="G338" s="105" t="s">
        <v>329</v>
      </c>
      <c r="H338" s="111">
        <f>SUM(H322:H337)</f>
        <v>81541</v>
      </c>
      <c r="I338" s="104"/>
      <c r="J338" s="107">
        <f>SUM(J322:J337)</f>
        <v>6055355.4199999981</v>
      </c>
      <c r="K338" s="107">
        <f>SUM(K322:K337)</f>
        <v>9879301.6400000006</v>
      </c>
      <c r="L338" s="107">
        <f>SUM(L322:L337)</f>
        <v>42365986.170000002</v>
      </c>
      <c r="M338" s="107">
        <f>SUM(M322:M337)</f>
        <v>47752187.93</v>
      </c>
      <c r="N338" s="105">
        <v>15</v>
      </c>
      <c r="O338" s="105">
        <v>15</v>
      </c>
      <c r="P338" s="105">
        <f>N338-O338</f>
        <v>0</v>
      </c>
      <c r="Q338" s="108">
        <f t="shared" si="12"/>
        <v>-5386201.7599999979</v>
      </c>
      <c r="R338" s="109">
        <f>L338/H338</f>
        <v>519.56667406580743</v>
      </c>
    </row>
    <row r="339" spans="1:18" x14ac:dyDescent="0.7">
      <c r="A339" s="98">
        <v>1</v>
      </c>
      <c r="B339" s="99" t="s">
        <v>62</v>
      </c>
      <c r="C339" s="99" t="s">
        <v>330</v>
      </c>
      <c r="D339" s="99" t="s">
        <v>141</v>
      </c>
      <c r="E339" s="99" t="s">
        <v>48</v>
      </c>
      <c r="F339" s="99" t="s">
        <v>208</v>
      </c>
      <c r="G339" s="99" t="s">
        <v>331</v>
      </c>
      <c r="H339" s="100"/>
      <c r="I339" s="98"/>
      <c r="J339" s="101"/>
      <c r="K339" s="102"/>
      <c r="L339" s="103"/>
      <c r="M339" s="103"/>
      <c r="N339" s="99"/>
      <c r="O339" s="99"/>
      <c r="P339" s="99"/>
    </row>
    <row r="340" spans="1:18" x14ac:dyDescent="0.7">
      <c r="A340" s="98">
        <v>2</v>
      </c>
      <c r="B340" s="99" t="s">
        <v>62</v>
      </c>
      <c r="C340" s="99" t="s">
        <v>330</v>
      </c>
      <c r="D340" s="99" t="s">
        <v>141</v>
      </c>
      <c r="E340" s="99" t="s">
        <v>48</v>
      </c>
      <c r="F340" s="99" t="s">
        <v>178</v>
      </c>
      <c r="G340" s="99" t="s">
        <v>948</v>
      </c>
      <c r="H340" s="100">
        <v>3260</v>
      </c>
      <c r="I340" s="98">
        <v>3</v>
      </c>
      <c r="J340" s="101">
        <f>อุดรธานี!F147</f>
        <v>440095.59</v>
      </c>
      <c r="K340" s="102">
        <f>อุดรธานี!AP147</f>
        <v>1074252.43</v>
      </c>
      <c r="L340" s="103">
        <f>อุดรธานี!AQ147</f>
        <v>2368004.17</v>
      </c>
      <c r="M340" s="103">
        <f>อุดรธานี!AR147</f>
        <v>2331485.5699999994</v>
      </c>
      <c r="N340" s="99"/>
      <c r="O340" s="99"/>
      <c r="P340" s="99"/>
      <c r="Q340" s="91">
        <f t="shared" si="12"/>
        <v>36518.600000000559</v>
      </c>
      <c r="R340" s="92">
        <f t="shared" si="13"/>
        <v>726.38164723926377</v>
      </c>
    </row>
    <row r="341" spans="1:18" x14ac:dyDescent="0.7">
      <c r="A341" s="98">
        <v>3</v>
      </c>
      <c r="B341" s="99" t="s">
        <v>62</v>
      </c>
      <c r="C341" s="99" t="s">
        <v>330</v>
      </c>
      <c r="D341" s="99" t="s">
        <v>141</v>
      </c>
      <c r="E341" s="99" t="s">
        <v>48</v>
      </c>
      <c r="F341" s="99" t="s">
        <v>178</v>
      </c>
      <c r="G341" s="99" t="s">
        <v>949</v>
      </c>
      <c r="H341" s="100">
        <v>5443</v>
      </c>
      <c r="I341" s="98">
        <v>4</v>
      </c>
      <c r="J341" s="101">
        <f>อุดรธานี!F148</f>
        <v>1686131.92</v>
      </c>
      <c r="K341" s="102">
        <f>อุดรธานี!AP148</f>
        <v>1735415.43</v>
      </c>
      <c r="L341" s="103">
        <f>อุดรธานี!AQ148</f>
        <v>2611427.6599999997</v>
      </c>
      <c r="M341" s="103">
        <f>อุดรธานี!AR148</f>
        <v>3119505.0599999996</v>
      </c>
      <c r="N341" s="99"/>
      <c r="O341" s="99"/>
      <c r="P341" s="99"/>
      <c r="Q341" s="91">
        <f t="shared" si="12"/>
        <v>-508077.39999999991</v>
      </c>
      <c r="R341" s="92">
        <f t="shared" si="13"/>
        <v>479.77726621348518</v>
      </c>
    </row>
    <row r="342" spans="1:18" x14ac:dyDescent="0.7">
      <c r="A342" s="98">
        <v>4</v>
      </c>
      <c r="B342" s="99" t="s">
        <v>62</v>
      </c>
      <c r="C342" s="99" t="s">
        <v>330</v>
      </c>
      <c r="D342" s="99" t="s">
        <v>141</v>
      </c>
      <c r="E342" s="99" t="s">
        <v>48</v>
      </c>
      <c r="F342" s="99" t="s">
        <v>178</v>
      </c>
      <c r="G342" s="99" t="s">
        <v>950</v>
      </c>
      <c r="H342" s="100">
        <v>2005</v>
      </c>
      <c r="I342" s="98">
        <v>2</v>
      </c>
      <c r="J342" s="101">
        <f>อุดรธานี!F149</f>
        <v>653131.27</v>
      </c>
      <c r="K342" s="102">
        <f>อุดรธานี!AP149</f>
        <v>671836.29</v>
      </c>
      <c r="L342" s="103">
        <f>อุดรธานี!AQ149</f>
        <v>2927249.7600000002</v>
      </c>
      <c r="M342" s="103">
        <f>อุดรธานี!AR149</f>
        <v>2949237.6500000004</v>
      </c>
      <c r="N342" s="99"/>
      <c r="O342" s="99"/>
      <c r="P342" s="99"/>
      <c r="Q342" s="91">
        <f t="shared" si="12"/>
        <v>-21987.89000000013</v>
      </c>
      <c r="R342" s="92">
        <f t="shared" si="13"/>
        <v>1459.9749426433916</v>
      </c>
    </row>
    <row r="343" spans="1:18" x14ac:dyDescent="0.7">
      <c r="A343" s="98">
        <v>5</v>
      </c>
      <c r="B343" s="99" t="s">
        <v>62</v>
      </c>
      <c r="C343" s="99" t="s">
        <v>330</v>
      </c>
      <c r="D343" s="99" t="s">
        <v>141</v>
      </c>
      <c r="E343" s="99" t="s">
        <v>48</v>
      </c>
      <c r="F343" s="99" t="s">
        <v>178</v>
      </c>
      <c r="G343" s="99" t="s">
        <v>951</v>
      </c>
      <c r="H343" s="100">
        <v>5609</v>
      </c>
      <c r="I343" s="98">
        <v>4</v>
      </c>
      <c r="J343" s="101">
        <f>อุดรธานี!F150</f>
        <v>1267158.23</v>
      </c>
      <c r="K343" s="102">
        <f>อุดรธานี!AP150</f>
        <v>1445525.67</v>
      </c>
      <c r="L343" s="103">
        <f>อุดรธานี!AQ150</f>
        <v>3582085.77</v>
      </c>
      <c r="M343" s="103">
        <f>อุดรธานี!AR150</f>
        <v>3809140.2199999997</v>
      </c>
      <c r="N343" s="99"/>
      <c r="O343" s="99"/>
      <c r="P343" s="99"/>
      <c r="Q343" s="91">
        <f t="shared" si="12"/>
        <v>-227054.44999999972</v>
      </c>
      <c r="R343" s="92">
        <f t="shared" si="13"/>
        <v>638.6318006774826</v>
      </c>
    </row>
    <row r="344" spans="1:18" x14ac:dyDescent="0.7">
      <c r="A344" s="98">
        <v>6</v>
      </c>
      <c r="B344" s="99" t="s">
        <v>62</v>
      </c>
      <c r="C344" s="99" t="s">
        <v>330</v>
      </c>
      <c r="D344" s="99" t="s">
        <v>141</v>
      </c>
      <c r="E344" s="99" t="s">
        <v>48</v>
      </c>
      <c r="F344" s="99" t="s">
        <v>178</v>
      </c>
      <c r="G344" s="99" t="s">
        <v>952</v>
      </c>
      <c r="H344" s="100">
        <v>3391</v>
      </c>
      <c r="I344" s="98">
        <v>3</v>
      </c>
      <c r="J344" s="101">
        <f>อุดรธานี!F151</f>
        <v>1050224.6399999999</v>
      </c>
      <c r="K344" s="102">
        <f>อุดรธานี!AP151</f>
        <v>1656543.48</v>
      </c>
      <c r="L344" s="103">
        <f>อุดรธานี!AQ151</f>
        <v>2971455.81</v>
      </c>
      <c r="M344" s="103">
        <f>อุดรธานี!AR151</f>
        <v>2786913.3000000003</v>
      </c>
      <c r="N344" s="99"/>
      <c r="O344" s="99"/>
      <c r="P344" s="99"/>
      <c r="Q344" s="91">
        <f t="shared" si="12"/>
        <v>184542.50999999978</v>
      </c>
      <c r="R344" s="92">
        <f t="shared" si="13"/>
        <v>876.27714833382481</v>
      </c>
    </row>
    <row r="345" spans="1:18" x14ac:dyDescent="0.7">
      <c r="A345" s="98">
        <v>7</v>
      </c>
      <c r="B345" s="99" t="s">
        <v>62</v>
      </c>
      <c r="C345" s="99" t="s">
        <v>330</v>
      </c>
      <c r="D345" s="99" t="s">
        <v>141</v>
      </c>
      <c r="E345" s="99" t="s">
        <v>48</v>
      </c>
      <c r="F345" s="99" t="s">
        <v>178</v>
      </c>
      <c r="G345" s="99" t="s">
        <v>953</v>
      </c>
      <c r="H345" s="100">
        <v>4086</v>
      </c>
      <c r="I345" s="98">
        <v>3</v>
      </c>
      <c r="J345" s="101">
        <f>อุดรธานี!F152</f>
        <v>1002267.55</v>
      </c>
      <c r="K345" s="102">
        <f>อุดรธานี!AP152</f>
        <v>1035379.6100000001</v>
      </c>
      <c r="L345" s="103">
        <f>อุดรธานี!AQ152</f>
        <v>2673625.85</v>
      </c>
      <c r="M345" s="103">
        <f>อุดรธานี!AR152</f>
        <v>2891717</v>
      </c>
      <c r="N345" s="99"/>
      <c r="O345" s="99"/>
      <c r="P345" s="99"/>
      <c r="Q345" s="91">
        <f t="shared" si="12"/>
        <v>-218091.14999999991</v>
      </c>
      <c r="R345" s="92">
        <f t="shared" si="13"/>
        <v>654.33819138521778</v>
      </c>
    </row>
    <row r="346" spans="1:18" x14ac:dyDescent="0.7">
      <c r="A346" s="98">
        <v>8</v>
      </c>
      <c r="B346" s="99" t="s">
        <v>62</v>
      </c>
      <c r="C346" s="99" t="s">
        <v>330</v>
      </c>
      <c r="D346" s="99" t="s">
        <v>141</v>
      </c>
      <c r="E346" s="99" t="s">
        <v>48</v>
      </c>
      <c r="F346" s="99" t="s">
        <v>178</v>
      </c>
      <c r="G346" s="99" t="s">
        <v>954</v>
      </c>
      <c r="H346" s="100">
        <v>4501</v>
      </c>
      <c r="I346" s="98">
        <v>4</v>
      </c>
      <c r="J346" s="101">
        <f>อุดรธานี!F153</f>
        <v>415553.66</v>
      </c>
      <c r="K346" s="102">
        <f>อุดรธานี!AP153</f>
        <v>1016002.51</v>
      </c>
      <c r="L346" s="103">
        <f>อุดรธานี!AQ153</f>
        <v>2664501.12</v>
      </c>
      <c r="M346" s="103">
        <f>อุดรธานี!AR153</f>
        <v>2701560.8000000003</v>
      </c>
      <c r="N346" s="99"/>
      <c r="O346" s="99"/>
      <c r="P346" s="99"/>
      <c r="Q346" s="91">
        <f t="shared" si="12"/>
        <v>-37059.680000000168</v>
      </c>
      <c r="R346" s="92">
        <f t="shared" si="13"/>
        <v>591.97980893134866</v>
      </c>
    </row>
    <row r="347" spans="1:18" x14ac:dyDescent="0.7">
      <c r="A347" s="98">
        <v>9</v>
      </c>
      <c r="B347" s="99" t="s">
        <v>62</v>
      </c>
      <c r="C347" s="99" t="s">
        <v>330</v>
      </c>
      <c r="D347" s="99" t="s">
        <v>141</v>
      </c>
      <c r="E347" s="99" t="s">
        <v>48</v>
      </c>
      <c r="F347" s="99" t="s">
        <v>178</v>
      </c>
      <c r="G347" s="99" t="s">
        <v>955</v>
      </c>
      <c r="H347" s="100">
        <v>4158</v>
      </c>
      <c r="I347" s="98">
        <v>3</v>
      </c>
      <c r="J347" s="101">
        <f>อุดรธานี!F154</f>
        <v>437162.17</v>
      </c>
      <c r="K347" s="102">
        <f>อุดรธานี!AP154</f>
        <v>494107.33</v>
      </c>
      <c r="L347" s="103">
        <f>อุดรธานี!AQ154</f>
        <v>1616156.7400000002</v>
      </c>
      <c r="M347" s="103">
        <f>อุดรธานี!AR154</f>
        <v>1982635.4</v>
      </c>
      <c r="N347" s="99"/>
      <c r="O347" s="99"/>
      <c r="P347" s="99"/>
      <c r="Q347" s="91">
        <f t="shared" si="12"/>
        <v>-366478.65999999968</v>
      </c>
      <c r="R347" s="92">
        <f t="shared" si="13"/>
        <v>388.68608465608469</v>
      </c>
    </row>
    <row r="348" spans="1:18" x14ac:dyDescent="0.7">
      <c r="A348" s="98">
        <v>10</v>
      </c>
      <c r="B348" s="99" t="s">
        <v>62</v>
      </c>
      <c r="C348" s="99" t="s">
        <v>330</v>
      </c>
      <c r="D348" s="99" t="s">
        <v>141</v>
      </c>
      <c r="E348" s="99" t="s">
        <v>48</v>
      </c>
      <c r="F348" s="99" t="s">
        <v>178</v>
      </c>
      <c r="G348" s="99" t="s">
        <v>956</v>
      </c>
      <c r="H348" s="100">
        <v>3908</v>
      </c>
      <c r="I348" s="98">
        <v>3</v>
      </c>
      <c r="J348" s="101">
        <f>อุดรธานี!F155</f>
        <v>313525.57</v>
      </c>
      <c r="K348" s="102">
        <f>อุดรธานี!AP155</f>
        <v>710166.00000000012</v>
      </c>
      <c r="L348" s="103">
        <f>อุดรธานี!AQ155</f>
        <v>2827643.4</v>
      </c>
      <c r="M348" s="103">
        <f>อุดรธานี!AR155</f>
        <v>3115299.46</v>
      </c>
      <c r="N348" s="99"/>
      <c r="O348" s="99"/>
      <c r="P348" s="99"/>
      <c r="Q348" s="91">
        <f t="shared" si="12"/>
        <v>-287656.06000000006</v>
      </c>
      <c r="R348" s="92">
        <f t="shared" si="13"/>
        <v>723.55255885363351</v>
      </c>
    </row>
    <row r="349" spans="1:18" x14ac:dyDescent="0.7">
      <c r="A349" s="98">
        <v>11</v>
      </c>
      <c r="B349" s="99" t="s">
        <v>62</v>
      </c>
      <c r="C349" s="99" t="s">
        <v>330</v>
      </c>
      <c r="D349" s="99" t="s">
        <v>141</v>
      </c>
      <c r="E349" s="99" t="s">
        <v>48</v>
      </c>
      <c r="F349" s="99" t="s">
        <v>178</v>
      </c>
      <c r="G349" s="99" t="s">
        <v>957</v>
      </c>
      <c r="H349" s="100">
        <v>3711</v>
      </c>
      <c r="I349" s="98">
        <v>3</v>
      </c>
      <c r="J349" s="101">
        <f>อุดรธานี!F156</f>
        <v>665467.80000000005</v>
      </c>
      <c r="K349" s="102">
        <f>อุดรธานี!AP156</f>
        <v>1016304.23</v>
      </c>
      <c r="L349" s="103">
        <f>อุดรธานี!AQ156</f>
        <v>1761925.5999999999</v>
      </c>
      <c r="M349" s="103">
        <f>อุดรธานี!AR156</f>
        <v>2090001.13</v>
      </c>
      <c r="N349" s="99"/>
      <c r="O349" s="99"/>
      <c r="P349" s="99"/>
      <c r="Q349" s="91">
        <f t="shared" si="12"/>
        <v>-328075.53000000003</v>
      </c>
      <c r="R349" s="92">
        <f t="shared" si="13"/>
        <v>474.78458636486118</v>
      </c>
    </row>
    <row r="350" spans="1:18" x14ac:dyDescent="0.7">
      <c r="A350" s="98">
        <v>12</v>
      </c>
      <c r="B350" s="99" t="s">
        <v>62</v>
      </c>
      <c r="C350" s="99" t="s">
        <v>330</v>
      </c>
      <c r="D350" s="99" t="s">
        <v>141</v>
      </c>
      <c r="E350" s="99" t="s">
        <v>48</v>
      </c>
      <c r="F350" s="99" t="s">
        <v>178</v>
      </c>
      <c r="G350" s="99" t="s">
        <v>958</v>
      </c>
      <c r="H350" s="100">
        <v>6818</v>
      </c>
      <c r="I350" s="98">
        <v>5</v>
      </c>
      <c r="J350" s="101">
        <f>อุดรธานี!F157</f>
        <v>2149992.79</v>
      </c>
      <c r="K350" s="102">
        <f>อุดรธานี!AP157</f>
        <v>3037924.29</v>
      </c>
      <c r="L350" s="103">
        <f>อุดรธานี!AQ157</f>
        <v>3882868.1900000004</v>
      </c>
      <c r="M350" s="103">
        <f>อุดรธานี!AR157</f>
        <v>3581007.9600000004</v>
      </c>
      <c r="N350" s="99"/>
      <c r="O350" s="99"/>
      <c r="P350" s="99"/>
      <c r="Q350" s="91">
        <f t="shared" si="12"/>
        <v>301860.23</v>
      </c>
      <c r="R350" s="92">
        <f t="shared" si="13"/>
        <v>569.50252126723387</v>
      </c>
    </row>
    <row r="351" spans="1:18" x14ac:dyDescent="0.7">
      <c r="A351" s="98">
        <v>13</v>
      </c>
      <c r="B351" s="99" t="s">
        <v>62</v>
      </c>
      <c r="C351" s="99" t="s">
        <v>330</v>
      </c>
      <c r="D351" s="99" t="s">
        <v>141</v>
      </c>
      <c r="E351" s="99" t="s">
        <v>48</v>
      </c>
      <c r="F351" s="99" t="s">
        <v>178</v>
      </c>
      <c r="G351" s="99" t="s">
        <v>959</v>
      </c>
      <c r="H351" s="100">
        <v>4682</v>
      </c>
      <c r="I351" s="98">
        <v>4</v>
      </c>
      <c r="J351" s="101">
        <f>อุดรธานี!F158</f>
        <v>444388.25</v>
      </c>
      <c r="K351" s="102">
        <f>อุดรธานี!AP158</f>
        <v>484021.87</v>
      </c>
      <c r="L351" s="103">
        <f>อุดรธานี!AQ158</f>
        <v>2287184.58</v>
      </c>
      <c r="M351" s="103">
        <f>อุดรธานี!AR158</f>
        <v>2684297.81</v>
      </c>
      <c r="N351" s="99"/>
      <c r="O351" s="99"/>
      <c r="P351" s="99"/>
      <c r="Q351" s="91">
        <f t="shared" si="12"/>
        <v>-397113.23</v>
      </c>
      <c r="R351" s="92">
        <f t="shared" si="13"/>
        <v>488.5058906450235</v>
      </c>
    </row>
    <row r="352" spans="1:18" x14ac:dyDescent="0.7">
      <c r="A352" s="98">
        <v>14</v>
      </c>
      <c r="B352" s="99" t="s">
        <v>62</v>
      </c>
      <c r="C352" s="99" t="s">
        <v>330</v>
      </c>
      <c r="D352" s="99" t="s">
        <v>141</v>
      </c>
      <c r="E352" s="99" t="s">
        <v>48</v>
      </c>
      <c r="F352" s="99" t="s">
        <v>178</v>
      </c>
      <c r="G352" s="99" t="s">
        <v>960</v>
      </c>
      <c r="H352" s="100">
        <v>2270</v>
      </c>
      <c r="I352" s="98">
        <v>2</v>
      </c>
      <c r="J352" s="101">
        <f>อุดรธานี!F159</f>
        <v>701280.77</v>
      </c>
      <c r="K352" s="102">
        <f>อุดรธานี!AP159</f>
        <v>973244.74</v>
      </c>
      <c r="L352" s="103">
        <f>อุดรธานี!AQ159</f>
        <v>2065824.7</v>
      </c>
      <c r="M352" s="103">
        <f>อุดรธานี!AR159</f>
        <v>1888480.06</v>
      </c>
      <c r="N352" s="99"/>
      <c r="O352" s="99"/>
      <c r="P352" s="99"/>
      <c r="Q352" s="91">
        <f t="shared" si="12"/>
        <v>177344.6399999999</v>
      </c>
      <c r="R352" s="92">
        <f t="shared" si="13"/>
        <v>910.0549339207048</v>
      </c>
    </row>
    <row r="353" spans="1:18" x14ac:dyDescent="0.7">
      <c r="A353" s="98">
        <v>15</v>
      </c>
      <c r="B353" s="99" t="s">
        <v>62</v>
      </c>
      <c r="C353" s="99" t="s">
        <v>330</v>
      </c>
      <c r="D353" s="99" t="s">
        <v>141</v>
      </c>
      <c r="E353" s="99" t="s">
        <v>48</v>
      </c>
      <c r="F353" s="99" t="s">
        <v>178</v>
      </c>
      <c r="G353" s="99" t="s">
        <v>961</v>
      </c>
      <c r="H353" s="100">
        <v>3246</v>
      </c>
      <c r="I353" s="98">
        <v>3</v>
      </c>
      <c r="J353" s="101">
        <f>อุดรธานี!F160</f>
        <v>562889.26</v>
      </c>
      <c r="K353" s="102">
        <f>อุดรธานี!AP160</f>
        <v>1036143.64</v>
      </c>
      <c r="L353" s="103">
        <f>อุดรธานี!AQ160</f>
        <v>2015535.5699999998</v>
      </c>
      <c r="M353" s="103">
        <f>อุดรธานี!AR160</f>
        <v>2211811.98</v>
      </c>
      <c r="N353" s="99"/>
      <c r="O353" s="99"/>
      <c r="P353" s="99"/>
      <c r="Q353" s="91">
        <f t="shared" si="12"/>
        <v>-196276.41000000015</v>
      </c>
      <c r="R353" s="92">
        <f t="shared" si="13"/>
        <v>620.929011090573</v>
      </c>
    </row>
    <row r="354" spans="1:18" x14ac:dyDescent="0.7">
      <c r="A354" s="98">
        <v>16</v>
      </c>
      <c r="B354" s="99" t="s">
        <v>62</v>
      </c>
      <c r="C354" s="99" t="s">
        <v>330</v>
      </c>
      <c r="D354" s="99" t="s">
        <v>141</v>
      </c>
      <c r="E354" s="99" t="s">
        <v>48</v>
      </c>
      <c r="F354" s="99" t="s">
        <v>178</v>
      </c>
      <c r="G354" s="99" t="s">
        <v>962</v>
      </c>
      <c r="H354" s="100">
        <v>2523</v>
      </c>
      <c r="I354" s="98">
        <v>2</v>
      </c>
      <c r="J354" s="101">
        <f>อุดรธานี!F161</f>
        <v>585878.31000000006</v>
      </c>
      <c r="K354" s="102">
        <f>อุดรธานี!AP161</f>
        <v>644995.49000000011</v>
      </c>
      <c r="L354" s="103">
        <f>อุดรธานี!AQ161</f>
        <v>2979559.6999999997</v>
      </c>
      <c r="M354" s="103">
        <f>อุดรธานี!AR161</f>
        <v>3071596.23</v>
      </c>
      <c r="N354" s="99"/>
      <c r="O354" s="99"/>
      <c r="P354" s="99"/>
      <c r="Q354" s="91">
        <f t="shared" si="12"/>
        <v>-92036.530000000261</v>
      </c>
      <c r="R354" s="92">
        <f t="shared" si="13"/>
        <v>1180.9590566785571</v>
      </c>
    </row>
    <row r="355" spans="1:18" x14ac:dyDescent="0.7">
      <c r="A355" s="98">
        <v>17</v>
      </c>
      <c r="B355" s="99" t="s">
        <v>62</v>
      </c>
      <c r="C355" s="99" t="s">
        <v>330</v>
      </c>
      <c r="D355" s="99" t="s">
        <v>141</v>
      </c>
      <c r="E355" s="99" t="s">
        <v>48</v>
      </c>
      <c r="F355" s="99" t="s">
        <v>178</v>
      </c>
      <c r="G355" s="99" t="s">
        <v>963</v>
      </c>
      <c r="H355" s="100">
        <v>3997</v>
      </c>
      <c r="I355" s="98">
        <v>3</v>
      </c>
      <c r="J355" s="101">
        <f>อุดรธานี!F162</f>
        <v>831511.24</v>
      </c>
      <c r="K355" s="102">
        <f>อุดรธานี!AP162</f>
        <v>841168.88</v>
      </c>
      <c r="L355" s="103">
        <f>อุดรธานี!AQ162</f>
        <v>2216088.02</v>
      </c>
      <c r="M355" s="103">
        <f>อุดรธานี!AR162</f>
        <v>2394265.5699999998</v>
      </c>
      <c r="N355" s="99"/>
      <c r="O355" s="99"/>
      <c r="P355" s="99"/>
      <c r="Q355" s="91">
        <f t="shared" si="12"/>
        <v>-178177.54999999981</v>
      </c>
      <c r="R355" s="92">
        <f t="shared" si="13"/>
        <v>554.43783337503123</v>
      </c>
    </row>
    <row r="356" spans="1:18" x14ac:dyDescent="0.7">
      <c r="A356" s="98">
        <v>18</v>
      </c>
      <c r="B356" s="99" t="s">
        <v>62</v>
      </c>
      <c r="C356" s="99" t="s">
        <v>330</v>
      </c>
      <c r="D356" s="99" t="s">
        <v>141</v>
      </c>
      <c r="E356" s="99" t="s">
        <v>48</v>
      </c>
      <c r="F356" s="99" t="s">
        <v>178</v>
      </c>
      <c r="G356" s="99" t="s">
        <v>964</v>
      </c>
      <c r="H356" s="100">
        <v>2435</v>
      </c>
      <c r="I356" s="98">
        <v>2</v>
      </c>
      <c r="J356" s="101">
        <f>อุดรธานี!F163</f>
        <v>304749.53000000003</v>
      </c>
      <c r="K356" s="102">
        <f>อุดรธานี!AP163</f>
        <v>279894.12</v>
      </c>
      <c r="L356" s="103">
        <f>อุดรธานี!AQ163</f>
        <v>1815510.4200000002</v>
      </c>
      <c r="M356" s="103">
        <f>อุดรธานี!AR163</f>
        <v>1925463.9699999997</v>
      </c>
      <c r="N356" s="99"/>
      <c r="O356" s="99"/>
      <c r="P356" s="99"/>
      <c r="Q356" s="91">
        <f t="shared" si="12"/>
        <v>-109953.54999999958</v>
      </c>
      <c r="R356" s="92">
        <f t="shared" si="13"/>
        <v>745.58949486652989</v>
      </c>
    </row>
    <row r="357" spans="1:18" x14ac:dyDescent="0.7">
      <c r="A357" s="98">
        <v>19</v>
      </c>
      <c r="B357" s="99" t="s">
        <v>62</v>
      </c>
      <c r="C357" s="99" t="s">
        <v>332</v>
      </c>
      <c r="D357" s="99" t="s">
        <v>141</v>
      </c>
      <c r="E357" s="99" t="s">
        <v>48</v>
      </c>
      <c r="F357" s="99" t="s">
        <v>178</v>
      </c>
      <c r="G357" s="99" t="s">
        <v>965</v>
      </c>
      <c r="H357" s="100">
        <v>2402</v>
      </c>
      <c r="I357" s="98">
        <v>2</v>
      </c>
      <c r="J357" s="101">
        <f>อุดรธานี!F164</f>
        <v>572974.9</v>
      </c>
      <c r="K357" s="102">
        <f>อุดรธานี!AP164</f>
        <v>682169.34</v>
      </c>
      <c r="L357" s="103">
        <f>อุดรธานี!AQ164</f>
        <v>2177955.08</v>
      </c>
      <c r="M357" s="103">
        <f>อุดรธานี!AR164</f>
        <v>2308875.67</v>
      </c>
      <c r="N357" s="99"/>
      <c r="O357" s="99"/>
      <c r="P357" s="99"/>
      <c r="Q357" s="91">
        <f t="shared" si="12"/>
        <v>-130920.58999999985</v>
      </c>
      <c r="R357" s="92">
        <f t="shared" si="13"/>
        <v>906.72567860116578</v>
      </c>
    </row>
    <row r="358" spans="1:18" x14ac:dyDescent="0.7">
      <c r="A358" s="98">
        <v>20</v>
      </c>
      <c r="B358" s="99" t="s">
        <v>62</v>
      </c>
      <c r="C358" s="99" t="s">
        <v>333</v>
      </c>
      <c r="D358" s="99" t="s">
        <v>141</v>
      </c>
      <c r="E358" s="99" t="s">
        <v>48</v>
      </c>
      <c r="F358" s="99" t="s">
        <v>178</v>
      </c>
      <c r="G358" s="99" t="s">
        <v>966</v>
      </c>
      <c r="H358" s="100">
        <v>5248</v>
      </c>
      <c r="I358" s="98">
        <v>4</v>
      </c>
      <c r="J358" s="101">
        <f>อุดรธานี!F165</f>
        <v>721152.33</v>
      </c>
      <c r="K358" s="102">
        <f>อุดรธานี!AP165</f>
        <v>718801.88</v>
      </c>
      <c r="L358" s="103">
        <f>อุดรธานี!AQ165</f>
        <v>4088293.45</v>
      </c>
      <c r="M358" s="103">
        <f>อุดรธานี!AR165</f>
        <v>3325872.1699999995</v>
      </c>
      <c r="N358" s="99"/>
      <c r="O358" s="99"/>
      <c r="P358" s="99"/>
      <c r="Q358" s="91">
        <f t="shared" si="12"/>
        <v>762421.28000000073</v>
      </c>
      <c r="R358" s="92">
        <f t="shared" si="13"/>
        <v>779.01933117378053</v>
      </c>
    </row>
    <row r="359" spans="1:18" x14ac:dyDescent="0.7">
      <c r="A359" s="98">
        <v>21</v>
      </c>
      <c r="B359" s="99" t="s">
        <v>62</v>
      </c>
      <c r="C359" s="99" t="s">
        <v>334</v>
      </c>
      <c r="D359" s="99" t="s">
        <v>141</v>
      </c>
      <c r="E359" s="99" t="s">
        <v>48</v>
      </c>
      <c r="F359" s="99" t="s">
        <v>178</v>
      </c>
      <c r="G359" s="99" t="s">
        <v>967</v>
      </c>
      <c r="H359" s="100">
        <v>2119</v>
      </c>
      <c r="I359" s="98">
        <v>2</v>
      </c>
      <c r="J359" s="101">
        <f>อุดรธานี!F166</f>
        <v>405314.05</v>
      </c>
      <c r="K359" s="102">
        <f>อุดรธานี!AP166</f>
        <v>841256.40999999992</v>
      </c>
      <c r="L359" s="103">
        <f>อุดรธานี!AQ166</f>
        <v>1560762.01</v>
      </c>
      <c r="M359" s="103">
        <f>อุดรธานี!AR166</f>
        <v>1639626.4</v>
      </c>
      <c r="N359" s="99"/>
      <c r="O359" s="99"/>
      <c r="P359" s="99"/>
      <c r="Q359" s="91">
        <f t="shared" si="12"/>
        <v>-78864.389999999898</v>
      </c>
      <c r="R359" s="92">
        <f t="shared" si="13"/>
        <v>736.55592732420951</v>
      </c>
    </row>
    <row r="360" spans="1:18" s="110" customFormat="1" x14ac:dyDescent="0.7">
      <c r="A360" s="104">
        <v>12</v>
      </c>
      <c r="B360" s="105" t="s">
        <v>62</v>
      </c>
      <c r="C360" s="105"/>
      <c r="D360" s="105"/>
      <c r="E360" s="105" t="s">
        <v>75</v>
      </c>
      <c r="F360" s="105"/>
      <c r="G360" s="105" t="s">
        <v>335</v>
      </c>
      <c r="H360" s="111">
        <f>SUM(H339:H359)</f>
        <v>75812</v>
      </c>
      <c r="I360" s="104"/>
      <c r="J360" s="107">
        <f>SUM(J339:J359)</f>
        <v>15210849.83</v>
      </c>
      <c r="K360" s="107">
        <f>SUM(K339:K359)</f>
        <v>20395153.640000001</v>
      </c>
      <c r="L360" s="107">
        <f>SUM(L339:L359)</f>
        <v>51093657.600000016</v>
      </c>
      <c r="M360" s="107">
        <f>SUM(M339:M359)</f>
        <v>52808793.409999996</v>
      </c>
      <c r="N360" s="105">
        <v>20</v>
      </c>
      <c r="O360" s="105">
        <v>20</v>
      </c>
      <c r="P360" s="105">
        <f>N360-O360</f>
        <v>0</v>
      </c>
      <c r="Q360" s="108">
        <f t="shared" si="12"/>
        <v>-1715135.80999998</v>
      </c>
      <c r="R360" s="109">
        <f>L360/H360</f>
        <v>673.95211312193339</v>
      </c>
    </row>
    <row r="361" spans="1:18" x14ac:dyDescent="0.7">
      <c r="A361" s="98">
        <v>1</v>
      </c>
      <c r="B361" s="99" t="s">
        <v>62</v>
      </c>
      <c r="C361" s="99" t="s">
        <v>332</v>
      </c>
      <c r="D361" s="99" t="s">
        <v>144</v>
      </c>
      <c r="E361" s="99" t="s">
        <v>49</v>
      </c>
      <c r="F361" s="99" t="s">
        <v>208</v>
      </c>
      <c r="G361" s="99" t="s">
        <v>336</v>
      </c>
      <c r="H361" s="100"/>
      <c r="I361" s="98"/>
      <c r="J361" s="101"/>
      <c r="K361" s="102"/>
      <c r="L361" s="103"/>
      <c r="M361" s="103"/>
      <c r="N361" s="99"/>
      <c r="O361" s="99"/>
      <c r="P361" s="99"/>
    </row>
    <row r="362" spans="1:18" x14ac:dyDescent="0.7">
      <c r="A362" s="98">
        <v>2</v>
      </c>
      <c r="B362" s="99" t="s">
        <v>62</v>
      </c>
      <c r="C362" s="99" t="s">
        <v>332</v>
      </c>
      <c r="D362" s="99" t="s">
        <v>144</v>
      </c>
      <c r="E362" s="99" t="s">
        <v>49</v>
      </c>
      <c r="F362" s="99" t="s">
        <v>178</v>
      </c>
      <c r="G362" s="99" t="s">
        <v>968</v>
      </c>
      <c r="H362" s="100">
        <v>4950</v>
      </c>
      <c r="I362" s="98">
        <v>4</v>
      </c>
      <c r="J362" s="101">
        <f>อุดรธานี!F167</f>
        <v>502289</v>
      </c>
      <c r="K362" s="102">
        <f>อุดรธานี!AP167</f>
        <v>1482770.06</v>
      </c>
      <c r="L362" s="103">
        <f>อุดรธานี!AQ167</f>
        <v>2127121.0999999996</v>
      </c>
      <c r="M362" s="103">
        <f>อุดรธานี!AR167</f>
        <v>2138620.62</v>
      </c>
      <c r="N362" s="99"/>
      <c r="O362" s="99"/>
      <c r="P362" s="99"/>
      <c r="Q362" s="91">
        <f t="shared" si="12"/>
        <v>-11499.520000000484</v>
      </c>
      <c r="R362" s="92">
        <f t="shared" si="13"/>
        <v>429.72143434343428</v>
      </c>
    </row>
    <row r="363" spans="1:18" x14ac:dyDescent="0.7">
      <c r="A363" s="98">
        <v>3</v>
      </c>
      <c r="B363" s="99" t="s">
        <v>62</v>
      </c>
      <c r="C363" s="99" t="s">
        <v>332</v>
      </c>
      <c r="D363" s="99" t="s">
        <v>144</v>
      </c>
      <c r="E363" s="99" t="s">
        <v>49</v>
      </c>
      <c r="F363" s="99" t="s">
        <v>178</v>
      </c>
      <c r="G363" s="99" t="s">
        <v>969</v>
      </c>
      <c r="H363" s="100">
        <v>2307</v>
      </c>
      <c r="I363" s="98">
        <v>2</v>
      </c>
      <c r="J363" s="101">
        <f>อุดรธานี!F168</f>
        <v>143495.54999999999</v>
      </c>
      <c r="K363" s="102">
        <f>อุดรธานี!AP168</f>
        <v>110006.69999999998</v>
      </c>
      <c r="L363" s="103">
        <f>อุดรธานี!AQ168</f>
        <v>2053596.21</v>
      </c>
      <c r="M363" s="103">
        <f>อุดรธานี!AR168</f>
        <v>2471380.96</v>
      </c>
      <c r="N363" s="99"/>
      <c r="O363" s="99"/>
      <c r="P363" s="99"/>
      <c r="Q363" s="91">
        <f t="shared" si="12"/>
        <v>-417784.75</v>
      </c>
      <c r="R363" s="92">
        <f t="shared" si="13"/>
        <v>890.15873862158651</v>
      </c>
    </row>
    <row r="364" spans="1:18" x14ac:dyDescent="0.7">
      <c r="A364" s="98">
        <v>4</v>
      </c>
      <c r="B364" s="99" t="s">
        <v>62</v>
      </c>
      <c r="C364" s="99" t="s">
        <v>332</v>
      </c>
      <c r="D364" s="99" t="s">
        <v>144</v>
      </c>
      <c r="E364" s="99" t="s">
        <v>49</v>
      </c>
      <c r="F364" s="99" t="s">
        <v>178</v>
      </c>
      <c r="G364" s="99" t="s">
        <v>970</v>
      </c>
      <c r="H364" s="100">
        <v>2603</v>
      </c>
      <c r="I364" s="98">
        <v>2</v>
      </c>
      <c r="J364" s="101">
        <f>อุดรธานี!F169</f>
        <v>330818.03000000003</v>
      </c>
      <c r="K364" s="102">
        <f>อุดรธานี!AP169</f>
        <v>678772.32000000007</v>
      </c>
      <c r="L364" s="103">
        <f>อุดรธานี!AQ169</f>
        <v>2497973.7400000002</v>
      </c>
      <c r="M364" s="103">
        <f>อุดรธานี!AR169</f>
        <v>2494947.13</v>
      </c>
      <c r="N364" s="99"/>
      <c r="O364" s="99"/>
      <c r="P364" s="99"/>
      <c r="Q364" s="91">
        <f t="shared" si="12"/>
        <v>3026.6100000003353</v>
      </c>
      <c r="R364" s="92">
        <f t="shared" si="13"/>
        <v>959.65184018440266</v>
      </c>
    </row>
    <row r="365" spans="1:18" x14ac:dyDescent="0.7">
      <c r="A365" s="98">
        <v>5</v>
      </c>
      <c r="B365" s="99" t="s">
        <v>62</v>
      </c>
      <c r="C365" s="99" t="s">
        <v>332</v>
      </c>
      <c r="D365" s="99" t="s">
        <v>144</v>
      </c>
      <c r="E365" s="99" t="s">
        <v>49</v>
      </c>
      <c r="F365" s="99" t="s">
        <v>178</v>
      </c>
      <c r="G365" s="99" t="s">
        <v>971</v>
      </c>
      <c r="H365" s="100">
        <v>6171</v>
      </c>
      <c r="I365" s="98">
        <v>5</v>
      </c>
      <c r="J365" s="101">
        <f>อุดรธานี!F170</f>
        <v>1118455.49</v>
      </c>
      <c r="K365" s="102">
        <f>อุดรธานี!AP170</f>
        <v>2284252.4300000002</v>
      </c>
      <c r="L365" s="103">
        <f>อุดรธานี!AQ170</f>
        <v>3874364.06</v>
      </c>
      <c r="M365" s="103">
        <f>อุดรธานี!AR170</f>
        <v>3179506.58</v>
      </c>
      <c r="N365" s="99"/>
      <c r="O365" s="99"/>
      <c r="P365" s="99"/>
      <c r="Q365" s="91">
        <f t="shared" si="12"/>
        <v>694857.48</v>
      </c>
      <c r="R365" s="92">
        <f t="shared" si="13"/>
        <v>627.83407227353757</v>
      </c>
    </row>
    <row r="366" spans="1:18" x14ac:dyDescent="0.7">
      <c r="A366" s="98">
        <v>6</v>
      </c>
      <c r="B366" s="99" t="s">
        <v>62</v>
      </c>
      <c r="C366" s="99" t="s">
        <v>332</v>
      </c>
      <c r="D366" s="99" t="s">
        <v>144</v>
      </c>
      <c r="E366" s="99" t="s">
        <v>49</v>
      </c>
      <c r="F366" s="99" t="s">
        <v>178</v>
      </c>
      <c r="G366" s="99" t="s">
        <v>972</v>
      </c>
      <c r="H366" s="100">
        <v>5663</v>
      </c>
      <c r="I366" s="98">
        <v>4</v>
      </c>
      <c r="J366" s="101">
        <f>อุดรธานี!F171</f>
        <v>1468785.23</v>
      </c>
      <c r="K366" s="102">
        <f>อุดรธานี!AP171</f>
        <v>6320067.04</v>
      </c>
      <c r="L366" s="103">
        <f>อุดรธานี!AQ171</f>
        <v>4691699.6999999993</v>
      </c>
      <c r="M366" s="103">
        <f>อุดรธานี!AR171</f>
        <v>3321460.55</v>
      </c>
      <c r="N366" s="99"/>
      <c r="O366" s="99"/>
      <c r="P366" s="99"/>
      <c r="Q366" s="91">
        <f t="shared" si="12"/>
        <v>1370239.1499999994</v>
      </c>
      <c r="R366" s="92">
        <f t="shared" si="13"/>
        <v>828.4830831714637</v>
      </c>
    </row>
    <row r="367" spans="1:18" x14ac:dyDescent="0.7">
      <c r="A367" s="98">
        <v>7</v>
      </c>
      <c r="B367" s="99" t="s">
        <v>62</v>
      </c>
      <c r="C367" s="99" t="s">
        <v>332</v>
      </c>
      <c r="D367" s="99" t="s">
        <v>144</v>
      </c>
      <c r="E367" s="99" t="s">
        <v>49</v>
      </c>
      <c r="F367" s="99" t="s">
        <v>178</v>
      </c>
      <c r="G367" s="99" t="s">
        <v>973</v>
      </c>
      <c r="H367" s="100">
        <v>3254</v>
      </c>
      <c r="I367" s="98">
        <v>3</v>
      </c>
      <c r="J367" s="101">
        <f>อุดรธานี!F172</f>
        <v>270367.83</v>
      </c>
      <c r="K367" s="102">
        <f>อุดรธานี!AP172</f>
        <v>555566.77999999991</v>
      </c>
      <c r="L367" s="103">
        <f>อุดรธานี!AQ172</f>
        <v>1713593.0499999998</v>
      </c>
      <c r="M367" s="103">
        <f>อุดรธานี!AR172</f>
        <v>1968750.51</v>
      </c>
      <c r="N367" s="99"/>
      <c r="O367" s="99"/>
      <c r="P367" s="99"/>
      <c r="Q367" s="91">
        <f t="shared" si="12"/>
        <v>-255157.4600000002</v>
      </c>
      <c r="R367" s="92">
        <f t="shared" si="13"/>
        <v>526.61126306084816</v>
      </c>
    </row>
    <row r="368" spans="1:18" x14ac:dyDescent="0.7">
      <c r="A368" s="98">
        <v>8</v>
      </c>
      <c r="B368" s="99" t="s">
        <v>62</v>
      </c>
      <c r="C368" s="99" t="s">
        <v>332</v>
      </c>
      <c r="D368" s="99" t="s">
        <v>144</v>
      </c>
      <c r="E368" s="99" t="s">
        <v>49</v>
      </c>
      <c r="F368" s="99" t="s">
        <v>178</v>
      </c>
      <c r="G368" s="99" t="s">
        <v>974</v>
      </c>
      <c r="H368" s="100">
        <v>4330</v>
      </c>
      <c r="I368" s="98">
        <v>3</v>
      </c>
      <c r="J368" s="101">
        <f>อุดรธานี!F173</f>
        <v>574723.69999999995</v>
      </c>
      <c r="K368" s="102">
        <f>อุดรธานี!AP173</f>
        <v>1552486.2599999998</v>
      </c>
      <c r="L368" s="103">
        <f>อุดรธานี!AQ173</f>
        <v>3094524.12</v>
      </c>
      <c r="M368" s="103">
        <f>อุดรธานี!AR173</f>
        <v>2127345.21</v>
      </c>
      <c r="N368" s="99"/>
      <c r="O368" s="99"/>
      <c r="P368" s="99"/>
      <c r="Q368" s="91">
        <f t="shared" si="12"/>
        <v>967178.91000000015</v>
      </c>
      <c r="R368" s="92">
        <f t="shared" si="13"/>
        <v>714.67069745958429</v>
      </c>
    </row>
    <row r="369" spans="1:18" x14ac:dyDescent="0.7">
      <c r="A369" s="98">
        <v>9</v>
      </c>
      <c r="B369" s="99" t="s">
        <v>62</v>
      </c>
      <c r="C369" s="99" t="s">
        <v>332</v>
      </c>
      <c r="D369" s="99" t="s">
        <v>144</v>
      </c>
      <c r="E369" s="99" t="s">
        <v>49</v>
      </c>
      <c r="F369" s="99" t="s">
        <v>178</v>
      </c>
      <c r="G369" s="99" t="s">
        <v>975</v>
      </c>
      <c r="H369" s="100">
        <v>2355</v>
      </c>
      <c r="I369" s="98">
        <v>2</v>
      </c>
      <c r="J369" s="101">
        <f>อุดรธานี!F174</f>
        <v>339666.06</v>
      </c>
      <c r="K369" s="102">
        <f>อุดรธานี!AP174</f>
        <v>728219.19000000006</v>
      </c>
      <c r="L369" s="103">
        <f>อุดรธานี!AQ174</f>
        <v>2228046.46</v>
      </c>
      <c r="M369" s="103">
        <f>อุดรธานี!AR174</f>
        <v>1366990.39</v>
      </c>
      <c r="N369" s="99"/>
      <c r="O369" s="99"/>
      <c r="P369" s="99"/>
      <c r="Q369" s="91">
        <f t="shared" si="12"/>
        <v>861056.07000000007</v>
      </c>
      <c r="R369" s="92">
        <f t="shared" si="13"/>
        <v>946.09191507431001</v>
      </c>
    </row>
    <row r="370" spans="1:18" x14ac:dyDescent="0.7">
      <c r="A370" s="98">
        <v>10</v>
      </c>
      <c r="B370" s="99" t="s">
        <v>62</v>
      </c>
      <c r="C370" s="99" t="s">
        <v>332</v>
      </c>
      <c r="D370" s="99" t="s">
        <v>144</v>
      </c>
      <c r="E370" s="99" t="s">
        <v>49</v>
      </c>
      <c r="F370" s="99" t="s">
        <v>178</v>
      </c>
      <c r="G370" s="99" t="s">
        <v>976</v>
      </c>
      <c r="H370" s="100">
        <v>1570</v>
      </c>
      <c r="I370" s="98">
        <v>2</v>
      </c>
      <c r="J370" s="101">
        <f>อุดรธานี!F175</f>
        <v>148168.1</v>
      </c>
      <c r="K370" s="102">
        <f>อุดรธานี!AP175</f>
        <v>268580.62</v>
      </c>
      <c r="L370" s="103">
        <f>อุดรธานี!AQ175</f>
        <v>1321784.7000000002</v>
      </c>
      <c r="M370" s="103">
        <f>อุดรธานี!AR175</f>
        <v>1375819.0799999998</v>
      </c>
      <c r="N370" s="99"/>
      <c r="O370" s="99"/>
      <c r="P370" s="99"/>
      <c r="Q370" s="91">
        <f t="shared" si="12"/>
        <v>-54034.379999999655</v>
      </c>
      <c r="R370" s="92">
        <f t="shared" si="13"/>
        <v>841.90108280254788</v>
      </c>
    </row>
    <row r="371" spans="1:18" s="110" customFormat="1" x14ac:dyDescent="0.7">
      <c r="A371" s="104">
        <v>13</v>
      </c>
      <c r="B371" s="105" t="s">
        <v>62</v>
      </c>
      <c r="C371" s="105"/>
      <c r="D371" s="105"/>
      <c r="E371" s="105" t="s">
        <v>75</v>
      </c>
      <c r="F371" s="105"/>
      <c r="G371" s="105" t="s">
        <v>337</v>
      </c>
      <c r="H371" s="111">
        <f>SUM(H361:H370)</f>
        <v>33203</v>
      </c>
      <c r="I371" s="104"/>
      <c r="J371" s="107">
        <f>SUM(J361:J370)</f>
        <v>4896768.9899999993</v>
      </c>
      <c r="K371" s="107">
        <f>SUM(K361:K370)</f>
        <v>13980721.399999999</v>
      </c>
      <c r="L371" s="107">
        <f>SUM(L361:L370)</f>
        <v>23602703.140000001</v>
      </c>
      <c r="M371" s="107">
        <f>SUM(M361:M370)</f>
        <v>20444821.029999997</v>
      </c>
      <c r="N371" s="105">
        <v>9</v>
      </c>
      <c r="O371" s="105">
        <v>9</v>
      </c>
      <c r="P371" s="105">
        <f>N371-O371</f>
        <v>0</v>
      </c>
      <c r="Q371" s="108">
        <f t="shared" si="12"/>
        <v>3157882.1100000031</v>
      </c>
      <c r="R371" s="109">
        <f>L371/H371</f>
        <v>710.86055898563382</v>
      </c>
    </row>
    <row r="372" spans="1:18" x14ac:dyDescent="0.7">
      <c r="A372" s="98">
        <v>1</v>
      </c>
      <c r="B372" s="99" t="s">
        <v>62</v>
      </c>
      <c r="C372" s="99" t="s">
        <v>333</v>
      </c>
      <c r="D372" s="99" t="s">
        <v>147</v>
      </c>
      <c r="E372" s="99" t="s">
        <v>50</v>
      </c>
      <c r="F372" s="99" t="s">
        <v>208</v>
      </c>
      <c r="G372" s="99" t="s">
        <v>338</v>
      </c>
      <c r="H372" s="100"/>
      <c r="I372" s="98"/>
      <c r="J372" s="101"/>
      <c r="K372" s="102"/>
      <c r="L372" s="103"/>
      <c r="M372" s="103"/>
      <c r="N372" s="99"/>
      <c r="O372" s="99"/>
      <c r="P372" s="99"/>
    </row>
    <row r="373" spans="1:18" x14ac:dyDescent="0.7">
      <c r="A373" s="98">
        <v>2</v>
      </c>
      <c r="B373" s="99" t="s">
        <v>62</v>
      </c>
      <c r="C373" s="99" t="s">
        <v>333</v>
      </c>
      <c r="D373" s="99" t="s">
        <v>147</v>
      </c>
      <c r="E373" s="99" t="s">
        <v>50</v>
      </c>
      <c r="F373" s="99" t="s">
        <v>178</v>
      </c>
      <c r="G373" s="99" t="s">
        <v>977</v>
      </c>
      <c r="H373" s="100">
        <v>8169</v>
      </c>
      <c r="I373" s="98">
        <v>5</v>
      </c>
      <c r="J373" s="101">
        <f>อุดรธานี!F176</f>
        <v>337014.16</v>
      </c>
      <c r="K373" s="102">
        <f>อุดรธานี!AP176</f>
        <v>437565.88999999996</v>
      </c>
      <c r="L373" s="103">
        <f>อุดรธานี!AQ176</f>
        <v>1081668.3799999999</v>
      </c>
      <c r="M373" s="103">
        <f>อุดรธานี!AR176</f>
        <v>2951221.73</v>
      </c>
      <c r="N373" s="99"/>
      <c r="O373" s="99"/>
      <c r="P373" s="99"/>
      <c r="Q373" s="91">
        <f t="shared" si="12"/>
        <v>-1869553.35</v>
      </c>
      <c r="R373" s="92">
        <f t="shared" si="13"/>
        <v>132.41135757130616</v>
      </c>
    </row>
    <row r="374" spans="1:18" x14ac:dyDescent="0.7">
      <c r="A374" s="98">
        <v>3</v>
      </c>
      <c r="B374" s="99" t="s">
        <v>62</v>
      </c>
      <c r="C374" s="99" t="s">
        <v>333</v>
      </c>
      <c r="D374" s="99" t="s">
        <v>147</v>
      </c>
      <c r="E374" s="99" t="s">
        <v>50</v>
      </c>
      <c r="F374" s="99" t="s">
        <v>178</v>
      </c>
      <c r="G374" s="99" t="s">
        <v>978</v>
      </c>
      <c r="H374" s="100">
        <v>4100</v>
      </c>
      <c r="I374" s="98">
        <v>3</v>
      </c>
      <c r="J374" s="101">
        <f>อุดรธานี!F177</f>
        <v>473464.23</v>
      </c>
      <c r="K374" s="102">
        <f>อุดรธานี!AP177</f>
        <v>570046.27</v>
      </c>
      <c r="L374" s="103">
        <f>อุดรธานี!AQ177</f>
        <v>3082630.24</v>
      </c>
      <c r="M374" s="103">
        <f>อุดรธานี!AR177</f>
        <v>3173775.46</v>
      </c>
      <c r="N374" s="99"/>
      <c r="O374" s="99"/>
      <c r="P374" s="99"/>
      <c r="Q374" s="91">
        <f t="shared" si="12"/>
        <v>-91145.219999999739</v>
      </c>
      <c r="R374" s="92">
        <f t="shared" si="13"/>
        <v>751.86103414634147</v>
      </c>
    </row>
    <row r="375" spans="1:18" s="168" customFormat="1" x14ac:dyDescent="0.7">
      <c r="A375" s="161">
        <v>4</v>
      </c>
      <c r="B375" s="162" t="s">
        <v>62</v>
      </c>
      <c r="C375" s="162" t="s">
        <v>333</v>
      </c>
      <c r="D375" s="162" t="s">
        <v>147</v>
      </c>
      <c r="E375" s="162" t="s">
        <v>50</v>
      </c>
      <c r="F375" s="162" t="s">
        <v>178</v>
      </c>
      <c r="G375" s="162" t="s">
        <v>980</v>
      </c>
      <c r="H375" s="163">
        <v>4574</v>
      </c>
      <c r="I375" s="161">
        <v>4</v>
      </c>
      <c r="J375" s="164">
        <f>อุดรธานี!F179</f>
        <v>779064.51</v>
      </c>
      <c r="K375" s="165">
        <f>อุดรธานี!AP179</f>
        <v>914372.43</v>
      </c>
      <c r="L375" s="164">
        <f>อุดรธานี!AQ179</f>
        <v>3649445.91</v>
      </c>
      <c r="M375" s="164">
        <f>อุดรธานี!AR179</f>
        <v>4086489.0100000002</v>
      </c>
      <c r="N375" s="162"/>
      <c r="O375" s="162"/>
      <c r="P375" s="162"/>
      <c r="Q375" s="166">
        <f t="shared" si="12"/>
        <v>-437043.10000000009</v>
      </c>
      <c r="R375" s="167">
        <f t="shared" si="13"/>
        <v>797.86749234805427</v>
      </c>
    </row>
    <row r="376" spans="1:18" x14ac:dyDescent="0.7">
      <c r="A376" s="98">
        <v>5</v>
      </c>
      <c r="B376" s="99" t="s">
        <v>62</v>
      </c>
      <c r="C376" s="99" t="s">
        <v>333</v>
      </c>
      <c r="D376" s="99" t="s">
        <v>147</v>
      </c>
      <c r="E376" s="99" t="s">
        <v>50</v>
      </c>
      <c r="F376" s="99" t="s">
        <v>178</v>
      </c>
      <c r="G376" s="99" t="s">
        <v>981</v>
      </c>
      <c r="H376" s="100">
        <v>4976</v>
      </c>
      <c r="I376" s="98">
        <v>4</v>
      </c>
      <c r="J376" s="101">
        <f>อุดรธานี!F180</f>
        <v>550507.51</v>
      </c>
      <c r="K376" s="115">
        <f>อุดรธานี!AP180</f>
        <v>500645.18999999994</v>
      </c>
      <c r="L376" s="103">
        <f>อุดรธานี!AQ180</f>
        <v>2928057.4699999997</v>
      </c>
      <c r="M376" s="103">
        <f>อุดรธานี!AR180</f>
        <v>3582013.2399999998</v>
      </c>
      <c r="N376" s="99"/>
      <c r="O376" s="99"/>
      <c r="P376" s="99"/>
      <c r="Q376" s="91">
        <f t="shared" si="12"/>
        <v>-653955.77</v>
      </c>
      <c r="R376" s="92">
        <f t="shared" si="13"/>
        <v>588.43598673633437</v>
      </c>
    </row>
    <row r="377" spans="1:18" x14ac:dyDescent="0.7">
      <c r="A377" s="112">
        <v>6</v>
      </c>
      <c r="B377" s="99" t="s">
        <v>62</v>
      </c>
      <c r="C377" s="99" t="s">
        <v>333</v>
      </c>
      <c r="D377" s="99" t="s">
        <v>147</v>
      </c>
      <c r="E377" s="99" t="s">
        <v>50</v>
      </c>
      <c r="F377" s="99" t="s">
        <v>178</v>
      </c>
      <c r="G377" s="99" t="s">
        <v>982</v>
      </c>
      <c r="H377" s="100">
        <v>5421</v>
      </c>
      <c r="I377" s="98">
        <v>4</v>
      </c>
      <c r="J377" s="101">
        <f>อุดรธานี!F181</f>
        <v>699916.03</v>
      </c>
      <c r="K377" s="115">
        <f>อุดรธานี!AP181</f>
        <v>559858.91999999993</v>
      </c>
      <c r="L377" s="103">
        <f>อุดรธานี!AQ181</f>
        <v>3410178.02</v>
      </c>
      <c r="M377" s="103">
        <f>อุดรธานี!AR181</f>
        <v>3674182.7199999997</v>
      </c>
      <c r="N377" s="99"/>
      <c r="O377" s="99"/>
      <c r="P377" s="99"/>
      <c r="Q377" s="91">
        <f t="shared" si="12"/>
        <v>-264004.69999999972</v>
      </c>
      <c r="R377" s="92">
        <f t="shared" si="13"/>
        <v>629.06807231138168</v>
      </c>
    </row>
    <row r="378" spans="1:18" x14ac:dyDescent="0.7">
      <c r="A378" s="112">
        <v>7</v>
      </c>
      <c r="B378" s="99" t="s">
        <v>62</v>
      </c>
      <c r="C378" s="99" t="s">
        <v>333</v>
      </c>
      <c r="D378" s="99" t="s">
        <v>147</v>
      </c>
      <c r="E378" s="99" t="s">
        <v>50</v>
      </c>
      <c r="F378" s="99" t="s">
        <v>178</v>
      </c>
      <c r="G378" s="99" t="s">
        <v>983</v>
      </c>
      <c r="H378" s="100">
        <v>5150</v>
      </c>
      <c r="I378" s="98">
        <v>4</v>
      </c>
      <c r="J378" s="101">
        <f>อุดรธานี!F182</f>
        <v>507070.68</v>
      </c>
      <c r="K378" s="115">
        <f>อุดรธานี!AP182</f>
        <v>575274.47</v>
      </c>
      <c r="L378" s="103">
        <f>อุดรธานี!AQ182</f>
        <v>3214689.13</v>
      </c>
      <c r="M378" s="103">
        <f>อุดรธานี!AR182</f>
        <v>4194505.55</v>
      </c>
      <c r="N378" s="99"/>
      <c r="O378" s="99"/>
      <c r="P378" s="99"/>
      <c r="Q378" s="91">
        <f t="shared" si="12"/>
        <v>-979816.41999999993</v>
      </c>
      <c r="R378" s="92">
        <f t="shared" si="13"/>
        <v>624.21148155339802</v>
      </c>
    </row>
    <row r="379" spans="1:18" x14ac:dyDescent="0.7">
      <c r="A379" s="112">
        <v>8</v>
      </c>
      <c r="B379" s="99" t="s">
        <v>62</v>
      </c>
      <c r="C379" s="99" t="s">
        <v>333</v>
      </c>
      <c r="D379" s="99" t="s">
        <v>147</v>
      </c>
      <c r="E379" s="99" t="s">
        <v>50</v>
      </c>
      <c r="F379" s="99" t="s">
        <v>178</v>
      </c>
      <c r="G379" s="99" t="s">
        <v>984</v>
      </c>
      <c r="H379" s="100">
        <v>6362</v>
      </c>
      <c r="I379" s="98">
        <v>5</v>
      </c>
      <c r="J379" s="101">
        <f>อุดรธานี!F183</f>
        <v>872426.03</v>
      </c>
      <c r="K379" s="115">
        <f>อุดรธานี!AP183</f>
        <v>944308.65999999992</v>
      </c>
      <c r="L379" s="103">
        <f>อุดรธานี!AQ183</f>
        <v>3363090.96</v>
      </c>
      <c r="M379" s="103">
        <f>อุดรธานี!AR183</f>
        <v>4048861.31</v>
      </c>
      <c r="N379" s="99"/>
      <c r="O379" s="99"/>
      <c r="P379" s="99"/>
      <c r="Q379" s="91">
        <f t="shared" si="12"/>
        <v>-685770.35000000009</v>
      </c>
      <c r="R379" s="92">
        <f t="shared" si="13"/>
        <v>528.62165356806031</v>
      </c>
    </row>
    <row r="380" spans="1:18" x14ac:dyDescent="0.7">
      <c r="A380" s="112">
        <v>9</v>
      </c>
      <c r="B380" s="99" t="s">
        <v>62</v>
      </c>
      <c r="C380" s="99" t="s">
        <v>333</v>
      </c>
      <c r="D380" s="99" t="s">
        <v>147</v>
      </c>
      <c r="E380" s="99" t="s">
        <v>50</v>
      </c>
      <c r="F380" s="99" t="s">
        <v>178</v>
      </c>
      <c r="G380" s="99" t="s">
        <v>985</v>
      </c>
      <c r="H380" s="100">
        <v>8071</v>
      </c>
      <c r="I380" s="98">
        <v>5</v>
      </c>
      <c r="J380" s="101">
        <f>อุดรธานี!F184</f>
        <v>633846.81000000006</v>
      </c>
      <c r="K380" s="115">
        <f>อุดรธานี!AP184</f>
        <v>647952.41999999993</v>
      </c>
      <c r="L380" s="103">
        <f>อุดรธานี!AQ184</f>
        <v>3209317.1399999997</v>
      </c>
      <c r="M380" s="103">
        <f>อุดรธานี!AR184</f>
        <v>4645062.1400000006</v>
      </c>
      <c r="N380" s="99"/>
      <c r="O380" s="99"/>
      <c r="P380" s="99"/>
      <c r="Q380" s="91">
        <f t="shared" si="12"/>
        <v>-1435745.0000000009</v>
      </c>
      <c r="R380" s="92">
        <f t="shared" si="13"/>
        <v>397.63562631644152</v>
      </c>
    </row>
    <row r="381" spans="1:18" x14ac:dyDescent="0.7">
      <c r="A381" s="112">
        <v>10</v>
      </c>
      <c r="B381" s="99" t="s">
        <v>62</v>
      </c>
      <c r="C381" s="99" t="s">
        <v>333</v>
      </c>
      <c r="D381" s="99" t="s">
        <v>147</v>
      </c>
      <c r="E381" s="99" t="s">
        <v>50</v>
      </c>
      <c r="F381" s="99" t="s">
        <v>178</v>
      </c>
      <c r="G381" s="99" t="s">
        <v>986</v>
      </c>
      <c r="H381" s="100">
        <v>4636</v>
      </c>
      <c r="I381" s="98">
        <v>4</v>
      </c>
      <c r="J381" s="101">
        <f>อุดรธานี!F185</f>
        <v>404857.2</v>
      </c>
      <c r="K381" s="115">
        <f>อุดรธานี!AP185</f>
        <v>170972.39</v>
      </c>
      <c r="L381" s="103">
        <f>อุดรธานี!AQ185</f>
        <v>2089133.71</v>
      </c>
      <c r="M381" s="103">
        <f>อุดรธานี!AR185</f>
        <v>2704984.8</v>
      </c>
      <c r="N381" s="99"/>
      <c r="O381" s="99"/>
      <c r="P381" s="99"/>
      <c r="Q381" s="91">
        <f t="shared" si="12"/>
        <v>-615851.08999999985</v>
      </c>
      <c r="R381" s="92">
        <f t="shared" si="13"/>
        <v>450.63281061259704</v>
      </c>
    </row>
    <row r="382" spans="1:18" x14ac:dyDescent="0.7">
      <c r="A382" s="112">
        <v>11</v>
      </c>
      <c r="B382" s="99" t="s">
        <v>62</v>
      </c>
      <c r="C382" s="99" t="s">
        <v>333</v>
      </c>
      <c r="D382" s="99" t="s">
        <v>147</v>
      </c>
      <c r="E382" s="99" t="s">
        <v>50</v>
      </c>
      <c r="F382" s="99" t="s">
        <v>178</v>
      </c>
      <c r="G382" s="99" t="s">
        <v>987</v>
      </c>
      <c r="H382" s="100">
        <v>5424</v>
      </c>
      <c r="I382" s="98">
        <v>4</v>
      </c>
      <c r="J382" s="101">
        <f>อุดรธานี!F186</f>
        <v>469338.87</v>
      </c>
      <c r="K382" s="115">
        <f>อุดรธานี!AP186</f>
        <v>432796.71000000008</v>
      </c>
      <c r="L382" s="103">
        <f>อุดรธานี!AQ186</f>
        <v>3309582.16</v>
      </c>
      <c r="M382" s="103">
        <f>อุดรธานี!AR186</f>
        <v>3781266.48</v>
      </c>
      <c r="N382" s="99"/>
      <c r="O382" s="99"/>
      <c r="P382" s="99"/>
      <c r="Q382" s="91">
        <f t="shared" si="12"/>
        <v>-471684.31999999983</v>
      </c>
      <c r="R382" s="92">
        <f t="shared" si="13"/>
        <v>610.17370206489682</v>
      </c>
    </row>
    <row r="383" spans="1:18" x14ac:dyDescent="0.7">
      <c r="A383" s="112">
        <v>12</v>
      </c>
      <c r="B383" s="99" t="s">
        <v>62</v>
      </c>
      <c r="C383" s="99" t="s">
        <v>333</v>
      </c>
      <c r="D383" s="99" t="s">
        <v>147</v>
      </c>
      <c r="E383" s="99" t="s">
        <v>50</v>
      </c>
      <c r="F383" s="99" t="s">
        <v>178</v>
      </c>
      <c r="G383" s="99" t="s">
        <v>988</v>
      </c>
      <c r="H383" s="100">
        <v>4683</v>
      </c>
      <c r="I383" s="98">
        <v>4</v>
      </c>
      <c r="J383" s="101">
        <f>อุดรธานี!F187</f>
        <v>475611.94</v>
      </c>
      <c r="K383" s="115">
        <f>อุดรธานี!AP187</f>
        <v>476128.12000000005</v>
      </c>
      <c r="L383" s="103">
        <f>อุดรธานี!AQ187</f>
        <v>2533649.98</v>
      </c>
      <c r="M383" s="103">
        <f>อุดรธานี!AR187</f>
        <v>2993778.9099999997</v>
      </c>
      <c r="N383" s="99"/>
      <c r="O383" s="99"/>
      <c r="P383" s="99"/>
      <c r="Q383" s="91">
        <f t="shared" si="12"/>
        <v>-460128.9299999997</v>
      </c>
      <c r="R383" s="92">
        <f t="shared" si="13"/>
        <v>541.03138586376258</v>
      </c>
    </row>
    <row r="384" spans="1:18" x14ac:dyDescent="0.7">
      <c r="A384" s="112">
        <v>13</v>
      </c>
      <c r="B384" s="99" t="s">
        <v>62</v>
      </c>
      <c r="C384" s="99" t="s">
        <v>334</v>
      </c>
      <c r="D384" s="99" t="s">
        <v>147</v>
      </c>
      <c r="E384" s="99" t="s">
        <v>50</v>
      </c>
      <c r="F384" s="99" t="s">
        <v>178</v>
      </c>
      <c r="G384" s="101" t="s">
        <v>989</v>
      </c>
      <c r="H384" s="169">
        <v>3471</v>
      </c>
      <c r="I384" s="98">
        <v>3</v>
      </c>
      <c r="J384" s="101">
        <f>อุดรธานี!F188</f>
        <v>157964.97</v>
      </c>
      <c r="K384" s="115">
        <f>อุดรธานี!AP188</f>
        <v>214418.15000000002</v>
      </c>
      <c r="L384" s="103">
        <f>อุดรธานี!AQ188</f>
        <v>2330974.44</v>
      </c>
      <c r="M384" s="103">
        <f>อุดรธานี!AR188</f>
        <v>2473738.81</v>
      </c>
      <c r="N384" s="99"/>
      <c r="O384" s="99"/>
      <c r="P384" s="99"/>
      <c r="Q384" s="91">
        <f t="shared" si="12"/>
        <v>-142764.37000000011</v>
      </c>
      <c r="R384" s="92">
        <f t="shared" si="13"/>
        <v>671.55702679343131</v>
      </c>
    </row>
    <row r="385" spans="1:18" x14ac:dyDescent="0.7">
      <c r="A385" s="112">
        <v>14</v>
      </c>
      <c r="B385" s="99" t="s">
        <v>62</v>
      </c>
      <c r="C385" s="99" t="s">
        <v>333</v>
      </c>
      <c r="D385" s="99" t="s">
        <v>147</v>
      </c>
      <c r="E385" s="99" t="s">
        <v>50</v>
      </c>
      <c r="F385" s="99" t="s">
        <v>178</v>
      </c>
      <c r="G385" s="99" t="s">
        <v>990</v>
      </c>
      <c r="H385" s="100">
        <v>6659</v>
      </c>
      <c r="I385" s="98">
        <v>5</v>
      </c>
      <c r="J385" s="101">
        <f>อุดรธานี!F189</f>
        <v>914159.49</v>
      </c>
      <c r="K385" s="115">
        <f>อุดรธานี!AP189</f>
        <v>1163910.95</v>
      </c>
      <c r="L385" s="103">
        <f>อุดรธานี!AQ189</f>
        <v>2529561.5099999998</v>
      </c>
      <c r="M385" s="103">
        <f>อุดรธานี!AR189</f>
        <v>3489250.11</v>
      </c>
      <c r="N385" s="99"/>
      <c r="O385" s="99"/>
      <c r="P385" s="99"/>
      <c r="Q385" s="91">
        <f t="shared" si="12"/>
        <v>-959688.60000000009</v>
      </c>
      <c r="R385" s="92">
        <f t="shared" si="13"/>
        <v>379.87107823997593</v>
      </c>
    </row>
    <row r="386" spans="1:18" s="110" customFormat="1" x14ac:dyDescent="0.7">
      <c r="A386" s="170">
        <v>15</v>
      </c>
      <c r="B386" s="105" t="s">
        <v>62</v>
      </c>
      <c r="C386" s="105"/>
      <c r="D386" s="105"/>
      <c r="E386" s="105" t="s">
        <v>75</v>
      </c>
      <c r="F386" s="105"/>
      <c r="G386" s="105" t="s">
        <v>339</v>
      </c>
      <c r="H386" s="111">
        <f>SUM(H372:H385)</f>
        <v>71696</v>
      </c>
      <c r="I386" s="104"/>
      <c r="J386" s="107">
        <f>SUM(J372:J385)</f>
        <v>7275242.4300000016</v>
      </c>
      <c r="K386" s="107">
        <f>SUM(K372:K385)</f>
        <v>7608250.5700000003</v>
      </c>
      <c r="L386" s="107">
        <f>SUM(L372:L385)</f>
        <v>36731979.049999997</v>
      </c>
      <c r="M386" s="107">
        <f>SUM(M372:M385)</f>
        <v>45799130.269999996</v>
      </c>
      <c r="N386" s="105">
        <v>13</v>
      </c>
      <c r="O386" s="105">
        <v>13</v>
      </c>
      <c r="P386" s="105">
        <f>N386-O386</f>
        <v>0</v>
      </c>
      <c r="Q386" s="108">
        <f t="shared" si="12"/>
        <v>-9067151.2199999988</v>
      </c>
      <c r="R386" s="109">
        <f>L386/H386</f>
        <v>512.32954488395444</v>
      </c>
    </row>
    <row r="387" spans="1:18" x14ac:dyDescent="0.7">
      <c r="A387" s="98">
        <v>1</v>
      </c>
      <c r="B387" s="99" t="s">
        <v>62</v>
      </c>
      <c r="C387" s="99" t="s">
        <v>334</v>
      </c>
      <c r="D387" s="99" t="s">
        <v>149</v>
      </c>
      <c r="E387" s="99" t="s">
        <v>51</v>
      </c>
      <c r="F387" s="99" t="s">
        <v>208</v>
      </c>
      <c r="G387" s="99" t="s">
        <v>340</v>
      </c>
      <c r="H387" s="100"/>
      <c r="I387" s="98"/>
      <c r="J387" s="101"/>
      <c r="K387" s="102"/>
      <c r="L387" s="103"/>
      <c r="M387" s="103"/>
      <c r="N387" s="99"/>
      <c r="O387" s="99"/>
      <c r="P387" s="99"/>
    </row>
    <row r="388" spans="1:18" x14ac:dyDescent="0.7">
      <c r="A388" s="98">
        <v>2</v>
      </c>
      <c r="B388" s="99" t="s">
        <v>62</v>
      </c>
      <c r="C388" s="99" t="s">
        <v>334</v>
      </c>
      <c r="D388" s="99" t="s">
        <v>149</v>
      </c>
      <c r="E388" s="99" t="s">
        <v>51</v>
      </c>
      <c r="F388" s="99" t="s">
        <v>178</v>
      </c>
      <c r="G388" s="99" t="s">
        <v>991</v>
      </c>
      <c r="H388" s="100">
        <v>2451</v>
      </c>
      <c r="I388" s="98">
        <v>2</v>
      </c>
      <c r="J388" s="103">
        <f>อุดรธานี!F190</f>
        <v>881034.96</v>
      </c>
      <c r="K388" s="102">
        <f>อุดรธานี!AP190</f>
        <v>1039199.44</v>
      </c>
      <c r="L388" s="103">
        <f>อุดรธานี!AQ190</f>
        <v>2803568.8499999996</v>
      </c>
      <c r="M388" s="103">
        <f>อุดรธานี!AR190</f>
        <v>2382155.33</v>
      </c>
      <c r="N388" s="99"/>
      <c r="O388" s="99"/>
      <c r="P388" s="99"/>
      <c r="Q388" s="91">
        <f t="shared" si="12"/>
        <v>421413.51999999955</v>
      </c>
      <c r="R388" s="92">
        <f t="shared" si="13"/>
        <v>1143.8469400244796</v>
      </c>
    </row>
    <row r="389" spans="1:18" x14ac:dyDescent="0.7">
      <c r="A389" s="98">
        <v>3</v>
      </c>
      <c r="B389" s="99" t="s">
        <v>62</v>
      </c>
      <c r="C389" s="99" t="s">
        <v>334</v>
      </c>
      <c r="D389" s="99" t="s">
        <v>149</v>
      </c>
      <c r="E389" s="99" t="s">
        <v>51</v>
      </c>
      <c r="F389" s="99" t="s">
        <v>178</v>
      </c>
      <c r="G389" s="99" t="s">
        <v>992</v>
      </c>
      <c r="H389" s="100">
        <v>3029</v>
      </c>
      <c r="I389" s="98">
        <v>3</v>
      </c>
      <c r="J389" s="103">
        <f>อุดรธานี!F191</f>
        <v>218661.59</v>
      </c>
      <c r="K389" s="102">
        <f>อุดรธานี!AP191</f>
        <v>663098.14999999991</v>
      </c>
      <c r="L389" s="103">
        <f>อุดรธานี!AQ191</f>
        <v>1996501.47</v>
      </c>
      <c r="M389" s="103">
        <f>อุดรธานี!AR191</f>
        <v>1729647.6300000001</v>
      </c>
      <c r="N389" s="99"/>
      <c r="O389" s="99"/>
      <c r="P389" s="99"/>
      <c r="Q389" s="91">
        <f t="shared" si="12"/>
        <v>266853.83999999985</v>
      </c>
      <c r="R389" s="92">
        <f t="shared" si="13"/>
        <v>659.1289105315285</v>
      </c>
    </row>
    <row r="390" spans="1:18" x14ac:dyDescent="0.7">
      <c r="A390" s="98">
        <v>4</v>
      </c>
      <c r="B390" s="99" t="s">
        <v>62</v>
      </c>
      <c r="C390" s="99" t="s">
        <v>334</v>
      </c>
      <c r="D390" s="99" t="s">
        <v>149</v>
      </c>
      <c r="E390" s="99" t="s">
        <v>51</v>
      </c>
      <c r="F390" s="99" t="s">
        <v>178</v>
      </c>
      <c r="G390" s="99" t="s">
        <v>993</v>
      </c>
      <c r="H390" s="100">
        <v>5540</v>
      </c>
      <c r="I390" s="98">
        <v>4</v>
      </c>
      <c r="J390" s="103">
        <f>อุดรธานี!F192</f>
        <v>626093.01</v>
      </c>
      <c r="K390" s="102">
        <f>อุดรธานี!AP192</f>
        <v>636656.93000000005</v>
      </c>
      <c r="L390" s="103">
        <f>อุดรธานี!AQ192</f>
        <v>3602164.59</v>
      </c>
      <c r="M390" s="103">
        <f>อุดรธานี!AR192</f>
        <v>3493367.1899999995</v>
      </c>
      <c r="N390" s="99"/>
      <c r="O390" s="99"/>
      <c r="P390" s="99"/>
      <c r="Q390" s="91">
        <f t="shared" ref="Q390:Q454" si="14">L390-M390</f>
        <v>108797.40000000037</v>
      </c>
      <c r="R390" s="92">
        <f t="shared" ref="R390:R454" si="15">L390/H390</f>
        <v>650.21021480144407</v>
      </c>
    </row>
    <row r="391" spans="1:18" x14ac:dyDescent="0.7">
      <c r="A391" s="98">
        <v>5</v>
      </c>
      <c r="B391" s="99" t="s">
        <v>62</v>
      </c>
      <c r="C391" s="99" t="s">
        <v>334</v>
      </c>
      <c r="D391" s="99" t="s">
        <v>149</v>
      </c>
      <c r="E391" s="99" t="s">
        <v>51</v>
      </c>
      <c r="F391" s="99" t="s">
        <v>178</v>
      </c>
      <c r="G391" s="99" t="s">
        <v>994</v>
      </c>
      <c r="H391" s="100">
        <v>1842</v>
      </c>
      <c r="I391" s="98">
        <v>2</v>
      </c>
      <c r="J391" s="103">
        <f>อุดรธานี!F193</f>
        <v>647451.78</v>
      </c>
      <c r="K391" s="102">
        <f>อุดรธานี!AP193</f>
        <v>786011.87000000011</v>
      </c>
      <c r="L391" s="103">
        <f>อุดรธานี!AQ193</f>
        <v>1716125.31</v>
      </c>
      <c r="M391" s="103">
        <f>อุดรธานี!AR193</f>
        <v>1508215.24</v>
      </c>
      <c r="N391" s="99"/>
      <c r="O391" s="99"/>
      <c r="P391" s="99"/>
      <c r="Q391" s="91">
        <f t="shared" si="14"/>
        <v>207910.07000000007</v>
      </c>
      <c r="R391" s="92">
        <f t="shared" si="15"/>
        <v>931.66412052117266</v>
      </c>
    </row>
    <row r="392" spans="1:18" x14ac:dyDescent="0.7">
      <c r="A392" s="98">
        <v>6</v>
      </c>
      <c r="B392" s="99" t="s">
        <v>62</v>
      </c>
      <c r="C392" s="99" t="s">
        <v>334</v>
      </c>
      <c r="D392" s="99" t="s">
        <v>149</v>
      </c>
      <c r="E392" s="99" t="s">
        <v>51</v>
      </c>
      <c r="F392" s="99" t="s">
        <v>178</v>
      </c>
      <c r="G392" s="99" t="s">
        <v>995</v>
      </c>
      <c r="H392" s="100">
        <v>3303</v>
      </c>
      <c r="I392" s="98">
        <v>3</v>
      </c>
      <c r="J392" s="103">
        <f>อุดรธานี!F194</f>
        <v>932262.97</v>
      </c>
      <c r="K392" s="102">
        <f>อุดรธานี!AP194</f>
        <v>1371352.95</v>
      </c>
      <c r="L392" s="103">
        <f>อุดรธานี!AQ194</f>
        <v>2173947.44</v>
      </c>
      <c r="M392" s="103">
        <f>อุดรธานี!AR194</f>
        <v>1715925.3900000001</v>
      </c>
      <c r="N392" s="99"/>
      <c r="O392" s="99"/>
      <c r="P392" s="99"/>
      <c r="Q392" s="91">
        <f t="shared" si="14"/>
        <v>458022.04999999981</v>
      </c>
      <c r="R392" s="92">
        <f t="shared" si="15"/>
        <v>658.17361186799872</v>
      </c>
    </row>
    <row r="393" spans="1:18" s="110" customFormat="1" x14ac:dyDescent="0.7">
      <c r="A393" s="104">
        <v>15</v>
      </c>
      <c r="B393" s="105" t="s">
        <v>62</v>
      </c>
      <c r="C393" s="105"/>
      <c r="D393" s="105"/>
      <c r="E393" s="105" t="s">
        <v>75</v>
      </c>
      <c r="F393" s="105"/>
      <c r="G393" s="105" t="s">
        <v>341</v>
      </c>
      <c r="H393" s="111">
        <f>SUM(H387:H392)</f>
        <v>16165</v>
      </c>
      <c r="I393" s="104"/>
      <c r="J393" s="107">
        <f>SUM(J387:J392)</f>
        <v>3305504.3099999996</v>
      </c>
      <c r="K393" s="107">
        <f>SUM(K387:K392)</f>
        <v>4496319.34</v>
      </c>
      <c r="L393" s="107">
        <f>SUM(L387:L392)</f>
        <v>12292307.66</v>
      </c>
      <c r="M393" s="107">
        <f>SUM(M387:M392)</f>
        <v>10829310.779999999</v>
      </c>
      <c r="N393" s="105">
        <v>5</v>
      </c>
      <c r="O393" s="105">
        <v>5</v>
      </c>
      <c r="P393" s="105">
        <f>N393-O393</f>
        <v>0</v>
      </c>
      <c r="Q393" s="108">
        <f t="shared" si="14"/>
        <v>1462996.8800000008</v>
      </c>
      <c r="R393" s="109">
        <f>L393/H393</f>
        <v>760.42732199195791</v>
      </c>
    </row>
    <row r="394" spans="1:18" x14ac:dyDescent="0.7">
      <c r="A394" s="98">
        <v>1</v>
      </c>
      <c r="B394" s="99" t="s">
        <v>62</v>
      </c>
      <c r="C394" s="99" t="s">
        <v>342</v>
      </c>
      <c r="D394" s="99" t="s">
        <v>151</v>
      </c>
      <c r="E394" s="99" t="s">
        <v>52</v>
      </c>
      <c r="F394" s="99" t="s">
        <v>208</v>
      </c>
      <c r="G394" s="99" t="s">
        <v>343</v>
      </c>
      <c r="H394" s="100"/>
      <c r="I394" s="98"/>
      <c r="J394" s="101"/>
      <c r="K394" s="102"/>
      <c r="L394" s="103"/>
      <c r="M394" s="103"/>
      <c r="N394" s="99"/>
      <c r="O394" s="99"/>
      <c r="P394" s="99"/>
    </row>
    <row r="395" spans="1:18" x14ac:dyDescent="0.7">
      <c r="A395" s="98">
        <v>2</v>
      </c>
      <c r="B395" s="99" t="s">
        <v>62</v>
      </c>
      <c r="C395" s="99" t="s">
        <v>342</v>
      </c>
      <c r="D395" s="99" t="s">
        <v>151</v>
      </c>
      <c r="E395" s="99" t="s">
        <v>52</v>
      </c>
      <c r="F395" s="99" t="s">
        <v>178</v>
      </c>
      <c r="G395" s="99" t="s">
        <v>996</v>
      </c>
      <c r="H395" s="100">
        <v>3399</v>
      </c>
      <c r="I395" s="98">
        <v>3</v>
      </c>
      <c r="J395" s="103">
        <f>อุดรธานี!F195</f>
        <v>897241.3</v>
      </c>
      <c r="K395" s="102">
        <f>อุดรธานี!AP195</f>
        <v>973322.03000000014</v>
      </c>
      <c r="L395" s="103">
        <f>อุดรธานี!AQ195</f>
        <v>1912381.26</v>
      </c>
      <c r="M395" s="103">
        <f>อุดรธานี!AR195</f>
        <v>2316109.77</v>
      </c>
      <c r="N395" s="99"/>
      <c r="O395" s="99"/>
      <c r="P395" s="99"/>
      <c r="Q395" s="91">
        <f t="shared" si="14"/>
        <v>-403728.51</v>
      </c>
      <c r="R395" s="92">
        <f t="shared" si="15"/>
        <v>562.6305560458959</v>
      </c>
    </row>
    <row r="396" spans="1:18" x14ac:dyDescent="0.7">
      <c r="A396" s="98">
        <v>3</v>
      </c>
      <c r="B396" s="99" t="s">
        <v>62</v>
      </c>
      <c r="C396" s="99" t="s">
        <v>342</v>
      </c>
      <c r="D396" s="99" t="s">
        <v>151</v>
      </c>
      <c r="E396" s="99" t="s">
        <v>52</v>
      </c>
      <c r="F396" s="99" t="s">
        <v>178</v>
      </c>
      <c r="G396" s="99" t="s">
        <v>997</v>
      </c>
      <c r="H396" s="100">
        <v>2537</v>
      </c>
      <c r="I396" s="98">
        <v>2</v>
      </c>
      <c r="J396" s="103">
        <f>อุดรธานี!F196</f>
        <v>675247.53</v>
      </c>
      <c r="K396" s="102">
        <f>อุดรธานี!AP196</f>
        <v>718011.49</v>
      </c>
      <c r="L396" s="103">
        <f>อุดรธานี!AQ196</f>
        <v>2522251.23</v>
      </c>
      <c r="M396" s="103">
        <f>อุดรธานี!AR196</f>
        <v>2529298.23</v>
      </c>
      <c r="N396" s="99"/>
      <c r="O396" s="99"/>
      <c r="P396" s="99"/>
      <c r="Q396" s="91">
        <f t="shared" si="14"/>
        <v>-7047</v>
      </c>
      <c r="R396" s="92">
        <f t="shared" si="15"/>
        <v>994.18653133622388</v>
      </c>
    </row>
    <row r="397" spans="1:18" x14ac:dyDescent="0.7">
      <c r="A397" s="98">
        <v>4</v>
      </c>
      <c r="B397" s="99" t="s">
        <v>62</v>
      </c>
      <c r="C397" s="99" t="s">
        <v>342</v>
      </c>
      <c r="D397" s="99" t="s">
        <v>151</v>
      </c>
      <c r="E397" s="99" t="s">
        <v>52</v>
      </c>
      <c r="F397" s="99" t="s">
        <v>178</v>
      </c>
      <c r="G397" s="99" t="s">
        <v>998</v>
      </c>
      <c r="H397" s="100">
        <v>3240</v>
      </c>
      <c r="I397" s="98">
        <v>3</v>
      </c>
      <c r="J397" s="103">
        <f>อุดรธานี!F197</f>
        <v>637170.4</v>
      </c>
      <c r="K397" s="102">
        <f>อุดรธานี!AP197</f>
        <v>659933.32000000007</v>
      </c>
      <c r="L397" s="103">
        <f>อุดรธานี!AQ197</f>
        <v>2309046</v>
      </c>
      <c r="M397" s="103">
        <f>อุดรธานี!AR197</f>
        <v>2498068.29</v>
      </c>
      <c r="N397" s="99"/>
      <c r="O397" s="99"/>
      <c r="P397" s="99"/>
      <c r="Q397" s="91">
        <f t="shared" si="14"/>
        <v>-189022.29000000004</v>
      </c>
      <c r="R397" s="92">
        <f t="shared" si="15"/>
        <v>712.66851851851857</v>
      </c>
    </row>
    <row r="398" spans="1:18" x14ac:dyDescent="0.7">
      <c r="A398" s="98">
        <v>5</v>
      </c>
      <c r="B398" s="99" t="s">
        <v>62</v>
      </c>
      <c r="C398" s="99" t="s">
        <v>342</v>
      </c>
      <c r="D398" s="99" t="s">
        <v>151</v>
      </c>
      <c r="E398" s="99" t="s">
        <v>52</v>
      </c>
      <c r="F398" s="99" t="s">
        <v>178</v>
      </c>
      <c r="G398" s="99" t="s">
        <v>999</v>
      </c>
      <c r="H398" s="100">
        <v>4673</v>
      </c>
      <c r="I398" s="98">
        <v>4</v>
      </c>
      <c r="J398" s="103">
        <f>อุดรธานี!F198</f>
        <v>659500.01</v>
      </c>
      <c r="K398" s="102">
        <f>อุดรธานี!AP198</f>
        <v>970553.98000000021</v>
      </c>
      <c r="L398" s="103">
        <f>อุดรธานี!AQ198</f>
        <v>2633757.7199999997</v>
      </c>
      <c r="M398" s="103">
        <f>อุดรธานี!AR198</f>
        <v>2697020.76</v>
      </c>
      <c r="N398" s="99"/>
      <c r="O398" s="99"/>
      <c r="P398" s="99"/>
      <c r="Q398" s="91">
        <f t="shared" si="14"/>
        <v>-63263.040000000037</v>
      </c>
      <c r="R398" s="92">
        <f t="shared" si="15"/>
        <v>563.61175262144229</v>
      </c>
    </row>
    <row r="399" spans="1:18" s="110" customFormat="1" x14ac:dyDescent="0.7">
      <c r="A399" s="104">
        <v>16</v>
      </c>
      <c r="B399" s="105" t="s">
        <v>62</v>
      </c>
      <c r="C399" s="105"/>
      <c r="D399" s="105"/>
      <c r="E399" s="105" t="s">
        <v>75</v>
      </c>
      <c r="F399" s="105"/>
      <c r="G399" s="105" t="s">
        <v>344</v>
      </c>
      <c r="H399" s="111">
        <f>SUM(H394:H398)</f>
        <v>13849</v>
      </c>
      <c r="I399" s="104"/>
      <c r="J399" s="107">
        <f>SUM(J394:J398)</f>
        <v>2869159.24</v>
      </c>
      <c r="K399" s="107">
        <f>SUM(K394:K398)</f>
        <v>3321820.8200000003</v>
      </c>
      <c r="L399" s="107">
        <f>SUM(L394:L398)</f>
        <v>9377436.2100000009</v>
      </c>
      <c r="M399" s="107">
        <f>SUM(M394:M398)</f>
        <v>10040497.050000001</v>
      </c>
      <c r="N399" s="105">
        <v>4</v>
      </c>
      <c r="O399" s="105">
        <v>4</v>
      </c>
      <c r="P399" s="105">
        <f>N399-O399</f>
        <v>0</v>
      </c>
      <c r="Q399" s="108">
        <f t="shared" si="14"/>
        <v>-663060.83999999985</v>
      </c>
      <c r="R399" s="109">
        <f>L399/H399</f>
        <v>677.12009603581498</v>
      </c>
    </row>
    <row r="400" spans="1:18" x14ac:dyDescent="0.7">
      <c r="A400" s="98">
        <v>1</v>
      </c>
      <c r="B400" s="99" t="s">
        <v>62</v>
      </c>
      <c r="C400" s="99" t="s">
        <v>345</v>
      </c>
      <c r="D400" s="99" t="s">
        <v>153</v>
      </c>
      <c r="E400" s="99" t="s">
        <v>53</v>
      </c>
      <c r="F400" s="99" t="s">
        <v>208</v>
      </c>
      <c r="G400" s="99" t="s">
        <v>346</v>
      </c>
      <c r="H400" s="100"/>
      <c r="I400" s="98"/>
      <c r="J400" s="101"/>
      <c r="K400" s="102"/>
      <c r="L400" s="103"/>
      <c r="M400" s="103"/>
      <c r="N400" s="99"/>
      <c r="O400" s="99"/>
      <c r="P400" s="99"/>
    </row>
    <row r="401" spans="1:18" x14ac:dyDescent="0.7">
      <c r="A401" s="98">
        <v>2</v>
      </c>
      <c r="B401" s="99" t="s">
        <v>62</v>
      </c>
      <c r="C401" s="99" t="s">
        <v>345</v>
      </c>
      <c r="D401" s="99" t="s">
        <v>153</v>
      </c>
      <c r="E401" s="99" t="s">
        <v>53</v>
      </c>
      <c r="F401" s="99" t="s">
        <v>178</v>
      </c>
      <c r="G401" s="99" t="s">
        <v>1000</v>
      </c>
      <c r="H401" s="100">
        <v>3205</v>
      </c>
      <c r="I401" s="98">
        <v>3</v>
      </c>
      <c r="J401" s="103">
        <f>อุดรธานี!F199</f>
        <v>777775.05</v>
      </c>
      <c r="K401" s="102">
        <f>อุดรธานี!AP199</f>
        <v>612834.5</v>
      </c>
      <c r="L401" s="103">
        <f>อุดรธานี!AQ199</f>
        <v>2432859.4000000004</v>
      </c>
      <c r="M401" s="103">
        <f>อุดรธานี!AR199</f>
        <v>3147413.54</v>
      </c>
      <c r="N401" s="99"/>
      <c r="O401" s="99"/>
      <c r="P401" s="99"/>
      <c r="Q401" s="91">
        <f t="shared" si="14"/>
        <v>-714554.13999999966</v>
      </c>
      <c r="R401" s="92">
        <f t="shared" si="15"/>
        <v>759.08249609984409</v>
      </c>
    </row>
    <row r="402" spans="1:18" x14ac:dyDescent="0.7">
      <c r="A402" s="98">
        <v>3</v>
      </c>
      <c r="B402" s="99" t="s">
        <v>62</v>
      </c>
      <c r="C402" s="99" t="s">
        <v>345</v>
      </c>
      <c r="D402" s="99" t="s">
        <v>153</v>
      </c>
      <c r="E402" s="99" t="s">
        <v>53</v>
      </c>
      <c r="F402" s="99" t="s">
        <v>178</v>
      </c>
      <c r="G402" s="99" t="s">
        <v>1001</v>
      </c>
      <c r="H402" s="100">
        <v>2571</v>
      </c>
      <c r="I402" s="98">
        <v>2</v>
      </c>
      <c r="J402" s="103">
        <f>อุดรธานี!F200</f>
        <v>733553.78</v>
      </c>
      <c r="K402" s="102">
        <f>อุดรธานี!AP200</f>
        <v>645938.03</v>
      </c>
      <c r="L402" s="103">
        <f>อุดรธานี!AQ200</f>
        <v>1458348.95</v>
      </c>
      <c r="M402" s="103">
        <f>อุดรธานี!AR200</f>
        <v>1467783.8</v>
      </c>
      <c r="N402" s="99"/>
      <c r="O402" s="99"/>
      <c r="P402" s="99"/>
      <c r="Q402" s="91">
        <f t="shared" si="14"/>
        <v>-9434.8500000000931</v>
      </c>
      <c r="R402" s="92">
        <f t="shared" si="15"/>
        <v>567.23024115130295</v>
      </c>
    </row>
    <row r="403" spans="1:18" x14ac:dyDescent="0.7">
      <c r="A403" s="98">
        <v>4</v>
      </c>
      <c r="B403" s="99" t="s">
        <v>62</v>
      </c>
      <c r="C403" s="99" t="s">
        <v>345</v>
      </c>
      <c r="D403" s="99" t="s">
        <v>153</v>
      </c>
      <c r="E403" s="99" t="s">
        <v>53</v>
      </c>
      <c r="F403" s="99" t="s">
        <v>178</v>
      </c>
      <c r="G403" s="99" t="s">
        <v>1002</v>
      </c>
      <c r="H403" s="100">
        <v>3142</v>
      </c>
      <c r="I403" s="98">
        <v>3</v>
      </c>
      <c r="J403" s="103">
        <f>อุดรธานี!F201</f>
        <v>227727.87</v>
      </c>
      <c r="K403" s="102">
        <f>อุดรธานี!AP201</f>
        <v>269743.78999999998</v>
      </c>
      <c r="L403" s="103">
        <f>อุดรธานี!AQ201</f>
        <v>1930683.19</v>
      </c>
      <c r="M403" s="103">
        <f>อุดรธานี!AR201</f>
        <v>1964903.2899999998</v>
      </c>
      <c r="N403" s="99"/>
      <c r="O403" s="99"/>
      <c r="P403" s="99"/>
      <c r="Q403" s="91">
        <f t="shared" si="14"/>
        <v>-34220.09999999986</v>
      </c>
      <c r="R403" s="92">
        <f t="shared" si="15"/>
        <v>614.47587205601531</v>
      </c>
    </row>
    <row r="404" spans="1:18" x14ac:dyDescent="0.7">
      <c r="A404" s="98">
        <v>5</v>
      </c>
      <c r="B404" s="99" t="s">
        <v>62</v>
      </c>
      <c r="C404" s="99" t="s">
        <v>345</v>
      </c>
      <c r="D404" s="99" t="s">
        <v>153</v>
      </c>
      <c r="E404" s="99" t="s">
        <v>53</v>
      </c>
      <c r="F404" s="99" t="s">
        <v>178</v>
      </c>
      <c r="G404" s="99" t="s">
        <v>1003</v>
      </c>
      <c r="H404" s="100">
        <v>1449</v>
      </c>
      <c r="I404" s="98">
        <v>1</v>
      </c>
      <c r="J404" s="103">
        <f>อุดรธานี!F202</f>
        <v>258775.26</v>
      </c>
      <c r="K404" s="102">
        <f>อุดรธานี!AP202</f>
        <v>347739.84</v>
      </c>
      <c r="L404" s="103">
        <f>อุดรธานี!AQ202</f>
        <v>1157523.9100000001</v>
      </c>
      <c r="M404" s="103">
        <f>อุดรธานี!AR202</f>
        <v>1172107.48</v>
      </c>
      <c r="N404" s="99"/>
      <c r="O404" s="99"/>
      <c r="P404" s="99"/>
      <c r="Q404" s="91">
        <f t="shared" si="14"/>
        <v>-14583.569999999832</v>
      </c>
      <c r="R404" s="92">
        <f t="shared" si="15"/>
        <v>798.84327812284346</v>
      </c>
    </row>
    <row r="405" spans="1:18" x14ac:dyDescent="0.7">
      <c r="A405" s="98">
        <v>6</v>
      </c>
      <c r="B405" s="99" t="s">
        <v>62</v>
      </c>
      <c r="C405" s="99" t="s">
        <v>345</v>
      </c>
      <c r="D405" s="99" t="s">
        <v>153</v>
      </c>
      <c r="E405" s="99" t="s">
        <v>53</v>
      </c>
      <c r="F405" s="99" t="s">
        <v>178</v>
      </c>
      <c r="G405" s="99" t="s">
        <v>1004</v>
      </c>
      <c r="H405" s="100">
        <v>1947</v>
      </c>
      <c r="I405" s="98">
        <v>2</v>
      </c>
      <c r="J405" s="103">
        <f>อุดรธานี!F203</f>
        <v>415070.51</v>
      </c>
      <c r="K405" s="102">
        <f>อุดรธานี!AP203</f>
        <v>-65609.410000000033</v>
      </c>
      <c r="L405" s="103">
        <f>อุดรธานี!AQ203</f>
        <v>1662905.38</v>
      </c>
      <c r="M405" s="103">
        <f>อุดรธานี!AR203</f>
        <v>2068029.78</v>
      </c>
      <c r="N405" s="99"/>
      <c r="O405" s="99"/>
      <c r="P405" s="99"/>
      <c r="Q405" s="91">
        <f t="shared" si="14"/>
        <v>-405124.40000000014</v>
      </c>
      <c r="R405" s="92">
        <f t="shared" si="15"/>
        <v>854.0859681561376</v>
      </c>
    </row>
    <row r="406" spans="1:18" x14ac:dyDescent="0.7">
      <c r="A406" s="98">
        <v>7</v>
      </c>
      <c r="B406" s="99" t="s">
        <v>62</v>
      </c>
      <c r="C406" s="99" t="s">
        <v>345</v>
      </c>
      <c r="D406" s="99" t="s">
        <v>153</v>
      </c>
      <c r="E406" s="99" t="s">
        <v>53</v>
      </c>
      <c r="F406" s="99" t="s">
        <v>178</v>
      </c>
      <c r="G406" s="99" t="s">
        <v>1005</v>
      </c>
      <c r="H406" s="100">
        <v>1027</v>
      </c>
      <c r="I406" s="98">
        <v>1</v>
      </c>
      <c r="J406" s="103">
        <f>อุดรธานี!F204</f>
        <v>605548.97</v>
      </c>
      <c r="K406" s="102">
        <f>อุดรธานี!AP204</f>
        <v>600703.42000000004</v>
      </c>
      <c r="L406" s="103">
        <f>อุดรธานี!AQ204</f>
        <v>1630084.1</v>
      </c>
      <c r="M406" s="103">
        <f>อุดรธานี!AR204</f>
        <v>1444700.96</v>
      </c>
      <c r="N406" s="99"/>
      <c r="O406" s="99"/>
      <c r="P406" s="99"/>
      <c r="Q406" s="91">
        <f t="shared" si="14"/>
        <v>185383.14000000013</v>
      </c>
      <c r="R406" s="92">
        <f t="shared" si="15"/>
        <v>1587.2289191820839</v>
      </c>
    </row>
    <row r="407" spans="1:18" x14ac:dyDescent="0.7">
      <c r="A407" s="98">
        <v>8</v>
      </c>
      <c r="B407" s="99" t="s">
        <v>62</v>
      </c>
      <c r="C407" s="99" t="s">
        <v>345</v>
      </c>
      <c r="D407" s="99" t="s">
        <v>153</v>
      </c>
      <c r="E407" s="99" t="s">
        <v>53</v>
      </c>
      <c r="F407" s="99" t="s">
        <v>178</v>
      </c>
      <c r="G407" s="99" t="s">
        <v>1006</v>
      </c>
      <c r="H407" s="100">
        <v>3432</v>
      </c>
      <c r="I407" s="98">
        <v>3</v>
      </c>
      <c r="J407" s="103">
        <f>อุดรธานี!F205</f>
        <v>1103307.93</v>
      </c>
      <c r="K407" s="102">
        <f>อุดรธานี!AP205</f>
        <v>1168308.5</v>
      </c>
      <c r="L407" s="103">
        <f>อุดรธานี!AQ205</f>
        <v>1800103.06</v>
      </c>
      <c r="M407" s="103">
        <f>อุดรธานี!AR205</f>
        <v>1706986.3399999999</v>
      </c>
      <c r="N407" s="99"/>
      <c r="O407" s="99"/>
      <c r="P407" s="99"/>
      <c r="Q407" s="91">
        <f t="shared" si="14"/>
        <v>93116.720000000205</v>
      </c>
      <c r="R407" s="92">
        <f t="shared" si="15"/>
        <v>524.50555361305362</v>
      </c>
    </row>
    <row r="408" spans="1:18" x14ac:dyDescent="0.7">
      <c r="A408" s="98">
        <v>9</v>
      </c>
      <c r="B408" s="99" t="s">
        <v>62</v>
      </c>
      <c r="C408" s="99" t="s">
        <v>345</v>
      </c>
      <c r="D408" s="99" t="s">
        <v>153</v>
      </c>
      <c r="E408" s="99" t="s">
        <v>53</v>
      </c>
      <c r="F408" s="99" t="s">
        <v>178</v>
      </c>
      <c r="G408" s="99" t="s">
        <v>1007</v>
      </c>
      <c r="H408" s="100">
        <v>2689</v>
      </c>
      <c r="I408" s="98">
        <v>2</v>
      </c>
      <c r="J408" s="103">
        <f>อุดรธานี!F206</f>
        <v>1075580.55</v>
      </c>
      <c r="K408" s="102">
        <f>อุดรธานี!AP206</f>
        <v>1327182.1599999999</v>
      </c>
      <c r="L408" s="103">
        <f>อุดรธานี!AQ206</f>
        <v>2133106.3199999998</v>
      </c>
      <c r="M408" s="103">
        <f>อุดรธานี!AR206</f>
        <v>1869483.92</v>
      </c>
      <c r="N408" s="99"/>
      <c r="O408" s="99"/>
      <c r="P408" s="99"/>
      <c r="Q408" s="91">
        <f t="shared" si="14"/>
        <v>263622.39999999991</v>
      </c>
      <c r="R408" s="92">
        <f t="shared" si="15"/>
        <v>793.27122350316097</v>
      </c>
    </row>
    <row r="409" spans="1:18" s="175" customFormat="1" x14ac:dyDescent="0.7">
      <c r="A409" s="171">
        <v>10</v>
      </c>
      <c r="B409" s="172" t="s">
        <v>62</v>
      </c>
      <c r="C409" s="172" t="s">
        <v>345</v>
      </c>
      <c r="D409" s="172" t="s">
        <v>153</v>
      </c>
      <c r="E409" s="172" t="s">
        <v>53</v>
      </c>
      <c r="F409" s="172" t="s">
        <v>178</v>
      </c>
      <c r="G409" s="172" t="s">
        <v>1008</v>
      </c>
      <c r="H409" s="173">
        <v>1018</v>
      </c>
      <c r="I409" s="171">
        <v>1</v>
      </c>
      <c r="J409" s="147">
        <f>อุดรธานี!F207</f>
        <v>333345.03999999998</v>
      </c>
      <c r="K409" s="147">
        <f>อุดรธานี!AP207</f>
        <v>455579.9</v>
      </c>
      <c r="L409" s="147">
        <f>อุดรธานี!AQ207</f>
        <v>508961.98</v>
      </c>
      <c r="M409" s="147">
        <f>อุดรธานี!AR207</f>
        <v>404253.72000000003</v>
      </c>
      <c r="N409" s="172"/>
      <c r="O409" s="172"/>
      <c r="P409" s="172"/>
      <c r="Q409" s="174">
        <f t="shared" si="14"/>
        <v>104708.25999999995</v>
      </c>
      <c r="R409" s="174">
        <f t="shared" si="15"/>
        <v>499.962652259332</v>
      </c>
    </row>
    <row r="410" spans="1:18" s="110" customFormat="1" x14ac:dyDescent="0.7">
      <c r="A410" s="104">
        <v>17</v>
      </c>
      <c r="B410" s="105" t="s">
        <v>62</v>
      </c>
      <c r="C410" s="105"/>
      <c r="D410" s="105"/>
      <c r="E410" s="105" t="s">
        <v>75</v>
      </c>
      <c r="F410" s="105"/>
      <c r="G410" s="105" t="s">
        <v>347</v>
      </c>
      <c r="H410" s="111">
        <f>SUM(H400:H409)</f>
        <v>20480</v>
      </c>
      <c r="I410" s="104"/>
      <c r="J410" s="107">
        <f>SUM(J400:J409)</f>
        <v>5530684.96</v>
      </c>
      <c r="K410" s="107">
        <f>SUM(K400:K409)</f>
        <v>5362420.7300000004</v>
      </c>
      <c r="L410" s="107">
        <f>SUM(L400:L409)</f>
        <v>14714576.290000003</v>
      </c>
      <c r="M410" s="107">
        <f>SUM(M400:M409)</f>
        <v>15245662.829999998</v>
      </c>
      <c r="N410" s="105">
        <v>9</v>
      </c>
      <c r="O410" s="105">
        <v>9</v>
      </c>
      <c r="P410" s="105">
        <v>0</v>
      </c>
      <c r="Q410" s="108">
        <f t="shared" si="14"/>
        <v>-531086.53999999538</v>
      </c>
      <c r="R410" s="109">
        <f>L410/H410</f>
        <v>718.48517041015634</v>
      </c>
    </row>
    <row r="411" spans="1:18" x14ac:dyDescent="0.7">
      <c r="A411" s="98">
        <v>1</v>
      </c>
      <c r="B411" s="99" t="s">
        <v>62</v>
      </c>
      <c r="C411" s="99" t="s">
        <v>39</v>
      </c>
      <c r="D411" s="99" t="s">
        <v>155</v>
      </c>
      <c r="E411" s="99" t="s">
        <v>40</v>
      </c>
      <c r="F411" s="99" t="s">
        <v>208</v>
      </c>
      <c r="G411" s="99" t="s">
        <v>348</v>
      </c>
      <c r="H411" s="100"/>
      <c r="I411" s="98"/>
      <c r="J411" s="101"/>
      <c r="K411" s="102"/>
      <c r="L411" s="103"/>
      <c r="M411" s="103"/>
      <c r="N411" s="99"/>
      <c r="O411" s="99"/>
      <c r="P411" s="99"/>
    </row>
    <row r="412" spans="1:18" x14ac:dyDescent="0.7">
      <c r="A412" s="98">
        <v>2</v>
      </c>
      <c r="B412" s="99" t="s">
        <v>62</v>
      </c>
      <c r="C412" s="99" t="s">
        <v>39</v>
      </c>
      <c r="D412" s="99" t="s">
        <v>155</v>
      </c>
      <c r="E412" s="99" t="s">
        <v>40</v>
      </c>
      <c r="F412" s="99" t="s">
        <v>178</v>
      </c>
      <c r="G412" s="99" t="s">
        <v>1009</v>
      </c>
      <c r="H412" s="100">
        <v>3383</v>
      </c>
      <c r="I412" s="98">
        <v>3</v>
      </c>
      <c r="J412" s="103">
        <f>อุดรธานี!F208</f>
        <v>459306.99</v>
      </c>
      <c r="K412" s="102">
        <f>อุดรธานี!AP208</f>
        <v>605067.65</v>
      </c>
      <c r="L412" s="103">
        <f>อุดรธานี!AQ208</f>
        <v>3273206.21</v>
      </c>
      <c r="M412" s="103">
        <f>อุดรธานี!AR208</f>
        <v>3474342.75</v>
      </c>
      <c r="N412" s="99"/>
      <c r="O412" s="99"/>
      <c r="P412" s="99"/>
      <c r="Q412" s="91">
        <f t="shared" si="14"/>
        <v>-201136.54000000004</v>
      </c>
      <c r="R412" s="92">
        <f t="shared" si="15"/>
        <v>967.54543600354714</v>
      </c>
    </row>
    <row r="413" spans="1:18" x14ac:dyDescent="0.7">
      <c r="A413" s="98">
        <v>3</v>
      </c>
      <c r="B413" s="99" t="s">
        <v>62</v>
      </c>
      <c r="C413" s="99" t="s">
        <v>39</v>
      </c>
      <c r="D413" s="99" t="s">
        <v>155</v>
      </c>
      <c r="E413" s="99" t="s">
        <v>40</v>
      </c>
      <c r="F413" s="99" t="s">
        <v>178</v>
      </c>
      <c r="G413" s="99" t="s">
        <v>1010</v>
      </c>
      <c r="H413" s="100">
        <v>2911</v>
      </c>
      <c r="I413" s="98">
        <v>2</v>
      </c>
      <c r="J413" s="103">
        <f>อุดรธานี!F209</f>
        <v>593854.43999999994</v>
      </c>
      <c r="K413" s="102">
        <f>อุดรธานี!AP209</f>
        <v>592119.18999999994</v>
      </c>
      <c r="L413" s="103">
        <f>อุดรธานี!AQ209</f>
        <v>1920220.0999999999</v>
      </c>
      <c r="M413" s="103">
        <f>อุดรธานี!AR209</f>
        <v>1629794.88</v>
      </c>
      <c r="N413" s="99"/>
      <c r="O413" s="99"/>
      <c r="P413" s="99"/>
      <c r="Q413" s="91">
        <f t="shared" si="14"/>
        <v>290425.21999999997</v>
      </c>
      <c r="R413" s="92">
        <f t="shared" si="15"/>
        <v>659.64276880796967</v>
      </c>
    </row>
    <row r="414" spans="1:18" x14ac:dyDescent="0.7">
      <c r="A414" s="98">
        <v>4</v>
      </c>
      <c r="B414" s="99" t="s">
        <v>62</v>
      </c>
      <c r="C414" s="99" t="s">
        <v>39</v>
      </c>
      <c r="D414" s="99" t="s">
        <v>155</v>
      </c>
      <c r="E414" s="99" t="s">
        <v>40</v>
      </c>
      <c r="F414" s="99" t="s">
        <v>178</v>
      </c>
      <c r="G414" s="99" t="s">
        <v>1011</v>
      </c>
      <c r="H414" s="100">
        <v>5486</v>
      </c>
      <c r="I414" s="98">
        <v>4</v>
      </c>
      <c r="J414" s="103">
        <f>อุดรธานี!F210</f>
        <v>1459286.14</v>
      </c>
      <c r="K414" s="102">
        <f>อุดรธานี!AP210</f>
        <v>1706801.99</v>
      </c>
      <c r="L414" s="103">
        <f>อุดรธานี!AQ210</f>
        <v>4475579.7</v>
      </c>
      <c r="M414" s="103">
        <f>อุดรธานี!AR210</f>
        <v>4239067.2799999993</v>
      </c>
      <c r="N414" s="99"/>
      <c r="O414" s="99"/>
      <c r="P414" s="99"/>
      <c r="Q414" s="91">
        <f t="shared" si="14"/>
        <v>236512.42000000086</v>
      </c>
      <c r="R414" s="92">
        <f t="shared" si="15"/>
        <v>815.81839227123589</v>
      </c>
    </row>
    <row r="415" spans="1:18" x14ac:dyDescent="0.7">
      <c r="A415" s="98">
        <v>5</v>
      </c>
      <c r="B415" s="99" t="s">
        <v>62</v>
      </c>
      <c r="C415" s="99" t="s">
        <v>39</v>
      </c>
      <c r="D415" s="99" t="s">
        <v>155</v>
      </c>
      <c r="E415" s="99" t="s">
        <v>40</v>
      </c>
      <c r="F415" s="99" t="s">
        <v>178</v>
      </c>
      <c r="G415" s="99" t="s">
        <v>1012</v>
      </c>
      <c r="H415" s="100">
        <v>3301</v>
      </c>
      <c r="I415" s="98">
        <v>3</v>
      </c>
      <c r="J415" s="103">
        <f>อุดรธานี!F211</f>
        <v>401975.65</v>
      </c>
      <c r="K415" s="102">
        <f>อุดรธานี!AP211</f>
        <v>582280.76</v>
      </c>
      <c r="L415" s="103">
        <f>อุดรธานี!AQ211</f>
        <v>3701821.1399999997</v>
      </c>
      <c r="M415" s="103">
        <f>อุดรธานี!AR211</f>
        <v>2870393.3600000003</v>
      </c>
      <c r="N415" s="99"/>
      <c r="O415" s="99"/>
      <c r="P415" s="99"/>
      <c r="Q415" s="91">
        <f>L415-M415</f>
        <v>831427.77999999933</v>
      </c>
      <c r="R415" s="92">
        <f t="shared" si="15"/>
        <v>1121.4241563162677</v>
      </c>
    </row>
    <row r="416" spans="1:18" s="110" customFormat="1" x14ac:dyDescent="0.7">
      <c r="A416" s="104">
        <v>18</v>
      </c>
      <c r="B416" s="105" t="s">
        <v>62</v>
      </c>
      <c r="C416" s="105"/>
      <c r="D416" s="105"/>
      <c r="E416" s="105" t="s">
        <v>75</v>
      </c>
      <c r="F416" s="105"/>
      <c r="G416" s="105" t="s">
        <v>349</v>
      </c>
      <c r="H416" s="111">
        <f>SUM(H411:H415)</f>
        <v>15081</v>
      </c>
      <c r="I416" s="104"/>
      <c r="J416" s="107">
        <f>SUM(J411:J415)</f>
        <v>2914423.2199999997</v>
      </c>
      <c r="K416" s="107">
        <f>SUM(K411:K415)</f>
        <v>3486269.59</v>
      </c>
      <c r="L416" s="107">
        <f>SUM(L411:L415)</f>
        <v>13370827.149999999</v>
      </c>
      <c r="M416" s="107">
        <f>SUM(M411:M415)</f>
        <v>12213598.27</v>
      </c>
      <c r="N416" s="105">
        <v>4</v>
      </c>
      <c r="O416" s="105">
        <v>4</v>
      </c>
      <c r="P416" s="105">
        <f>N416-O416</f>
        <v>0</v>
      </c>
      <c r="Q416" s="108">
        <f t="shared" si="14"/>
        <v>1157228.879999999</v>
      </c>
      <c r="R416" s="109">
        <f>L416/H416</f>
        <v>886.60083217293277</v>
      </c>
    </row>
    <row r="417" spans="1:18" x14ac:dyDescent="0.7">
      <c r="A417" s="98">
        <v>1</v>
      </c>
      <c r="B417" s="99" t="s">
        <v>62</v>
      </c>
      <c r="C417" s="99" t="s">
        <v>31</v>
      </c>
      <c r="D417" s="99" t="s">
        <v>97</v>
      </c>
      <c r="E417" s="99" t="s">
        <v>350</v>
      </c>
      <c r="F417" s="99" t="s">
        <v>208</v>
      </c>
      <c r="G417" s="99" t="s">
        <v>351</v>
      </c>
      <c r="H417" s="100"/>
      <c r="I417" s="98"/>
      <c r="J417" s="101"/>
      <c r="K417" s="102"/>
      <c r="L417" s="103"/>
      <c r="M417" s="103"/>
      <c r="N417" s="99"/>
      <c r="O417" s="99"/>
      <c r="P417" s="99"/>
    </row>
    <row r="418" spans="1:18" x14ac:dyDescent="0.7">
      <c r="A418" s="98">
        <v>2</v>
      </c>
      <c r="B418" s="99" t="s">
        <v>62</v>
      </c>
      <c r="C418" s="99" t="s">
        <v>31</v>
      </c>
      <c r="D418" s="99" t="s">
        <v>97</v>
      </c>
      <c r="E418" s="99" t="s">
        <v>350</v>
      </c>
      <c r="F418" s="99" t="s">
        <v>178</v>
      </c>
      <c r="G418" s="99" t="s">
        <v>867</v>
      </c>
      <c r="H418" s="100">
        <v>3601</v>
      </c>
      <c r="I418" s="98">
        <v>3</v>
      </c>
      <c r="J418" s="101">
        <f>อุดรธานี!F66</f>
        <v>2181441.65</v>
      </c>
      <c r="K418" s="102">
        <f>อุดรธานี!AP66</f>
        <v>2225443.6700000004</v>
      </c>
      <c r="L418" s="103">
        <f>อุดรธานี!AQ66</f>
        <v>3556784.54</v>
      </c>
      <c r="M418" s="103">
        <f>อุดรธานี!AR66</f>
        <v>2829973.8200000003</v>
      </c>
      <c r="N418" s="99"/>
      <c r="O418" s="99"/>
      <c r="P418" s="99"/>
      <c r="Q418" s="108">
        <f>L418-M418</f>
        <v>726810.71999999974</v>
      </c>
      <c r="R418" s="109">
        <f>L418/H418</f>
        <v>987.72133851707861</v>
      </c>
    </row>
    <row r="419" spans="1:18" s="110" customFormat="1" x14ac:dyDescent="0.7">
      <c r="A419" s="104">
        <v>19</v>
      </c>
      <c r="B419" s="105" t="s">
        <v>62</v>
      </c>
      <c r="C419" s="105"/>
      <c r="D419" s="105"/>
      <c r="E419" s="105" t="s">
        <v>75</v>
      </c>
      <c r="F419" s="105"/>
      <c r="G419" s="105" t="s">
        <v>352</v>
      </c>
      <c r="H419" s="111">
        <f>SUM(H417:H418)</f>
        <v>3601</v>
      </c>
      <c r="I419" s="104"/>
      <c r="J419" s="107">
        <f>SUM(J417:J418)</f>
        <v>2181441.65</v>
      </c>
      <c r="K419" s="107">
        <f>SUM(K417:K418)</f>
        <v>2225443.6700000004</v>
      </c>
      <c r="L419" s="107">
        <f>SUM(L417:L418)</f>
        <v>3556784.54</v>
      </c>
      <c r="M419" s="107">
        <f>SUM(M417:M418)</f>
        <v>2829973.8200000003</v>
      </c>
      <c r="N419" s="105">
        <v>1</v>
      </c>
      <c r="O419" s="105">
        <v>1</v>
      </c>
      <c r="P419" s="105">
        <f>N419-O419</f>
        <v>0</v>
      </c>
      <c r="Q419" s="108"/>
      <c r="R419" s="109"/>
    </row>
    <row r="420" spans="1:18" x14ac:dyDescent="0.7">
      <c r="A420" s="98">
        <v>1</v>
      </c>
      <c r="B420" s="99" t="s">
        <v>62</v>
      </c>
      <c r="C420" s="99" t="s">
        <v>353</v>
      </c>
      <c r="D420" s="99" t="s">
        <v>157</v>
      </c>
      <c r="E420" s="99" t="s">
        <v>54</v>
      </c>
      <c r="F420" s="99" t="s">
        <v>208</v>
      </c>
      <c r="G420" s="99" t="s">
        <v>354</v>
      </c>
      <c r="H420" s="100"/>
      <c r="I420" s="98"/>
      <c r="J420" s="101"/>
      <c r="K420" s="102"/>
      <c r="L420" s="103"/>
      <c r="M420" s="103"/>
      <c r="N420" s="99"/>
      <c r="O420" s="99"/>
      <c r="P420" s="99"/>
    </row>
    <row r="421" spans="1:18" x14ac:dyDescent="0.7">
      <c r="A421" s="98">
        <v>2</v>
      </c>
      <c r="B421" s="99" t="s">
        <v>62</v>
      </c>
      <c r="C421" s="99" t="s">
        <v>353</v>
      </c>
      <c r="D421" s="99" t="s">
        <v>157</v>
      </c>
      <c r="E421" s="99" t="s">
        <v>54</v>
      </c>
      <c r="F421" s="99" t="s">
        <v>178</v>
      </c>
      <c r="G421" s="99" t="s">
        <v>1013</v>
      </c>
      <c r="H421" s="100">
        <v>3953</v>
      </c>
      <c r="I421" s="98">
        <v>3</v>
      </c>
      <c r="J421" s="103">
        <f>อุดรธานี!F212</f>
        <v>1388392.51</v>
      </c>
      <c r="K421" s="102">
        <f>อุดรธานี!AP212</f>
        <v>1877407.7400000002</v>
      </c>
      <c r="L421" s="103">
        <f>อุดรธานี!AQ212</f>
        <v>2598760.58</v>
      </c>
      <c r="M421" s="103">
        <f>อุดรธานี!AR212</f>
        <v>2246924.9300000002</v>
      </c>
      <c r="N421" s="99"/>
      <c r="O421" s="99"/>
      <c r="P421" s="99"/>
      <c r="Q421" s="91">
        <f t="shared" si="14"/>
        <v>351835.64999999991</v>
      </c>
      <c r="R421" s="92">
        <f t="shared" si="15"/>
        <v>657.41476853023028</v>
      </c>
    </row>
    <row r="422" spans="1:18" x14ac:dyDescent="0.7">
      <c r="A422" s="98">
        <v>3</v>
      </c>
      <c r="B422" s="99" t="s">
        <v>62</v>
      </c>
      <c r="C422" s="99" t="s">
        <v>353</v>
      </c>
      <c r="D422" s="99" t="s">
        <v>157</v>
      </c>
      <c r="E422" s="99" t="s">
        <v>54</v>
      </c>
      <c r="F422" s="99" t="s">
        <v>178</v>
      </c>
      <c r="G422" s="99" t="s">
        <v>1014</v>
      </c>
      <c r="H422" s="100">
        <v>3395</v>
      </c>
      <c r="I422" s="98">
        <v>3</v>
      </c>
      <c r="J422" s="103">
        <f>อุดรธานี!F213</f>
        <v>844490.07</v>
      </c>
      <c r="K422" s="102">
        <f>อุดรธานี!AP213</f>
        <v>749566.21</v>
      </c>
      <c r="L422" s="103">
        <f>อุดรธานี!AQ213</f>
        <v>2099059.8199999998</v>
      </c>
      <c r="M422" s="103">
        <f>อุดรธานี!AR213</f>
        <v>1928417.93</v>
      </c>
      <c r="N422" s="99"/>
      <c r="O422" s="99"/>
      <c r="P422" s="99"/>
      <c r="Q422" s="91">
        <f t="shared" si="14"/>
        <v>170641.8899999999</v>
      </c>
      <c r="R422" s="92">
        <f t="shared" si="15"/>
        <v>618.27977025036819</v>
      </c>
    </row>
    <row r="423" spans="1:18" x14ac:dyDescent="0.7">
      <c r="A423" s="98">
        <v>4</v>
      </c>
      <c r="B423" s="99" t="s">
        <v>62</v>
      </c>
      <c r="C423" s="99" t="s">
        <v>353</v>
      </c>
      <c r="D423" s="99" t="s">
        <v>157</v>
      </c>
      <c r="E423" s="99" t="s">
        <v>54</v>
      </c>
      <c r="F423" s="99" t="s">
        <v>178</v>
      </c>
      <c r="G423" s="99" t="s">
        <v>1015</v>
      </c>
      <c r="H423" s="100">
        <v>2697</v>
      </c>
      <c r="I423" s="98">
        <v>2</v>
      </c>
      <c r="J423" s="103">
        <f>อุดรธานี!F214</f>
        <v>898413.22</v>
      </c>
      <c r="K423" s="102">
        <f>อุดรธานี!AP214</f>
        <v>1034461.34</v>
      </c>
      <c r="L423" s="103">
        <f>อุดรธานี!AQ214</f>
        <v>1763397.21</v>
      </c>
      <c r="M423" s="103">
        <f>อุดรธานี!AR214</f>
        <v>1797117.56</v>
      </c>
      <c r="N423" s="99"/>
      <c r="O423" s="99"/>
      <c r="P423" s="99"/>
      <c r="Q423" s="91">
        <f t="shared" si="14"/>
        <v>-33720.350000000093</v>
      </c>
      <c r="R423" s="92">
        <f t="shared" si="15"/>
        <v>653.83656284760843</v>
      </c>
    </row>
    <row r="424" spans="1:18" x14ac:dyDescent="0.7">
      <c r="A424" s="98">
        <v>5</v>
      </c>
      <c r="B424" s="99" t="s">
        <v>62</v>
      </c>
      <c r="C424" s="99" t="s">
        <v>353</v>
      </c>
      <c r="D424" s="99" t="s">
        <v>157</v>
      </c>
      <c r="E424" s="99" t="s">
        <v>54</v>
      </c>
      <c r="F424" s="99" t="s">
        <v>178</v>
      </c>
      <c r="G424" s="99" t="s">
        <v>1016</v>
      </c>
      <c r="H424" s="100">
        <v>5919</v>
      </c>
      <c r="I424" s="98">
        <v>4</v>
      </c>
      <c r="J424" s="103">
        <f>อุดรธานี!F215</f>
        <v>1390027.29</v>
      </c>
      <c r="K424" s="102">
        <f>อุดรธานี!AP215</f>
        <v>1517891.54</v>
      </c>
      <c r="L424" s="103">
        <f>อุดรธานี!AQ215</f>
        <v>3813597.21</v>
      </c>
      <c r="M424" s="103">
        <f>อุดรธานี!AR215</f>
        <v>3611259.4599999995</v>
      </c>
      <c r="N424" s="99"/>
      <c r="O424" s="99"/>
      <c r="P424" s="99"/>
      <c r="Q424" s="91">
        <f t="shared" si="14"/>
        <v>202337.75000000047</v>
      </c>
      <c r="R424" s="92">
        <f t="shared" si="15"/>
        <v>644.29755195134317</v>
      </c>
    </row>
    <row r="425" spans="1:18" x14ac:dyDescent="0.7">
      <c r="A425" s="98">
        <v>6</v>
      </c>
      <c r="B425" s="99" t="s">
        <v>62</v>
      </c>
      <c r="C425" s="99" t="s">
        <v>353</v>
      </c>
      <c r="D425" s="99" t="s">
        <v>157</v>
      </c>
      <c r="E425" s="99" t="s">
        <v>54</v>
      </c>
      <c r="F425" s="99" t="s">
        <v>178</v>
      </c>
      <c r="G425" s="99" t="s">
        <v>1017</v>
      </c>
      <c r="H425" s="100">
        <v>1598</v>
      </c>
      <c r="I425" s="98">
        <v>2</v>
      </c>
      <c r="J425" s="103">
        <f>อุดรธานี!F216</f>
        <v>651335.76</v>
      </c>
      <c r="K425" s="102">
        <f>อุดรธานี!AP216</f>
        <v>742170.52999999991</v>
      </c>
      <c r="L425" s="103">
        <f>อุดรธานี!AQ216</f>
        <v>1430205.6199999999</v>
      </c>
      <c r="M425" s="103">
        <f>อุดรธานี!AR216</f>
        <v>1236938.6100000001</v>
      </c>
      <c r="N425" s="99"/>
      <c r="O425" s="99"/>
      <c r="P425" s="99"/>
      <c r="Q425" s="91">
        <f t="shared" si="14"/>
        <v>193267.00999999978</v>
      </c>
      <c r="R425" s="92">
        <f t="shared" si="15"/>
        <v>894.9972590738422</v>
      </c>
    </row>
    <row r="426" spans="1:18" s="110" customFormat="1" x14ac:dyDescent="0.7">
      <c r="A426" s="104">
        <v>20</v>
      </c>
      <c r="B426" s="105" t="s">
        <v>62</v>
      </c>
      <c r="C426" s="105"/>
      <c r="D426" s="105"/>
      <c r="E426" s="105" t="s">
        <v>75</v>
      </c>
      <c r="F426" s="105"/>
      <c r="G426" s="105" t="s">
        <v>355</v>
      </c>
      <c r="H426" s="111">
        <f>SUM(H420:H425)</f>
        <v>17562</v>
      </c>
      <c r="I426" s="104"/>
      <c r="J426" s="107">
        <f>SUM(J420:J425)</f>
        <v>5172658.8499999996</v>
      </c>
      <c r="K426" s="142">
        <f>SUM(K420:K425)</f>
        <v>5921497.3600000003</v>
      </c>
      <c r="L426" s="107">
        <f>SUM(L420:L425)</f>
        <v>11705020.439999999</v>
      </c>
      <c r="M426" s="107">
        <f>SUM(M420:M425)</f>
        <v>10820658.489999998</v>
      </c>
      <c r="N426" s="105">
        <v>5</v>
      </c>
      <c r="O426" s="105">
        <v>5</v>
      </c>
      <c r="P426" s="105">
        <f>N426-O426</f>
        <v>0</v>
      </c>
      <c r="Q426" s="108">
        <f t="shared" si="14"/>
        <v>884361.95000000112</v>
      </c>
      <c r="R426" s="109">
        <f>L426/H426</f>
        <v>666.49700717458143</v>
      </c>
    </row>
    <row r="427" spans="1:18" x14ac:dyDescent="0.7">
      <c r="A427" s="98">
        <v>1</v>
      </c>
      <c r="B427" s="99" t="s">
        <v>62</v>
      </c>
      <c r="C427" s="99" t="s">
        <v>356</v>
      </c>
      <c r="D427" s="99" t="s">
        <v>357</v>
      </c>
      <c r="E427" s="99" t="s">
        <v>43</v>
      </c>
      <c r="F427" s="99" t="s">
        <v>208</v>
      </c>
      <c r="G427" s="99" t="s">
        <v>358</v>
      </c>
      <c r="H427" s="100"/>
      <c r="I427" s="98"/>
      <c r="J427" s="101"/>
      <c r="K427" s="102"/>
      <c r="L427" s="103"/>
      <c r="M427" s="103"/>
      <c r="N427" s="99"/>
      <c r="O427" s="99"/>
      <c r="P427" s="99"/>
    </row>
    <row r="428" spans="1:18" x14ac:dyDescent="0.7">
      <c r="A428" s="98">
        <v>2</v>
      </c>
      <c r="B428" s="99" t="s">
        <v>62</v>
      </c>
      <c r="C428" s="99" t="s">
        <v>356</v>
      </c>
      <c r="D428" s="99" t="s">
        <v>357</v>
      </c>
      <c r="E428" s="99" t="s">
        <v>43</v>
      </c>
      <c r="F428" s="99" t="s">
        <v>178</v>
      </c>
      <c r="G428" s="99" t="s">
        <v>1018</v>
      </c>
      <c r="H428" s="100">
        <v>6116</v>
      </c>
      <c r="I428" s="98">
        <v>5</v>
      </c>
      <c r="J428" s="103">
        <f>อุดรธานี!F217</f>
        <v>526509.17000000004</v>
      </c>
      <c r="K428" s="102">
        <f>อุดรธานี!AP217</f>
        <v>599745.59000000008</v>
      </c>
      <c r="L428" s="103">
        <f>อุดรธานี!AQ217</f>
        <v>3190239.66</v>
      </c>
      <c r="M428" s="103">
        <f>อุดรธานี!AR217</f>
        <v>3216311.17</v>
      </c>
      <c r="N428" s="99"/>
      <c r="O428" s="99"/>
      <c r="P428" s="99"/>
      <c r="Q428" s="91">
        <f t="shared" si="14"/>
        <v>-26071.509999999776</v>
      </c>
      <c r="R428" s="92">
        <f t="shared" si="15"/>
        <v>521.62191955526487</v>
      </c>
    </row>
    <row r="429" spans="1:18" x14ac:dyDescent="0.7">
      <c r="A429" s="98">
        <v>3</v>
      </c>
      <c r="B429" s="99" t="s">
        <v>62</v>
      </c>
      <c r="C429" s="99" t="s">
        <v>356</v>
      </c>
      <c r="D429" s="99" t="s">
        <v>357</v>
      </c>
      <c r="E429" s="99" t="s">
        <v>43</v>
      </c>
      <c r="F429" s="99" t="s">
        <v>178</v>
      </c>
      <c r="G429" s="99" t="s">
        <v>1019</v>
      </c>
      <c r="H429" s="100">
        <v>2482</v>
      </c>
      <c r="I429" s="98">
        <v>2</v>
      </c>
      <c r="J429" s="103">
        <f>อุดรธานี!F218</f>
        <v>510011.07</v>
      </c>
      <c r="K429" s="102">
        <f>อุดรธานี!AP218</f>
        <v>557672.03</v>
      </c>
      <c r="L429" s="103">
        <f>อุดรธานี!AQ218</f>
        <v>1796160.27</v>
      </c>
      <c r="M429" s="103">
        <f>อุดรธานี!AR218</f>
        <v>1827343.72</v>
      </c>
      <c r="N429" s="99"/>
      <c r="O429" s="99"/>
      <c r="P429" s="99"/>
      <c r="Q429" s="91">
        <f t="shared" si="14"/>
        <v>-31183.449999999953</v>
      </c>
      <c r="R429" s="92">
        <f t="shared" si="15"/>
        <v>723.6745648670427</v>
      </c>
    </row>
    <row r="430" spans="1:18" x14ac:dyDescent="0.7">
      <c r="A430" s="98">
        <v>4</v>
      </c>
      <c r="B430" s="99" t="s">
        <v>62</v>
      </c>
      <c r="C430" s="99" t="s">
        <v>356</v>
      </c>
      <c r="D430" s="99" t="s">
        <v>357</v>
      </c>
      <c r="E430" s="99" t="s">
        <v>43</v>
      </c>
      <c r="F430" s="99" t="s">
        <v>178</v>
      </c>
      <c r="G430" s="99" t="s">
        <v>1020</v>
      </c>
      <c r="H430" s="100">
        <v>2658</v>
      </c>
      <c r="I430" s="98">
        <v>2</v>
      </c>
      <c r="J430" s="103">
        <f>อุดรธานี!F219</f>
        <v>287080.65999999997</v>
      </c>
      <c r="K430" s="102">
        <f>อุดรธานี!AP219</f>
        <v>169063.40999999997</v>
      </c>
      <c r="L430" s="103">
        <f>อุดรธานี!AQ219</f>
        <v>2045036.21</v>
      </c>
      <c r="M430" s="103">
        <f>อุดรธานี!AR219</f>
        <v>2315594.9700000002</v>
      </c>
      <c r="N430" s="99"/>
      <c r="O430" s="99"/>
      <c r="P430" s="99"/>
      <c r="Q430" s="91">
        <f t="shared" si="14"/>
        <v>-270558.76000000024</v>
      </c>
      <c r="R430" s="92">
        <f t="shared" si="15"/>
        <v>769.38909330323554</v>
      </c>
    </row>
    <row r="431" spans="1:18" x14ac:dyDescent="0.7">
      <c r="A431" s="98">
        <v>5</v>
      </c>
      <c r="B431" s="99" t="s">
        <v>62</v>
      </c>
      <c r="C431" s="99" t="s">
        <v>356</v>
      </c>
      <c r="D431" s="99" t="s">
        <v>357</v>
      </c>
      <c r="E431" s="99" t="s">
        <v>43</v>
      </c>
      <c r="F431" s="99" t="s">
        <v>178</v>
      </c>
      <c r="G431" s="99" t="s">
        <v>1021</v>
      </c>
      <c r="H431" s="100">
        <v>7912</v>
      </c>
      <c r="I431" s="98">
        <v>5</v>
      </c>
      <c r="J431" s="103">
        <f>อุดรธานี!F220</f>
        <v>537908.54</v>
      </c>
      <c r="K431" s="102">
        <f>อุดรธานี!AP220</f>
        <v>777137.87</v>
      </c>
      <c r="L431" s="103">
        <f>อุดรธานี!AQ220</f>
        <v>3530355.7199999997</v>
      </c>
      <c r="M431" s="103">
        <f>อุดรธานี!AR220</f>
        <v>4057274.11</v>
      </c>
      <c r="N431" s="99"/>
      <c r="O431" s="99"/>
      <c r="P431" s="99"/>
      <c r="Q431" s="91">
        <f t="shared" si="14"/>
        <v>-526918.39000000013</v>
      </c>
      <c r="R431" s="92">
        <f t="shared" si="15"/>
        <v>446.20269464105155</v>
      </c>
    </row>
    <row r="432" spans="1:18" s="110" customFormat="1" x14ac:dyDescent="0.7">
      <c r="A432" s="104">
        <v>21</v>
      </c>
      <c r="B432" s="105" t="s">
        <v>62</v>
      </c>
      <c r="C432" s="105"/>
      <c r="D432" s="105"/>
      <c r="E432" s="105" t="s">
        <v>75</v>
      </c>
      <c r="F432" s="105"/>
      <c r="G432" s="105" t="s">
        <v>359</v>
      </c>
      <c r="H432" s="111">
        <f>SUM(H427:H431)</f>
        <v>19168</v>
      </c>
      <c r="I432" s="104"/>
      <c r="J432" s="107">
        <f>SUM(J427:J431)</f>
        <v>1861509.44</v>
      </c>
      <c r="K432" s="107">
        <f>SUM(K427:K431)</f>
        <v>2103618.9</v>
      </c>
      <c r="L432" s="107">
        <f>SUM(L427:L431)</f>
        <v>10561791.859999999</v>
      </c>
      <c r="M432" s="107">
        <f>SUM(M427:M431)</f>
        <v>11416523.969999999</v>
      </c>
      <c r="N432" s="105">
        <v>4</v>
      </c>
      <c r="O432" s="105">
        <v>4</v>
      </c>
      <c r="P432" s="105">
        <f>N432-O432</f>
        <v>0</v>
      </c>
      <c r="Q432" s="108">
        <f t="shared" si="14"/>
        <v>-854732.1099999994</v>
      </c>
      <c r="R432" s="109">
        <f t="shared" si="15"/>
        <v>551.01167883973289</v>
      </c>
    </row>
    <row r="433" spans="1:18" s="110" customFormat="1" ht="24" customHeight="1" thickBot="1" x14ac:dyDescent="0.75">
      <c r="A433" s="119"/>
      <c r="B433" s="120" t="s">
        <v>62</v>
      </c>
      <c r="C433" s="120" t="s">
        <v>62</v>
      </c>
      <c r="D433" s="120" t="s">
        <v>62</v>
      </c>
      <c r="E433" s="120" t="s">
        <v>62</v>
      </c>
      <c r="F433" s="120"/>
      <c r="G433" s="120" t="s">
        <v>360</v>
      </c>
      <c r="H433" s="121">
        <f>H210+H223+H236+H254+H265+H281+H289+H295+H309+H321+H338+H360+H371+H386+H393+H399+H410+H416+H419+H426+H432</f>
        <v>1027390</v>
      </c>
      <c r="I433" s="119"/>
      <c r="J433" s="122">
        <f t="shared" ref="J433:O433" si="16">J210+J223+J236+J254+J265+J281+J289+J295+J309+J321+J338+J360+J371+J386+J393+J399+J410+J416+J419+J426+J432</f>
        <v>145283965.36000001</v>
      </c>
      <c r="K433" s="123">
        <f t="shared" si="16"/>
        <v>181063309.22999999</v>
      </c>
      <c r="L433" s="122">
        <f t="shared" si="16"/>
        <v>567676910.81000006</v>
      </c>
      <c r="M433" s="122">
        <f t="shared" si="16"/>
        <v>592682238.75999999</v>
      </c>
      <c r="N433" s="120">
        <f t="shared" si="16"/>
        <v>210</v>
      </c>
      <c r="O433" s="120">
        <f t="shared" si="16"/>
        <v>210</v>
      </c>
      <c r="P433" s="120">
        <f>N433-O433</f>
        <v>0</v>
      </c>
      <c r="Q433" s="108">
        <f t="shared" si="14"/>
        <v>-25005327.949999928</v>
      </c>
      <c r="R433" s="109">
        <f t="shared" si="15"/>
        <v>552.54276449060251</v>
      </c>
    </row>
    <row r="434" spans="1:18" ht="24" customHeight="1" thickTop="1" thickBot="1" x14ac:dyDescent="0.75">
      <c r="A434" s="124"/>
      <c r="B434" s="125"/>
      <c r="C434" s="125"/>
      <c r="D434" s="125"/>
      <c r="E434" s="420" t="s">
        <v>361</v>
      </c>
      <c r="F434" s="421"/>
      <c r="G434" s="422"/>
      <c r="H434" s="126"/>
      <c r="I434" s="124"/>
      <c r="J434" s="127">
        <f>J433/O433</f>
        <v>691828.40647619055</v>
      </c>
      <c r="K434" s="128">
        <f>K433/O433</f>
        <v>862206.23442857142</v>
      </c>
      <c r="L434" s="127">
        <f>L433/O433</f>
        <v>2703223.3848095243</v>
      </c>
      <c r="M434" s="127">
        <f>M433/O433</f>
        <v>2822296.375047619</v>
      </c>
      <c r="N434" s="176"/>
      <c r="O434" s="176"/>
      <c r="P434" s="176"/>
      <c r="Q434" s="91">
        <f t="shared" si="14"/>
        <v>-119072.9902380947</v>
      </c>
    </row>
    <row r="435" spans="1:18" ht="25.2" thickTop="1" x14ac:dyDescent="0.7">
      <c r="A435" s="129">
        <v>1</v>
      </c>
      <c r="B435" s="130" t="s">
        <v>58</v>
      </c>
      <c r="C435" s="130" t="s">
        <v>362</v>
      </c>
      <c r="D435" s="130" t="s">
        <v>363</v>
      </c>
      <c r="E435" s="130" t="s">
        <v>364</v>
      </c>
      <c r="F435" s="130" t="s">
        <v>175</v>
      </c>
      <c r="G435" s="130" t="s">
        <v>365</v>
      </c>
      <c r="H435" s="131"/>
      <c r="I435" s="129"/>
      <c r="J435" s="132"/>
      <c r="K435" s="133"/>
      <c r="L435" s="134"/>
      <c r="M435" s="134"/>
      <c r="N435" s="130"/>
      <c r="O435" s="130"/>
      <c r="P435" s="130"/>
    </row>
    <row r="436" spans="1:18" x14ac:dyDescent="0.7">
      <c r="A436" s="98">
        <v>2</v>
      </c>
      <c r="B436" s="99" t="s">
        <v>58</v>
      </c>
      <c r="C436" s="99" t="s">
        <v>362</v>
      </c>
      <c r="D436" s="99" t="s">
        <v>363</v>
      </c>
      <c r="E436" s="99" t="s">
        <v>364</v>
      </c>
      <c r="F436" s="99" t="s">
        <v>178</v>
      </c>
      <c r="G436" s="99" t="s">
        <v>683</v>
      </c>
      <c r="H436" s="100">
        <v>6960</v>
      </c>
      <c r="I436" s="98">
        <v>5</v>
      </c>
      <c r="J436" s="101">
        <f>SUM('เลย '!F4)</f>
        <v>1773451.72</v>
      </c>
      <c r="K436" s="102">
        <f>SUM('เลย '!AI4)</f>
        <v>2003456.76</v>
      </c>
      <c r="L436" s="103">
        <f>'เลย '!AJ4</f>
        <v>3674794.53</v>
      </c>
      <c r="M436" s="103">
        <f>'เลย '!AK4</f>
        <v>3519369.1300000004</v>
      </c>
      <c r="N436" s="99"/>
      <c r="O436" s="99"/>
      <c r="P436" s="99"/>
      <c r="Q436" s="91">
        <f t="shared" si="14"/>
        <v>155425.39999999944</v>
      </c>
      <c r="R436" s="92">
        <f t="shared" si="15"/>
        <v>527.98771982758615</v>
      </c>
    </row>
    <row r="437" spans="1:18" x14ac:dyDescent="0.7">
      <c r="A437" s="98">
        <v>3</v>
      </c>
      <c r="B437" s="99" t="s">
        <v>58</v>
      </c>
      <c r="C437" s="99" t="s">
        <v>362</v>
      </c>
      <c r="D437" s="99" t="s">
        <v>363</v>
      </c>
      <c r="E437" s="99" t="s">
        <v>364</v>
      </c>
      <c r="F437" s="99" t="s">
        <v>178</v>
      </c>
      <c r="G437" s="99" t="s">
        <v>684</v>
      </c>
      <c r="H437" s="100">
        <v>2157</v>
      </c>
      <c r="I437" s="98">
        <v>2</v>
      </c>
      <c r="J437" s="101">
        <f>SUM('เลย '!F5)</f>
        <v>395450.88</v>
      </c>
      <c r="K437" s="102">
        <f>SUM('เลย '!AI5)</f>
        <v>536659.07999999996</v>
      </c>
      <c r="L437" s="103">
        <f>'เลย '!AJ5</f>
        <v>1929985.0299999998</v>
      </c>
      <c r="M437" s="103">
        <f>'เลย '!AK5</f>
        <v>1889215.2200000002</v>
      </c>
      <c r="N437" s="99"/>
      <c r="O437" s="99"/>
      <c r="P437" s="99"/>
      <c r="Q437" s="91">
        <f t="shared" si="14"/>
        <v>40769.80999999959</v>
      </c>
      <c r="R437" s="92">
        <f t="shared" si="15"/>
        <v>894.75430227167351</v>
      </c>
    </row>
    <row r="438" spans="1:18" x14ac:dyDescent="0.7">
      <c r="A438" s="98">
        <v>4</v>
      </c>
      <c r="B438" s="99" t="s">
        <v>58</v>
      </c>
      <c r="C438" s="99" t="s">
        <v>362</v>
      </c>
      <c r="D438" s="99" t="s">
        <v>363</v>
      </c>
      <c r="E438" s="99" t="s">
        <v>364</v>
      </c>
      <c r="F438" s="99" t="s">
        <v>178</v>
      </c>
      <c r="G438" s="99" t="s">
        <v>685</v>
      </c>
      <c r="H438" s="100">
        <v>6575</v>
      </c>
      <c r="I438" s="98">
        <v>5</v>
      </c>
      <c r="J438" s="101">
        <f>SUM('เลย '!F6)</f>
        <v>1053830.8899999999</v>
      </c>
      <c r="K438" s="102">
        <f>SUM('เลย '!AI6)</f>
        <v>991409.25999999989</v>
      </c>
      <c r="L438" s="103">
        <f>'เลย '!AJ6</f>
        <v>3708121.77</v>
      </c>
      <c r="M438" s="103">
        <f>'เลย '!AK6</f>
        <v>3731736.29</v>
      </c>
      <c r="N438" s="99"/>
      <c r="O438" s="99"/>
      <c r="P438" s="99"/>
      <c r="Q438" s="91">
        <f t="shared" si="14"/>
        <v>-23614.520000000019</v>
      </c>
      <c r="R438" s="92">
        <f t="shared" si="15"/>
        <v>563.9728927756654</v>
      </c>
    </row>
    <row r="439" spans="1:18" x14ac:dyDescent="0.7">
      <c r="A439" s="98">
        <v>5</v>
      </c>
      <c r="B439" s="99" t="s">
        <v>58</v>
      </c>
      <c r="C439" s="99" t="s">
        <v>362</v>
      </c>
      <c r="D439" s="99" t="s">
        <v>363</v>
      </c>
      <c r="E439" s="99" t="s">
        <v>364</v>
      </c>
      <c r="F439" s="99" t="s">
        <v>178</v>
      </c>
      <c r="G439" s="99" t="s">
        <v>686</v>
      </c>
      <c r="H439" s="100">
        <v>3382</v>
      </c>
      <c r="I439" s="98">
        <v>3</v>
      </c>
      <c r="J439" s="101">
        <f>SUM('เลย '!F7)</f>
        <v>811199.08</v>
      </c>
      <c r="K439" s="102">
        <f>SUM('เลย '!AI7)</f>
        <v>643447.34</v>
      </c>
      <c r="L439" s="103">
        <f>'เลย '!AJ7</f>
        <v>3019204.67</v>
      </c>
      <c r="M439" s="103">
        <f>'เลย '!AK7</f>
        <v>3222042.4399999995</v>
      </c>
      <c r="N439" s="99"/>
      <c r="O439" s="99"/>
      <c r="P439" s="99"/>
      <c r="Q439" s="91">
        <f t="shared" si="14"/>
        <v>-202837.76999999955</v>
      </c>
      <c r="R439" s="92">
        <f t="shared" si="15"/>
        <v>892.72757835600237</v>
      </c>
    </row>
    <row r="440" spans="1:18" x14ac:dyDescent="0.7">
      <c r="A440" s="98">
        <v>6</v>
      </c>
      <c r="B440" s="99" t="s">
        <v>58</v>
      </c>
      <c r="C440" s="99" t="s">
        <v>362</v>
      </c>
      <c r="D440" s="99" t="s">
        <v>363</v>
      </c>
      <c r="E440" s="99" t="s">
        <v>364</v>
      </c>
      <c r="F440" s="99" t="s">
        <v>178</v>
      </c>
      <c r="G440" s="99" t="s">
        <v>687</v>
      </c>
      <c r="H440" s="100">
        <v>3200</v>
      </c>
      <c r="I440" s="98">
        <v>3</v>
      </c>
      <c r="J440" s="101">
        <f>SUM('เลย '!F8)</f>
        <v>832792.69</v>
      </c>
      <c r="K440" s="102">
        <f>SUM('เลย '!AI8)</f>
        <v>460549.67999999993</v>
      </c>
      <c r="L440" s="103">
        <f>'เลย '!AJ8</f>
        <v>1942182.47</v>
      </c>
      <c r="M440" s="103">
        <f>'เลย '!AK8</f>
        <v>1879402.95</v>
      </c>
      <c r="N440" s="99"/>
      <c r="O440" s="99"/>
      <c r="P440" s="99"/>
      <c r="Q440" s="91">
        <f t="shared" si="14"/>
        <v>62779.520000000019</v>
      </c>
      <c r="R440" s="92">
        <f t="shared" si="15"/>
        <v>606.93202187500003</v>
      </c>
    </row>
    <row r="441" spans="1:18" x14ac:dyDescent="0.7">
      <c r="A441" s="98">
        <v>7</v>
      </c>
      <c r="B441" s="99" t="s">
        <v>58</v>
      </c>
      <c r="C441" s="99" t="s">
        <v>362</v>
      </c>
      <c r="D441" s="99" t="s">
        <v>363</v>
      </c>
      <c r="E441" s="99" t="s">
        <v>364</v>
      </c>
      <c r="F441" s="99" t="s">
        <v>178</v>
      </c>
      <c r="G441" s="99" t="s">
        <v>688</v>
      </c>
      <c r="H441" s="100">
        <v>3215</v>
      </c>
      <c r="I441" s="98">
        <v>3</v>
      </c>
      <c r="J441" s="101">
        <f>SUM('เลย '!F9)</f>
        <v>734056.38</v>
      </c>
      <c r="K441" s="102">
        <f>SUM('เลย '!AI9)</f>
        <v>890962.88</v>
      </c>
      <c r="L441" s="103">
        <f>'เลย '!AJ9</f>
        <v>2139216.9900000002</v>
      </c>
      <c r="M441" s="103">
        <f>'เลย '!AK9</f>
        <v>1841400.38</v>
      </c>
      <c r="N441" s="99"/>
      <c r="O441" s="99"/>
      <c r="P441" s="99"/>
      <c r="Q441" s="91">
        <f t="shared" si="14"/>
        <v>297816.61000000034</v>
      </c>
      <c r="R441" s="92">
        <f t="shared" si="15"/>
        <v>665.38631104199078</v>
      </c>
    </row>
    <row r="442" spans="1:18" x14ac:dyDescent="0.7">
      <c r="A442" s="98">
        <v>8</v>
      </c>
      <c r="B442" s="99" t="s">
        <v>58</v>
      </c>
      <c r="C442" s="99" t="s">
        <v>362</v>
      </c>
      <c r="D442" s="99" t="s">
        <v>363</v>
      </c>
      <c r="E442" s="99" t="s">
        <v>364</v>
      </c>
      <c r="F442" s="99" t="s">
        <v>178</v>
      </c>
      <c r="G442" s="99" t="s">
        <v>689</v>
      </c>
      <c r="H442" s="100">
        <v>1812</v>
      </c>
      <c r="I442" s="98">
        <v>2</v>
      </c>
      <c r="J442" s="101">
        <f>SUM('เลย '!F10)</f>
        <v>509089.01</v>
      </c>
      <c r="K442" s="102">
        <f>SUM('เลย '!AI10)</f>
        <v>627817.65999999992</v>
      </c>
      <c r="L442" s="103">
        <f>'เลย '!AJ10</f>
        <v>2163342.31</v>
      </c>
      <c r="M442" s="103">
        <f>'เลย '!AK10</f>
        <v>2057815.08</v>
      </c>
      <c r="N442" s="99"/>
      <c r="O442" s="99"/>
      <c r="P442" s="99"/>
      <c r="Q442" s="91">
        <f t="shared" si="14"/>
        <v>105527.22999999998</v>
      </c>
      <c r="R442" s="92">
        <f t="shared" si="15"/>
        <v>1193.8975220750551</v>
      </c>
    </row>
    <row r="443" spans="1:18" x14ac:dyDescent="0.7">
      <c r="A443" s="98">
        <v>9</v>
      </c>
      <c r="B443" s="99" t="s">
        <v>58</v>
      </c>
      <c r="C443" s="99" t="s">
        <v>362</v>
      </c>
      <c r="D443" s="99" t="s">
        <v>363</v>
      </c>
      <c r="E443" s="99" t="s">
        <v>364</v>
      </c>
      <c r="F443" s="99" t="s">
        <v>178</v>
      </c>
      <c r="G443" s="99" t="s">
        <v>690</v>
      </c>
      <c r="H443" s="100">
        <v>6309</v>
      </c>
      <c r="I443" s="98">
        <v>5</v>
      </c>
      <c r="J443" s="101">
        <f>SUM('เลย '!F11)</f>
        <v>1286172.3</v>
      </c>
      <c r="K443" s="102">
        <f>SUM('เลย '!AI11)</f>
        <v>1344402.4400000002</v>
      </c>
      <c r="L443" s="103">
        <f>'เลย '!AJ11</f>
        <v>4130043.3099999996</v>
      </c>
      <c r="M443" s="103">
        <f>'เลย '!AK11</f>
        <v>4258876.62</v>
      </c>
      <c r="N443" s="99"/>
      <c r="O443" s="99"/>
      <c r="P443" s="99"/>
      <c r="Q443" s="91">
        <f t="shared" si="14"/>
        <v>-128833.31000000052</v>
      </c>
      <c r="R443" s="92">
        <f t="shared" si="15"/>
        <v>654.62724837533676</v>
      </c>
    </row>
    <row r="444" spans="1:18" x14ac:dyDescent="0.7">
      <c r="A444" s="98">
        <v>10</v>
      </c>
      <c r="B444" s="99" t="s">
        <v>58</v>
      </c>
      <c r="C444" s="99" t="s">
        <v>362</v>
      </c>
      <c r="D444" s="99" t="s">
        <v>363</v>
      </c>
      <c r="E444" s="99" t="s">
        <v>364</v>
      </c>
      <c r="F444" s="99" t="s">
        <v>178</v>
      </c>
      <c r="G444" s="99" t="s">
        <v>691</v>
      </c>
      <c r="H444" s="100">
        <v>2431</v>
      </c>
      <c r="I444" s="98">
        <v>2</v>
      </c>
      <c r="J444" s="101">
        <f>SUM('เลย '!F12)</f>
        <v>870934.2</v>
      </c>
      <c r="K444" s="102">
        <f>SUM('เลย '!AI12)</f>
        <v>916115.12</v>
      </c>
      <c r="L444" s="103">
        <f>'เลย '!AJ12</f>
        <v>3195810.02</v>
      </c>
      <c r="M444" s="103">
        <f>'เลย '!AK12</f>
        <v>3173631.0500000003</v>
      </c>
      <c r="N444" s="99"/>
      <c r="O444" s="99"/>
      <c r="P444" s="99"/>
      <c r="Q444" s="91">
        <f t="shared" si="14"/>
        <v>22178.969999999739</v>
      </c>
      <c r="R444" s="92">
        <f t="shared" si="15"/>
        <v>1314.607165775401</v>
      </c>
    </row>
    <row r="445" spans="1:18" x14ac:dyDescent="0.7">
      <c r="A445" s="98">
        <v>11</v>
      </c>
      <c r="B445" s="99" t="s">
        <v>58</v>
      </c>
      <c r="C445" s="99" t="s">
        <v>362</v>
      </c>
      <c r="D445" s="99" t="s">
        <v>363</v>
      </c>
      <c r="E445" s="99" t="s">
        <v>364</v>
      </c>
      <c r="F445" s="99" t="s">
        <v>178</v>
      </c>
      <c r="G445" s="99" t="s">
        <v>692</v>
      </c>
      <c r="H445" s="100">
        <v>5164</v>
      </c>
      <c r="I445" s="98">
        <v>4</v>
      </c>
      <c r="J445" s="101">
        <f>SUM('เลย '!F13)</f>
        <v>1052690.52</v>
      </c>
      <c r="K445" s="102">
        <f>SUM('เลย '!AI13)</f>
        <v>1175112.6399999999</v>
      </c>
      <c r="L445" s="103">
        <f>'เลย '!AJ13</f>
        <v>2191198.7200000002</v>
      </c>
      <c r="M445" s="103">
        <f>'เลย '!AK13</f>
        <v>2245483.4699999997</v>
      </c>
      <c r="N445" s="99"/>
      <c r="O445" s="99"/>
      <c r="P445" s="99"/>
      <c r="Q445" s="91">
        <f t="shared" si="14"/>
        <v>-54284.749999999534</v>
      </c>
      <c r="R445" s="92">
        <f t="shared" si="15"/>
        <v>424.32198295894659</v>
      </c>
    </row>
    <row r="446" spans="1:18" x14ac:dyDescent="0.7">
      <c r="A446" s="98">
        <v>12</v>
      </c>
      <c r="B446" s="99" t="s">
        <v>58</v>
      </c>
      <c r="C446" s="99" t="s">
        <v>362</v>
      </c>
      <c r="D446" s="99" t="s">
        <v>363</v>
      </c>
      <c r="E446" s="99" t="s">
        <v>364</v>
      </c>
      <c r="F446" s="99" t="s">
        <v>178</v>
      </c>
      <c r="G446" s="99" t="s">
        <v>693</v>
      </c>
      <c r="H446" s="100">
        <v>3157</v>
      </c>
      <c r="I446" s="98">
        <v>3</v>
      </c>
      <c r="J446" s="101">
        <f>SUM('เลย '!F14)</f>
        <v>403065.82</v>
      </c>
      <c r="K446" s="102">
        <f>SUM('เลย '!AI14)</f>
        <v>283056.77</v>
      </c>
      <c r="L446" s="103">
        <f>'เลย '!AJ14</f>
        <v>2628145.0700000003</v>
      </c>
      <c r="M446" s="103">
        <f>'เลย '!AK14</f>
        <v>2716773.2</v>
      </c>
      <c r="N446" s="99"/>
      <c r="O446" s="99"/>
      <c r="P446" s="99"/>
      <c r="Q446" s="91">
        <f t="shared" si="14"/>
        <v>-88628.129999999888</v>
      </c>
      <c r="R446" s="92">
        <f t="shared" si="15"/>
        <v>832.48180867912583</v>
      </c>
    </row>
    <row r="447" spans="1:18" x14ac:dyDescent="0.7">
      <c r="A447" s="98">
        <v>13</v>
      </c>
      <c r="B447" s="99" t="s">
        <v>58</v>
      </c>
      <c r="C447" s="99" t="s">
        <v>362</v>
      </c>
      <c r="D447" s="99" t="s">
        <v>363</v>
      </c>
      <c r="E447" s="99" t="s">
        <v>364</v>
      </c>
      <c r="F447" s="99" t="s">
        <v>178</v>
      </c>
      <c r="G447" s="99" t="s">
        <v>694</v>
      </c>
      <c r="H447" s="100">
        <v>5175</v>
      </c>
      <c r="I447" s="98">
        <v>4</v>
      </c>
      <c r="J447" s="101">
        <f>SUM('เลย '!F15)</f>
        <v>1267859.32</v>
      </c>
      <c r="K447" s="102">
        <f>SUM('เลย '!AI15)</f>
        <v>1319411.2100000002</v>
      </c>
      <c r="L447" s="103">
        <f>'เลย '!AJ15</f>
        <v>3197180.1799999997</v>
      </c>
      <c r="M447" s="103">
        <f>'เลย '!AK15</f>
        <v>3427481.66</v>
      </c>
      <c r="N447" s="99"/>
      <c r="O447" s="99"/>
      <c r="P447" s="99"/>
      <c r="Q447" s="91">
        <f t="shared" si="14"/>
        <v>-230301.48000000045</v>
      </c>
      <c r="R447" s="92">
        <f t="shared" si="15"/>
        <v>617.8125951690821</v>
      </c>
    </row>
    <row r="448" spans="1:18" x14ac:dyDescent="0.7">
      <c r="A448" s="98">
        <v>14</v>
      </c>
      <c r="B448" s="99" t="s">
        <v>58</v>
      </c>
      <c r="C448" s="99" t="s">
        <v>362</v>
      </c>
      <c r="D448" s="99" t="s">
        <v>363</v>
      </c>
      <c r="E448" s="99" t="s">
        <v>364</v>
      </c>
      <c r="F448" s="99" t="s">
        <v>178</v>
      </c>
      <c r="G448" s="99" t="s">
        <v>695</v>
      </c>
      <c r="H448" s="100">
        <v>3202</v>
      </c>
      <c r="I448" s="98">
        <v>3</v>
      </c>
      <c r="J448" s="101">
        <f>SUM('เลย '!F16)</f>
        <v>459035.34</v>
      </c>
      <c r="K448" s="102">
        <f>SUM('เลย '!AI16)</f>
        <v>519704.82</v>
      </c>
      <c r="L448" s="103">
        <f>'เลย '!AJ16</f>
        <v>2761464.62</v>
      </c>
      <c r="M448" s="103">
        <f>'เลย '!AK16</f>
        <v>2844926.53</v>
      </c>
      <c r="N448" s="99"/>
      <c r="O448" s="99"/>
      <c r="P448" s="99"/>
      <c r="Q448" s="91">
        <f t="shared" si="14"/>
        <v>-83461.909999999683</v>
      </c>
      <c r="R448" s="92">
        <f t="shared" si="15"/>
        <v>862.41868207370396</v>
      </c>
    </row>
    <row r="449" spans="1:18" x14ac:dyDescent="0.7">
      <c r="A449" s="98">
        <v>15</v>
      </c>
      <c r="B449" s="99" t="s">
        <v>58</v>
      </c>
      <c r="C449" s="99" t="s">
        <v>362</v>
      </c>
      <c r="D449" s="99" t="s">
        <v>363</v>
      </c>
      <c r="E449" s="99" t="s">
        <v>364</v>
      </c>
      <c r="F449" s="99" t="s">
        <v>178</v>
      </c>
      <c r="G449" s="99" t="s">
        <v>696</v>
      </c>
      <c r="H449" s="100">
        <v>4707</v>
      </c>
      <c r="I449" s="98">
        <v>4</v>
      </c>
      <c r="J449" s="101">
        <f>SUM('เลย '!F17)</f>
        <v>1107005.6100000001</v>
      </c>
      <c r="K449" s="102">
        <f>SUM('เลย '!AI17)</f>
        <v>1325160.1900000002</v>
      </c>
      <c r="L449" s="103">
        <f>'เลย '!AJ17</f>
        <v>2999334.79</v>
      </c>
      <c r="M449" s="103">
        <f>'เลย '!AK17</f>
        <v>3083390.99</v>
      </c>
      <c r="N449" s="99"/>
      <c r="O449" s="99"/>
      <c r="P449" s="99"/>
      <c r="Q449" s="91">
        <f t="shared" si="14"/>
        <v>-84056.200000000186</v>
      </c>
      <c r="R449" s="92">
        <f t="shared" si="15"/>
        <v>637.20730613979185</v>
      </c>
    </row>
    <row r="450" spans="1:18" x14ac:dyDescent="0.7">
      <c r="A450" s="98">
        <v>16</v>
      </c>
      <c r="B450" s="99" t="s">
        <v>58</v>
      </c>
      <c r="C450" s="99" t="s">
        <v>362</v>
      </c>
      <c r="D450" s="99" t="s">
        <v>363</v>
      </c>
      <c r="E450" s="99" t="s">
        <v>364</v>
      </c>
      <c r="F450" s="99" t="s">
        <v>178</v>
      </c>
      <c r="G450" s="99" t="s">
        <v>697</v>
      </c>
      <c r="H450" s="100">
        <v>4252</v>
      </c>
      <c r="I450" s="98">
        <v>3</v>
      </c>
      <c r="J450" s="101">
        <f>SUM('เลย '!F18)</f>
        <v>718856.42</v>
      </c>
      <c r="K450" s="102">
        <f>SUM('เลย '!AI18)</f>
        <v>680103.70000000007</v>
      </c>
      <c r="L450" s="103">
        <f>'เลย '!AJ18</f>
        <v>3364745.73</v>
      </c>
      <c r="M450" s="103">
        <f>'เลย '!AK18</f>
        <v>3569360.1</v>
      </c>
      <c r="N450" s="99"/>
      <c r="O450" s="99"/>
      <c r="P450" s="99"/>
      <c r="Q450" s="91">
        <f t="shared" si="14"/>
        <v>-204614.37000000011</v>
      </c>
      <c r="R450" s="92">
        <f t="shared" si="15"/>
        <v>791.33248588899346</v>
      </c>
    </row>
    <row r="451" spans="1:18" x14ac:dyDescent="0.7">
      <c r="A451" s="98">
        <v>17</v>
      </c>
      <c r="B451" s="99" t="s">
        <v>58</v>
      </c>
      <c r="C451" s="99" t="s">
        <v>362</v>
      </c>
      <c r="D451" s="99" t="s">
        <v>363</v>
      </c>
      <c r="E451" s="99" t="s">
        <v>364</v>
      </c>
      <c r="F451" s="99" t="s">
        <v>178</v>
      </c>
      <c r="G451" s="99" t="s">
        <v>698</v>
      </c>
      <c r="H451" s="100">
        <v>5508</v>
      </c>
      <c r="I451" s="98">
        <v>4</v>
      </c>
      <c r="J451" s="101">
        <f>SUM('เลย '!F19)</f>
        <v>1133402.8600000001</v>
      </c>
      <c r="K451" s="102">
        <f>SUM('เลย '!AI19)</f>
        <v>1163597.2000000002</v>
      </c>
      <c r="L451" s="103">
        <f>'เลย '!AJ19</f>
        <v>1990598.24</v>
      </c>
      <c r="M451" s="103">
        <f>'เลย '!AK19</f>
        <v>2292248.73</v>
      </c>
      <c r="N451" s="99"/>
      <c r="O451" s="99"/>
      <c r="P451" s="99"/>
      <c r="Q451" s="91">
        <f t="shared" si="14"/>
        <v>-301650.49</v>
      </c>
      <c r="R451" s="92">
        <f t="shared" si="15"/>
        <v>361.40127814088601</v>
      </c>
    </row>
    <row r="452" spans="1:18" x14ac:dyDescent="0.7">
      <c r="A452" s="98">
        <v>18</v>
      </c>
      <c r="B452" s="99" t="s">
        <v>58</v>
      </c>
      <c r="C452" s="99" t="s">
        <v>362</v>
      </c>
      <c r="D452" s="99" t="s">
        <v>363</v>
      </c>
      <c r="E452" s="99" t="s">
        <v>364</v>
      </c>
      <c r="F452" s="99" t="s">
        <v>178</v>
      </c>
      <c r="G452" s="99" t="s">
        <v>699</v>
      </c>
      <c r="H452" s="100">
        <v>2190</v>
      </c>
      <c r="I452" s="98">
        <v>2</v>
      </c>
      <c r="J452" s="101">
        <f>SUM('เลย '!F20)</f>
        <v>471335.02</v>
      </c>
      <c r="K452" s="102">
        <f>SUM('เลย '!AI20)</f>
        <v>487930.61</v>
      </c>
      <c r="L452" s="103">
        <f>'เลย '!AJ20</f>
        <v>2340029.7199999997</v>
      </c>
      <c r="M452" s="103">
        <f>'เลย '!AK20</f>
        <v>2174132.4500000002</v>
      </c>
      <c r="N452" s="99"/>
      <c r="O452" s="99"/>
      <c r="P452" s="99"/>
      <c r="Q452" s="91">
        <f t="shared" si="14"/>
        <v>165897.26999999955</v>
      </c>
      <c r="R452" s="92">
        <f t="shared" si="15"/>
        <v>1068.506721461187</v>
      </c>
    </row>
    <row r="453" spans="1:18" x14ac:dyDescent="0.7">
      <c r="A453" s="98">
        <v>19</v>
      </c>
      <c r="B453" s="99" t="s">
        <v>58</v>
      </c>
      <c r="C453" s="99" t="s">
        <v>362</v>
      </c>
      <c r="D453" s="99" t="s">
        <v>363</v>
      </c>
      <c r="E453" s="99" t="s">
        <v>364</v>
      </c>
      <c r="F453" s="99" t="s">
        <v>178</v>
      </c>
      <c r="G453" s="99" t="s">
        <v>700</v>
      </c>
      <c r="H453" s="100">
        <v>2432</v>
      </c>
      <c r="I453" s="98">
        <v>2</v>
      </c>
      <c r="J453" s="101">
        <f>SUM('เลย '!F21)</f>
        <v>537756.5</v>
      </c>
      <c r="K453" s="102">
        <f>SUM('เลย '!AI21)</f>
        <v>625503.02</v>
      </c>
      <c r="L453" s="103">
        <f>'เลย '!AJ21</f>
        <v>1996321.27</v>
      </c>
      <c r="M453" s="103">
        <f>'เลย '!AK21</f>
        <v>2023444.52</v>
      </c>
      <c r="N453" s="99"/>
      <c r="O453" s="99"/>
      <c r="P453" s="99"/>
      <c r="Q453" s="91">
        <f t="shared" si="14"/>
        <v>-27123.25</v>
      </c>
      <c r="R453" s="92">
        <f t="shared" si="15"/>
        <v>820.85578536184209</v>
      </c>
    </row>
    <row r="454" spans="1:18" x14ac:dyDescent="0.7">
      <c r="A454" s="98">
        <v>20</v>
      </c>
      <c r="B454" s="99" t="s">
        <v>58</v>
      </c>
      <c r="C454" s="99" t="s">
        <v>362</v>
      </c>
      <c r="D454" s="99" t="s">
        <v>363</v>
      </c>
      <c r="E454" s="99" t="s">
        <v>364</v>
      </c>
      <c r="F454" s="99" t="s">
        <v>178</v>
      </c>
      <c r="G454" s="99" t="s">
        <v>701</v>
      </c>
      <c r="H454" s="100">
        <v>2840</v>
      </c>
      <c r="I454" s="98">
        <v>2</v>
      </c>
      <c r="J454" s="101">
        <f>SUM('เลย '!F22)</f>
        <v>815936.89</v>
      </c>
      <c r="K454" s="102">
        <f>SUM('เลย '!AI22)</f>
        <v>686331.37</v>
      </c>
      <c r="L454" s="103">
        <f>'เลย '!AJ22</f>
        <v>1834435.3399999999</v>
      </c>
      <c r="M454" s="103">
        <f>'เลย '!AK22</f>
        <v>1628902.2400000002</v>
      </c>
      <c r="N454" s="99"/>
      <c r="O454" s="99"/>
      <c r="P454" s="99"/>
      <c r="Q454" s="91">
        <f t="shared" si="14"/>
        <v>205533.09999999963</v>
      </c>
      <c r="R454" s="92">
        <f t="shared" si="15"/>
        <v>645.92793661971825</v>
      </c>
    </row>
    <row r="455" spans="1:18" s="110" customFormat="1" x14ac:dyDescent="0.7">
      <c r="A455" s="104">
        <v>1</v>
      </c>
      <c r="B455" s="105" t="s">
        <v>58</v>
      </c>
      <c r="C455" s="105"/>
      <c r="D455" s="105"/>
      <c r="E455" s="105" t="s">
        <v>75</v>
      </c>
      <c r="F455" s="105"/>
      <c r="G455" s="105" t="s">
        <v>366</v>
      </c>
      <c r="H455" s="111">
        <f>SUM(H435:H454)</f>
        <v>74668</v>
      </c>
      <c r="I455" s="104"/>
      <c r="J455" s="107">
        <f>SUM(J435:J454)</f>
        <v>16233921.449999999</v>
      </c>
      <c r="K455" s="107">
        <f>SUM(K435:K454)</f>
        <v>16680731.749999998</v>
      </c>
      <c r="L455" s="107">
        <f>SUM(L435:L454)</f>
        <v>51206154.779999986</v>
      </c>
      <c r="M455" s="107">
        <f>SUM(M435:M454)</f>
        <v>51579633.050000012</v>
      </c>
      <c r="N455" s="105">
        <v>19</v>
      </c>
      <c r="O455" s="105">
        <v>19</v>
      </c>
      <c r="P455" s="105">
        <f>N455-O455</f>
        <v>0</v>
      </c>
      <c r="Q455" s="108">
        <f t="shared" ref="Q455:Q518" si="17">L455-M455</f>
        <v>-373478.27000002563</v>
      </c>
      <c r="R455" s="109">
        <f>L455/H455</f>
        <v>685.7844696523274</v>
      </c>
    </row>
    <row r="456" spans="1:18" x14ac:dyDescent="0.7">
      <c r="A456" s="98">
        <v>1</v>
      </c>
      <c r="B456" s="99" t="s">
        <v>58</v>
      </c>
      <c r="C456" s="99" t="s">
        <v>367</v>
      </c>
      <c r="D456" s="99" t="s">
        <v>79</v>
      </c>
      <c r="E456" s="99" t="s">
        <v>368</v>
      </c>
      <c r="F456" s="99" t="s">
        <v>208</v>
      </c>
      <c r="G456" s="99" t="s">
        <v>369</v>
      </c>
      <c r="H456" s="100"/>
      <c r="I456" s="98"/>
      <c r="J456" s="101"/>
      <c r="K456" s="102"/>
      <c r="L456" s="103"/>
      <c r="M456" s="103"/>
      <c r="N456" s="99"/>
      <c r="O456" s="99"/>
      <c r="P456" s="99"/>
    </row>
    <row r="457" spans="1:18" x14ac:dyDescent="0.7">
      <c r="A457" s="98">
        <v>2</v>
      </c>
      <c r="B457" s="99" t="s">
        <v>58</v>
      </c>
      <c r="C457" s="99" t="s">
        <v>367</v>
      </c>
      <c r="D457" s="99" t="s">
        <v>79</v>
      </c>
      <c r="E457" s="99" t="s">
        <v>368</v>
      </c>
      <c r="F457" s="99" t="s">
        <v>178</v>
      </c>
      <c r="G457" s="99" t="s">
        <v>702</v>
      </c>
      <c r="H457" s="100">
        <v>1745</v>
      </c>
      <c r="I457" s="98">
        <v>2</v>
      </c>
      <c r="J457" s="101">
        <f>'เลย '!F23</f>
        <v>211824.37</v>
      </c>
      <c r="K457" s="102">
        <f>SUM('เลย '!AI23)</f>
        <v>181979</v>
      </c>
      <c r="L457" s="103">
        <f>'เลย '!AJ23</f>
        <v>952943.40999999992</v>
      </c>
      <c r="M457" s="103">
        <f>'เลย '!AK23</f>
        <v>1075300.28</v>
      </c>
      <c r="N457" s="99"/>
      <c r="O457" s="99"/>
      <c r="P457" s="99"/>
      <c r="Q457" s="91">
        <f t="shared" si="17"/>
        <v>-122356.87000000011</v>
      </c>
      <c r="R457" s="92">
        <f t="shared" ref="R457:R518" si="18">L457/H457</f>
        <v>546.09937535816618</v>
      </c>
    </row>
    <row r="458" spans="1:18" x14ac:dyDescent="0.7">
      <c r="A458" s="98">
        <v>3</v>
      </c>
      <c r="B458" s="99" t="s">
        <v>58</v>
      </c>
      <c r="C458" s="99" t="s">
        <v>367</v>
      </c>
      <c r="D458" s="99" t="s">
        <v>79</v>
      </c>
      <c r="E458" s="99" t="s">
        <v>368</v>
      </c>
      <c r="F458" s="99" t="s">
        <v>178</v>
      </c>
      <c r="G458" s="99" t="s">
        <v>703</v>
      </c>
      <c r="H458" s="100">
        <v>4989</v>
      </c>
      <c r="I458" s="98">
        <v>4</v>
      </c>
      <c r="J458" s="101">
        <f>'เลย '!F24</f>
        <v>1232580.08</v>
      </c>
      <c r="K458" s="102">
        <f>SUM('เลย '!AI24)</f>
        <v>1243313.23</v>
      </c>
      <c r="L458" s="103">
        <f>'เลย '!AJ24</f>
        <v>2788970.25</v>
      </c>
      <c r="M458" s="103">
        <f>'เลย '!AK24</f>
        <v>2469786.9299999997</v>
      </c>
      <c r="N458" s="99"/>
      <c r="O458" s="99"/>
      <c r="P458" s="99"/>
      <c r="Q458" s="91">
        <f t="shared" si="17"/>
        <v>319183.3200000003</v>
      </c>
      <c r="R458" s="92">
        <f t="shared" si="18"/>
        <v>559.02390258568846</v>
      </c>
    </row>
    <row r="459" spans="1:18" x14ac:dyDescent="0.7">
      <c r="A459" s="98">
        <v>4</v>
      </c>
      <c r="B459" s="99" t="s">
        <v>58</v>
      </c>
      <c r="C459" s="99" t="s">
        <v>367</v>
      </c>
      <c r="D459" s="99" t="s">
        <v>79</v>
      </c>
      <c r="E459" s="99" t="s">
        <v>368</v>
      </c>
      <c r="F459" s="99" t="s">
        <v>178</v>
      </c>
      <c r="G459" s="99" t="s">
        <v>704</v>
      </c>
      <c r="H459" s="100">
        <v>1240</v>
      </c>
      <c r="I459" s="98">
        <v>1</v>
      </c>
      <c r="J459" s="101">
        <f>'เลย '!F25</f>
        <v>196645.58</v>
      </c>
      <c r="K459" s="102">
        <f>SUM('เลย '!AI25)</f>
        <v>229635.05</v>
      </c>
      <c r="L459" s="103">
        <f>'เลย '!AJ25</f>
        <v>2542883.3200000003</v>
      </c>
      <c r="M459" s="103">
        <f>'เลย '!AK25</f>
        <v>2791421.89</v>
      </c>
      <c r="N459" s="99"/>
      <c r="O459" s="99"/>
      <c r="P459" s="99"/>
      <c r="Q459" s="91">
        <f t="shared" si="17"/>
        <v>-248538.56999999983</v>
      </c>
      <c r="R459" s="92">
        <f t="shared" si="18"/>
        <v>2050.7123548387099</v>
      </c>
    </row>
    <row r="460" spans="1:18" x14ac:dyDescent="0.7">
      <c r="A460" s="98">
        <v>5</v>
      </c>
      <c r="B460" s="99" t="s">
        <v>58</v>
      </c>
      <c r="C460" s="99" t="s">
        <v>367</v>
      </c>
      <c r="D460" s="99" t="s">
        <v>79</v>
      </c>
      <c r="E460" s="99" t="s">
        <v>368</v>
      </c>
      <c r="F460" s="99" t="s">
        <v>178</v>
      </c>
      <c r="G460" s="99" t="s">
        <v>705</v>
      </c>
      <c r="H460" s="100">
        <v>3087</v>
      </c>
      <c r="I460" s="98">
        <v>3</v>
      </c>
      <c r="J460" s="101">
        <f>'เลย '!F26</f>
        <v>207922.79</v>
      </c>
      <c r="K460" s="102">
        <f>SUM('เลย '!AI26)</f>
        <v>237633.99</v>
      </c>
      <c r="L460" s="103">
        <f>'เลย '!AJ26</f>
        <v>610066.12</v>
      </c>
      <c r="M460" s="103">
        <f>'เลย '!AK26</f>
        <v>985213.68</v>
      </c>
      <c r="N460" s="99"/>
      <c r="O460" s="99"/>
      <c r="P460" s="99"/>
      <c r="Q460" s="91">
        <f t="shared" si="17"/>
        <v>-375147.56000000006</v>
      </c>
      <c r="R460" s="92">
        <f t="shared" si="18"/>
        <v>197.62426951733073</v>
      </c>
    </row>
    <row r="461" spans="1:18" x14ac:dyDescent="0.7">
      <c r="A461" s="98">
        <v>6</v>
      </c>
      <c r="B461" s="99" t="s">
        <v>58</v>
      </c>
      <c r="C461" s="99" t="s">
        <v>367</v>
      </c>
      <c r="D461" s="99" t="s">
        <v>79</v>
      </c>
      <c r="E461" s="99" t="s">
        <v>368</v>
      </c>
      <c r="F461" s="99" t="s">
        <v>178</v>
      </c>
      <c r="G461" s="99" t="s">
        <v>706</v>
      </c>
      <c r="H461" s="100">
        <v>2421</v>
      </c>
      <c r="I461" s="98">
        <v>2</v>
      </c>
      <c r="J461" s="101">
        <f>'เลย '!F27</f>
        <v>436791.14</v>
      </c>
      <c r="K461" s="102">
        <f>SUM('เลย '!AI27)</f>
        <v>448991.96</v>
      </c>
      <c r="L461" s="103">
        <f>'เลย '!AJ27</f>
        <v>1530504.11</v>
      </c>
      <c r="M461" s="103">
        <f>'เลย '!AK27</f>
        <v>1768367.9500000002</v>
      </c>
      <c r="N461" s="99"/>
      <c r="O461" s="99"/>
      <c r="P461" s="99"/>
      <c r="Q461" s="91">
        <f t="shared" si="17"/>
        <v>-237863.84000000008</v>
      </c>
      <c r="R461" s="92">
        <f t="shared" si="18"/>
        <v>632.17848409748046</v>
      </c>
    </row>
    <row r="462" spans="1:18" s="110" customFormat="1" x14ac:dyDescent="0.7">
      <c r="A462" s="104">
        <v>2</v>
      </c>
      <c r="B462" s="105" t="s">
        <v>58</v>
      </c>
      <c r="C462" s="105"/>
      <c r="D462" s="105"/>
      <c r="E462" s="105" t="s">
        <v>75</v>
      </c>
      <c r="F462" s="105"/>
      <c r="G462" s="105" t="s">
        <v>370</v>
      </c>
      <c r="H462" s="111">
        <f>SUM(H456:H461)</f>
        <v>13482</v>
      </c>
      <c r="I462" s="104"/>
      <c r="J462" s="107">
        <f>SUM(J456:J461)</f>
        <v>2285763.9600000004</v>
      </c>
      <c r="K462" s="107">
        <f>SUM(K456:K461)</f>
        <v>2341553.23</v>
      </c>
      <c r="L462" s="107">
        <f>SUM(L456:L461)</f>
        <v>8425367.2100000009</v>
      </c>
      <c r="M462" s="107">
        <f>SUM(M456:M461)</f>
        <v>9090090.7300000004</v>
      </c>
      <c r="N462" s="105">
        <v>5</v>
      </c>
      <c r="O462" s="105">
        <v>5</v>
      </c>
      <c r="P462" s="105">
        <f>N462-O462</f>
        <v>0</v>
      </c>
      <c r="Q462" s="108">
        <f t="shared" si="17"/>
        <v>-664723.51999999955</v>
      </c>
      <c r="R462" s="109">
        <f>L462/H462</f>
        <v>624.93452084260502</v>
      </c>
    </row>
    <row r="463" spans="1:18" x14ac:dyDescent="0.7">
      <c r="A463" s="98">
        <v>1</v>
      </c>
      <c r="B463" s="99" t="s">
        <v>58</v>
      </c>
      <c r="C463" s="99" t="s">
        <v>371</v>
      </c>
      <c r="D463" s="99" t="s">
        <v>86</v>
      </c>
      <c r="E463" s="99" t="s">
        <v>372</v>
      </c>
      <c r="F463" s="99" t="s">
        <v>208</v>
      </c>
      <c r="G463" s="99" t="s">
        <v>373</v>
      </c>
      <c r="H463" s="100"/>
      <c r="I463" s="98"/>
      <c r="J463" s="101"/>
      <c r="K463" s="102"/>
      <c r="L463" s="103"/>
      <c r="M463" s="103"/>
      <c r="N463" s="99"/>
      <c r="O463" s="99"/>
      <c r="P463" s="99"/>
    </row>
    <row r="464" spans="1:18" x14ac:dyDescent="0.7">
      <c r="A464" s="98">
        <v>2</v>
      </c>
      <c r="B464" s="99" t="s">
        <v>58</v>
      </c>
      <c r="C464" s="99" t="s">
        <v>371</v>
      </c>
      <c r="D464" s="99" t="s">
        <v>86</v>
      </c>
      <c r="E464" s="99" t="s">
        <v>372</v>
      </c>
      <c r="F464" s="99" t="s">
        <v>178</v>
      </c>
      <c r="G464" s="99" t="s">
        <v>707</v>
      </c>
      <c r="H464" s="100">
        <v>4591</v>
      </c>
      <c r="I464" s="98">
        <v>4</v>
      </c>
      <c r="J464" s="101">
        <f>'เลย '!F28</f>
        <v>1066931.46</v>
      </c>
      <c r="K464" s="102">
        <f>SUM('เลย '!AI28)</f>
        <v>984491.91</v>
      </c>
      <c r="L464" s="103">
        <f>'เลย '!AJ28</f>
        <v>4062633.3</v>
      </c>
      <c r="M464" s="103">
        <f>'เลย '!AK28</f>
        <v>4145218.7199999997</v>
      </c>
      <c r="N464" s="99"/>
      <c r="O464" s="99"/>
      <c r="P464" s="99"/>
      <c r="Q464" s="91">
        <f t="shared" si="17"/>
        <v>-82585.419999999925</v>
      </c>
      <c r="R464" s="92">
        <f t="shared" si="18"/>
        <v>884.91250272271827</v>
      </c>
    </row>
    <row r="465" spans="1:18" x14ac:dyDescent="0.7">
      <c r="A465" s="98">
        <v>3</v>
      </c>
      <c r="B465" s="99" t="s">
        <v>58</v>
      </c>
      <c r="C465" s="99" t="s">
        <v>371</v>
      </c>
      <c r="D465" s="99" t="s">
        <v>86</v>
      </c>
      <c r="E465" s="99" t="s">
        <v>372</v>
      </c>
      <c r="F465" s="99" t="s">
        <v>178</v>
      </c>
      <c r="G465" s="99" t="s">
        <v>708</v>
      </c>
      <c r="H465" s="100">
        <v>2795</v>
      </c>
      <c r="I465" s="98">
        <v>2</v>
      </c>
      <c r="J465" s="101">
        <f>'เลย '!F29</f>
        <v>639657.69999999995</v>
      </c>
      <c r="K465" s="102">
        <f>SUM('เลย '!AI29)</f>
        <v>544730.68999999994</v>
      </c>
      <c r="L465" s="103">
        <f>'เลย '!AJ29</f>
        <v>1472792.22</v>
      </c>
      <c r="M465" s="103">
        <f>'เลย '!AK29</f>
        <v>1571599.96</v>
      </c>
      <c r="N465" s="99"/>
      <c r="O465" s="99"/>
      <c r="P465" s="99"/>
      <c r="Q465" s="91">
        <f t="shared" si="17"/>
        <v>-98807.739999999991</v>
      </c>
      <c r="R465" s="92">
        <f t="shared" si="18"/>
        <v>526.93818246869409</v>
      </c>
    </row>
    <row r="466" spans="1:18" x14ac:dyDescent="0.7">
      <c r="A466" s="98">
        <v>4</v>
      </c>
      <c r="B466" s="99" t="s">
        <v>58</v>
      </c>
      <c r="C466" s="99" t="s">
        <v>371</v>
      </c>
      <c r="D466" s="99" t="s">
        <v>86</v>
      </c>
      <c r="E466" s="99" t="s">
        <v>372</v>
      </c>
      <c r="F466" s="99" t="s">
        <v>178</v>
      </c>
      <c r="G466" s="99" t="s">
        <v>709</v>
      </c>
      <c r="H466" s="100">
        <v>3578</v>
      </c>
      <c r="I466" s="98">
        <v>3</v>
      </c>
      <c r="J466" s="101">
        <f>'เลย '!F30</f>
        <v>952087.87</v>
      </c>
      <c r="K466" s="102">
        <f>SUM('เลย '!AI30)</f>
        <v>989384.61</v>
      </c>
      <c r="L466" s="103">
        <f>'เลย '!AJ30</f>
        <v>1942062.68</v>
      </c>
      <c r="M466" s="103">
        <f>'เลย '!AK30</f>
        <v>1892272.5000000002</v>
      </c>
      <c r="N466" s="99"/>
      <c r="O466" s="99"/>
      <c r="P466" s="99"/>
      <c r="Q466" s="91">
        <f t="shared" si="17"/>
        <v>49790.179999999702</v>
      </c>
      <c r="R466" s="92">
        <f t="shared" si="18"/>
        <v>542.77883733929571</v>
      </c>
    </row>
    <row r="467" spans="1:18" x14ac:dyDescent="0.7">
      <c r="A467" s="98">
        <v>5</v>
      </c>
      <c r="B467" s="99" t="s">
        <v>58</v>
      </c>
      <c r="C467" s="99" t="s">
        <v>371</v>
      </c>
      <c r="D467" s="99" t="s">
        <v>86</v>
      </c>
      <c r="E467" s="99" t="s">
        <v>372</v>
      </c>
      <c r="F467" s="99" t="s">
        <v>178</v>
      </c>
      <c r="G467" s="99" t="s">
        <v>710</v>
      </c>
      <c r="H467" s="100">
        <v>5176</v>
      </c>
      <c r="I467" s="98">
        <v>4</v>
      </c>
      <c r="J467" s="101">
        <f>'เลย '!F31</f>
        <v>725895.47</v>
      </c>
      <c r="K467" s="102">
        <f>SUM('เลย '!AI31)</f>
        <v>756545.16999999993</v>
      </c>
      <c r="L467" s="103">
        <f>'เลย '!AJ31</f>
        <v>2829131.05</v>
      </c>
      <c r="M467" s="103">
        <f>'เลย '!AK31</f>
        <v>2586536.7199999997</v>
      </c>
      <c r="N467" s="99"/>
      <c r="O467" s="99"/>
      <c r="P467" s="99"/>
      <c r="Q467" s="91">
        <f t="shared" si="17"/>
        <v>242594.33000000007</v>
      </c>
      <c r="R467" s="92">
        <f t="shared" si="18"/>
        <v>546.58636978361665</v>
      </c>
    </row>
    <row r="468" spans="1:18" x14ac:dyDescent="0.7">
      <c r="A468" s="98">
        <v>6</v>
      </c>
      <c r="B468" s="99" t="s">
        <v>58</v>
      </c>
      <c r="C468" s="99" t="s">
        <v>371</v>
      </c>
      <c r="D468" s="99" t="s">
        <v>86</v>
      </c>
      <c r="E468" s="99" t="s">
        <v>372</v>
      </c>
      <c r="F468" s="99" t="s">
        <v>178</v>
      </c>
      <c r="G468" s="99" t="s">
        <v>711</v>
      </c>
      <c r="H468" s="100">
        <v>2328</v>
      </c>
      <c r="I468" s="98">
        <v>2</v>
      </c>
      <c r="J468" s="101">
        <f>'เลย '!F32</f>
        <v>504255.53</v>
      </c>
      <c r="K468" s="102">
        <f>SUM('เลย '!AI32)</f>
        <v>547247.73</v>
      </c>
      <c r="L468" s="103">
        <f>'เลย '!AJ32</f>
        <v>2414678.9900000002</v>
      </c>
      <c r="M468" s="103">
        <f>'เลย '!AK32</f>
        <v>2476714.14</v>
      </c>
      <c r="N468" s="99"/>
      <c r="O468" s="99"/>
      <c r="P468" s="99"/>
      <c r="Q468" s="91">
        <f t="shared" si="17"/>
        <v>-62035.149999999907</v>
      </c>
      <c r="R468" s="92">
        <f t="shared" si="18"/>
        <v>1037.2332431271479</v>
      </c>
    </row>
    <row r="469" spans="1:18" x14ac:dyDescent="0.7">
      <c r="A469" s="98">
        <v>7</v>
      </c>
      <c r="B469" s="99" t="s">
        <v>58</v>
      </c>
      <c r="C469" s="99" t="s">
        <v>371</v>
      </c>
      <c r="D469" s="99" t="s">
        <v>86</v>
      </c>
      <c r="E469" s="99" t="s">
        <v>372</v>
      </c>
      <c r="F469" s="99" t="s">
        <v>178</v>
      </c>
      <c r="G469" s="99" t="s">
        <v>712</v>
      </c>
      <c r="H469" s="100">
        <v>1655</v>
      </c>
      <c r="I469" s="98">
        <v>2</v>
      </c>
      <c r="J469" s="101">
        <f>'เลย '!F33</f>
        <v>676140.12</v>
      </c>
      <c r="K469" s="102">
        <f>SUM('เลย '!AI33)</f>
        <v>738365.28</v>
      </c>
      <c r="L469" s="103">
        <f>'เลย '!AJ33</f>
        <v>1846068.4</v>
      </c>
      <c r="M469" s="103">
        <f>'เลย '!AK33</f>
        <v>2039918.7399999998</v>
      </c>
      <c r="N469" s="99"/>
      <c r="O469" s="99"/>
      <c r="P469" s="99"/>
      <c r="Q469" s="91">
        <f t="shared" si="17"/>
        <v>-193850.33999999985</v>
      </c>
      <c r="R469" s="92">
        <f t="shared" si="18"/>
        <v>1115.4491842900302</v>
      </c>
    </row>
    <row r="470" spans="1:18" x14ac:dyDescent="0.7">
      <c r="A470" s="98">
        <v>8</v>
      </c>
      <c r="B470" s="99" t="s">
        <v>58</v>
      </c>
      <c r="C470" s="99" t="s">
        <v>371</v>
      </c>
      <c r="D470" s="99" t="s">
        <v>86</v>
      </c>
      <c r="E470" s="99" t="s">
        <v>372</v>
      </c>
      <c r="F470" s="99" t="s">
        <v>178</v>
      </c>
      <c r="G470" s="99" t="s">
        <v>713</v>
      </c>
      <c r="H470" s="100">
        <v>2535</v>
      </c>
      <c r="I470" s="98">
        <v>2</v>
      </c>
      <c r="J470" s="101">
        <f>'เลย '!F34</f>
        <v>447064.62</v>
      </c>
      <c r="K470" s="102">
        <f>SUM('เลย '!AI34)</f>
        <v>459609.81999999995</v>
      </c>
      <c r="L470" s="103">
        <f>'เลย '!AJ34</f>
        <v>2876535.29</v>
      </c>
      <c r="M470" s="103">
        <f>'เลย '!AK34</f>
        <v>2811149.74</v>
      </c>
      <c r="N470" s="99"/>
      <c r="O470" s="99"/>
      <c r="P470" s="99"/>
      <c r="Q470" s="91">
        <f t="shared" si="17"/>
        <v>65385.549999999814</v>
      </c>
      <c r="R470" s="92">
        <f t="shared" si="18"/>
        <v>1134.7279250493098</v>
      </c>
    </row>
    <row r="471" spans="1:18" x14ac:dyDescent="0.7">
      <c r="A471" s="98">
        <v>9</v>
      </c>
      <c r="B471" s="99" t="s">
        <v>58</v>
      </c>
      <c r="C471" s="99" t="s">
        <v>371</v>
      </c>
      <c r="D471" s="99" t="s">
        <v>86</v>
      </c>
      <c r="E471" s="99" t="s">
        <v>372</v>
      </c>
      <c r="F471" s="99" t="s">
        <v>178</v>
      </c>
      <c r="G471" s="99" t="s">
        <v>714</v>
      </c>
      <c r="H471" s="100">
        <v>2411</v>
      </c>
      <c r="I471" s="98">
        <v>2</v>
      </c>
      <c r="J471" s="101">
        <f>'เลย '!F35</f>
        <v>627577.53</v>
      </c>
      <c r="K471" s="102">
        <f>SUM('เลย '!AI35)</f>
        <v>642529.12</v>
      </c>
      <c r="L471" s="103">
        <f>'เลย '!AJ35</f>
        <v>797049.62</v>
      </c>
      <c r="M471" s="103">
        <f>'เลย '!AK35</f>
        <v>793087.49</v>
      </c>
      <c r="N471" s="99"/>
      <c r="O471" s="99"/>
      <c r="P471" s="99"/>
      <c r="Q471" s="91">
        <f t="shared" si="17"/>
        <v>3962.1300000000047</v>
      </c>
      <c r="R471" s="92">
        <f t="shared" si="18"/>
        <v>330.58880962256325</v>
      </c>
    </row>
    <row r="472" spans="1:18" x14ac:dyDescent="0.7">
      <c r="A472" s="98">
        <v>10</v>
      </c>
      <c r="B472" s="99" t="s">
        <v>58</v>
      </c>
      <c r="C472" s="99" t="s">
        <v>371</v>
      </c>
      <c r="D472" s="99" t="s">
        <v>86</v>
      </c>
      <c r="E472" s="99" t="s">
        <v>372</v>
      </c>
      <c r="F472" s="99" t="s">
        <v>178</v>
      </c>
      <c r="G472" s="99" t="s">
        <v>715</v>
      </c>
      <c r="H472" s="100">
        <v>1725</v>
      </c>
      <c r="I472" s="98">
        <v>2</v>
      </c>
      <c r="J472" s="101">
        <f>'เลย '!F36</f>
        <v>549246.31999999995</v>
      </c>
      <c r="K472" s="102">
        <f>SUM('เลย '!AI36)</f>
        <v>617057.59</v>
      </c>
      <c r="L472" s="103">
        <f>'เลย '!AJ36</f>
        <v>1836584.42</v>
      </c>
      <c r="M472" s="103">
        <f>'เลย '!AK36</f>
        <v>1540627.5999999999</v>
      </c>
      <c r="N472" s="99"/>
      <c r="O472" s="99"/>
      <c r="P472" s="99"/>
      <c r="Q472" s="91">
        <f t="shared" si="17"/>
        <v>295956.82000000007</v>
      </c>
      <c r="R472" s="92">
        <f t="shared" si="18"/>
        <v>1064.686620289855</v>
      </c>
    </row>
    <row r="473" spans="1:18" x14ac:dyDescent="0.7">
      <c r="A473" s="98">
        <v>11</v>
      </c>
      <c r="B473" s="99" t="s">
        <v>58</v>
      </c>
      <c r="C473" s="99" t="s">
        <v>371</v>
      </c>
      <c r="D473" s="99" t="s">
        <v>86</v>
      </c>
      <c r="E473" s="99" t="s">
        <v>372</v>
      </c>
      <c r="F473" s="99" t="s">
        <v>178</v>
      </c>
      <c r="G473" s="99" t="s">
        <v>716</v>
      </c>
      <c r="H473" s="100">
        <v>2404</v>
      </c>
      <c r="I473" s="98">
        <v>2</v>
      </c>
      <c r="J473" s="101">
        <f>'เลย '!F37</f>
        <v>623797.81000000006</v>
      </c>
      <c r="K473" s="102">
        <f>SUM('เลย '!AI37)</f>
        <v>731580.34</v>
      </c>
      <c r="L473" s="103">
        <f>'เลย '!AJ37</f>
        <v>2069588.58</v>
      </c>
      <c r="M473" s="103">
        <f>'เลย '!AK37</f>
        <v>2046558.97</v>
      </c>
      <c r="N473" s="99"/>
      <c r="O473" s="99"/>
      <c r="P473" s="99"/>
      <c r="Q473" s="91">
        <f t="shared" si="17"/>
        <v>23029.610000000102</v>
      </c>
      <c r="R473" s="92">
        <f t="shared" si="18"/>
        <v>860.89375207986689</v>
      </c>
    </row>
    <row r="474" spans="1:18" x14ac:dyDescent="0.7">
      <c r="A474" s="98">
        <v>12</v>
      </c>
      <c r="B474" s="99" t="s">
        <v>58</v>
      </c>
      <c r="C474" s="99" t="s">
        <v>371</v>
      </c>
      <c r="D474" s="99" t="s">
        <v>86</v>
      </c>
      <c r="E474" s="99" t="s">
        <v>372</v>
      </c>
      <c r="F474" s="99" t="s">
        <v>178</v>
      </c>
      <c r="G474" s="99" t="s">
        <v>717</v>
      </c>
      <c r="H474" s="100">
        <v>2019</v>
      </c>
      <c r="I474" s="98">
        <v>2</v>
      </c>
      <c r="J474" s="101">
        <f>'เลย '!F38</f>
        <v>354236</v>
      </c>
      <c r="K474" s="102">
        <f>SUM('เลย '!AI38)</f>
        <v>423424.82999999996</v>
      </c>
      <c r="L474" s="103">
        <f>'เลย '!AJ38</f>
        <v>1631801.83</v>
      </c>
      <c r="M474" s="103">
        <f>'เลย '!AK38</f>
        <v>1663324.26</v>
      </c>
      <c r="N474" s="99"/>
      <c r="O474" s="99"/>
      <c r="P474" s="99"/>
      <c r="Q474" s="91">
        <f t="shared" si="17"/>
        <v>-31522.429999999935</v>
      </c>
      <c r="R474" s="92">
        <f t="shared" si="18"/>
        <v>808.22279841505701</v>
      </c>
    </row>
    <row r="475" spans="1:18" x14ac:dyDescent="0.7">
      <c r="A475" s="98">
        <v>13</v>
      </c>
      <c r="B475" s="99" t="s">
        <v>58</v>
      </c>
      <c r="C475" s="99" t="s">
        <v>371</v>
      </c>
      <c r="D475" s="99" t="s">
        <v>86</v>
      </c>
      <c r="E475" s="99" t="s">
        <v>372</v>
      </c>
      <c r="F475" s="99" t="s">
        <v>178</v>
      </c>
      <c r="G475" s="99" t="s">
        <v>718</v>
      </c>
      <c r="H475" s="100">
        <v>2954</v>
      </c>
      <c r="I475" s="98">
        <v>2</v>
      </c>
      <c r="J475" s="101">
        <f>'เลย '!F39</f>
        <v>991950.46</v>
      </c>
      <c r="K475" s="102">
        <f>SUM('เลย '!AI39)</f>
        <v>1023742.0299999999</v>
      </c>
      <c r="L475" s="103">
        <f>'เลย '!AJ39</f>
        <v>1823168.4100000001</v>
      </c>
      <c r="M475" s="103">
        <f>'เลย '!AK39</f>
        <v>1830569.2000000002</v>
      </c>
      <c r="N475" s="99"/>
      <c r="O475" s="99"/>
      <c r="P475" s="99"/>
      <c r="Q475" s="91">
        <f t="shared" si="17"/>
        <v>-7400.7900000000373</v>
      </c>
      <c r="R475" s="92">
        <f t="shared" si="18"/>
        <v>617.18632701421802</v>
      </c>
    </row>
    <row r="476" spans="1:18" x14ac:dyDescent="0.7">
      <c r="A476" s="98">
        <v>14</v>
      </c>
      <c r="B476" s="99" t="s">
        <v>58</v>
      </c>
      <c r="C476" s="99" t="s">
        <v>371</v>
      </c>
      <c r="D476" s="99" t="s">
        <v>86</v>
      </c>
      <c r="E476" s="99" t="s">
        <v>372</v>
      </c>
      <c r="F476" s="99" t="s">
        <v>178</v>
      </c>
      <c r="G476" s="99" t="s">
        <v>719</v>
      </c>
      <c r="H476" s="100">
        <v>2098</v>
      </c>
      <c r="I476" s="98">
        <v>2</v>
      </c>
      <c r="J476" s="101">
        <f>'เลย '!F40</f>
        <v>799374.85</v>
      </c>
      <c r="K476" s="102">
        <f>SUM('เลย '!AI40)</f>
        <v>514751.47</v>
      </c>
      <c r="L476" s="103">
        <f>'เลย '!AJ40</f>
        <v>2468934.34</v>
      </c>
      <c r="M476" s="103">
        <f>'เลย '!AK40</f>
        <v>2651901.8199999998</v>
      </c>
      <c r="N476" s="99"/>
      <c r="O476" s="99"/>
      <c r="P476" s="99"/>
      <c r="Q476" s="91">
        <f t="shared" si="17"/>
        <v>-182967.47999999998</v>
      </c>
      <c r="R476" s="92">
        <f t="shared" si="18"/>
        <v>1176.8037845567205</v>
      </c>
    </row>
    <row r="477" spans="1:18" x14ac:dyDescent="0.7">
      <c r="A477" s="98">
        <v>15</v>
      </c>
      <c r="B477" s="99" t="s">
        <v>58</v>
      </c>
      <c r="C477" s="99" t="s">
        <v>371</v>
      </c>
      <c r="D477" s="99" t="s">
        <v>86</v>
      </c>
      <c r="E477" s="99" t="s">
        <v>372</v>
      </c>
      <c r="F477" s="99" t="s">
        <v>178</v>
      </c>
      <c r="G477" s="99" t="s">
        <v>720</v>
      </c>
      <c r="H477" s="100">
        <v>2078</v>
      </c>
      <c r="I477" s="98">
        <v>2</v>
      </c>
      <c r="J477" s="101">
        <f>'เลย '!F41</f>
        <v>583794.5</v>
      </c>
      <c r="K477" s="102">
        <f>SUM('เลย '!AI41)</f>
        <v>560423.96000000008</v>
      </c>
      <c r="L477" s="103">
        <f>'เลย '!AJ41</f>
        <v>2211526.7199999997</v>
      </c>
      <c r="M477" s="103">
        <f>'เลย '!AK41</f>
        <v>2205285.8199999998</v>
      </c>
      <c r="N477" s="99"/>
      <c r="O477" s="99"/>
      <c r="P477" s="99"/>
      <c r="Q477" s="91">
        <f t="shared" si="17"/>
        <v>6240.8999999999069</v>
      </c>
      <c r="R477" s="92">
        <f t="shared" si="18"/>
        <v>1064.2573243503368</v>
      </c>
    </row>
    <row r="478" spans="1:18" s="110" customFormat="1" x14ac:dyDescent="0.7">
      <c r="A478" s="104">
        <v>3</v>
      </c>
      <c r="B478" s="105" t="s">
        <v>58</v>
      </c>
      <c r="C478" s="105"/>
      <c r="D478" s="105"/>
      <c r="E478" s="105" t="s">
        <v>75</v>
      </c>
      <c r="F478" s="105"/>
      <c r="G478" s="105" t="s">
        <v>374</v>
      </c>
      <c r="H478" s="111">
        <f>SUM(H463:H477)</f>
        <v>38347</v>
      </c>
      <c r="I478" s="104"/>
      <c r="J478" s="107">
        <f>SUM(J463:J477)</f>
        <v>9542010.2400000021</v>
      </c>
      <c r="K478" s="107">
        <f>SUM(K463:K477)</f>
        <v>9533884.5500000007</v>
      </c>
      <c r="L478" s="107">
        <f>SUM(L463:L477)</f>
        <v>30282555.849999994</v>
      </c>
      <c r="M478" s="107">
        <f>SUM(M463:M477)</f>
        <v>30254765.68</v>
      </c>
      <c r="N478" s="105">
        <v>14</v>
      </c>
      <c r="O478" s="105">
        <v>14</v>
      </c>
      <c r="P478" s="105">
        <f>N478-O478</f>
        <v>0</v>
      </c>
      <c r="Q478" s="108">
        <f t="shared" si="17"/>
        <v>27790.169999994338</v>
      </c>
      <c r="R478" s="109">
        <f>L478/H478</f>
        <v>789.69817325996803</v>
      </c>
    </row>
    <row r="479" spans="1:18" x14ac:dyDescent="0.7">
      <c r="A479" s="98">
        <v>1</v>
      </c>
      <c r="B479" s="99" t="s">
        <v>58</v>
      </c>
      <c r="C479" s="99" t="s">
        <v>375</v>
      </c>
      <c r="D479" s="99" t="s">
        <v>93</v>
      </c>
      <c r="E479" s="99" t="s">
        <v>376</v>
      </c>
      <c r="F479" s="99" t="s">
        <v>208</v>
      </c>
      <c r="G479" s="99" t="s">
        <v>377</v>
      </c>
      <c r="H479" s="100"/>
      <c r="I479" s="98"/>
      <c r="J479" s="101"/>
      <c r="K479" s="102"/>
      <c r="L479" s="103"/>
      <c r="M479" s="103"/>
      <c r="N479" s="99"/>
      <c r="O479" s="99"/>
      <c r="P479" s="99"/>
    </row>
    <row r="480" spans="1:18" x14ac:dyDescent="0.7">
      <c r="A480" s="98">
        <v>2</v>
      </c>
      <c r="B480" s="99" t="s">
        <v>58</v>
      </c>
      <c r="C480" s="99" t="s">
        <v>375</v>
      </c>
      <c r="D480" s="99" t="s">
        <v>93</v>
      </c>
      <c r="E480" s="99" t="s">
        <v>376</v>
      </c>
      <c r="F480" s="99" t="s">
        <v>178</v>
      </c>
      <c r="G480" s="99" t="s">
        <v>721</v>
      </c>
      <c r="H480" s="100">
        <v>3715</v>
      </c>
      <c r="I480" s="98">
        <v>3</v>
      </c>
      <c r="J480" s="101">
        <f>'เลย '!F42</f>
        <v>342669.47</v>
      </c>
      <c r="K480" s="102">
        <f>SUM('เลย '!AI42)</f>
        <v>376510.33999999997</v>
      </c>
      <c r="L480" s="103">
        <f>'เลย '!AJ42</f>
        <v>2209696.0300000003</v>
      </c>
      <c r="M480" s="103">
        <f>'เลย '!AK42</f>
        <v>2154687.2499999995</v>
      </c>
      <c r="N480" s="99"/>
      <c r="O480" s="99"/>
      <c r="P480" s="99"/>
      <c r="Q480" s="91">
        <f t="shared" si="17"/>
        <v>55008.780000000726</v>
      </c>
      <c r="R480" s="92">
        <f t="shared" si="18"/>
        <v>594.80377658142675</v>
      </c>
    </row>
    <row r="481" spans="1:18" x14ac:dyDescent="0.7">
      <c r="A481" s="98">
        <v>3</v>
      </c>
      <c r="B481" s="99" t="s">
        <v>58</v>
      </c>
      <c r="C481" s="99" t="s">
        <v>375</v>
      </c>
      <c r="D481" s="99" t="s">
        <v>93</v>
      </c>
      <c r="E481" s="99" t="s">
        <v>376</v>
      </c>
      <c r="F481" s="99" t="s">
        <v>178</v>
      </c>
      <c r="G481" s="99" t="s">
        <v>722</v>
      </c>
      <c r="H481" s="100">
        <v>4921</v>
      </c>
      <c r="I481" s="98">
        <v>4</v>
      </c>
      <c r="J481" s="101">
        <f>'เลย '!F43</f>
        <v>833735.31</v>
      </c>
      <c r="K481" s="102">
        <f>SUM('เลย '!AI43)</f>
        <v>1053104.9100000001</v>
      </c>
      <c r="L481" s="103">
        <f>'เลย '!AJ43</f>
        <v>3581460.7</v>
      </c>
      <c r="M481" s="103">
        <f>'เลย '!AK43</f>
        <v>3372092.0500000003</v>
      </c>
      <c r="N481" s="99"/>
      <c r="O481" s="99"/>
      <c r="P481" s="99"/>
      <c r="Q481" s="91">
        <f t="shared" si="17"/>
        <v>209368.64999999991</v>
      </c>
      <c r="R481" s="92">
        <f t="shared" si="18"/>
        <v>727.79124161755749</v>
      </c>
    </row>
    <row r="482" spans="1:18" x14ac:dyDescent="0.7">
      <c r="A482" s="98">
        <v>4</v>
      </c>
      <c r="B482" s="99" t="s">
        <v>58</v>
      </c>
      <c r="C482" s="99" t="s">
        <v>375</v>
      </c>
      <c r="D482" s="99" t="s">
        <v>93</v>
      </c>
      <c r="E482" s="99" t="s">
        <v>376</v>
      </c>
      <c r="F482" s="99" t="s">
        <v>178</v>
      </c>
      <c r="G482" s="99" t="s">
        <v>723</v>
      </c>
      <c r="H482" s="100">
        <v>3507</v>
      </c>
      <c r="I482" s="98">
        <v>3</v>
      </c>
      <c r="J482" s="101">
        <f>'เลย '!F44</f>
        <v>568115.47</v>
      </c>
      <c r="K482" s="102">
        <f>SUM('เลย '!AI44)</f>
        <v>642822.71</v>
      </c>
      <c r="L482" s="103">
        <f>'เลย '!AJ44</f>
        <v>2233402.09</v>
      </c>
      <c r="M482" s="103">
        <f>'เลย '!AK44</f>
        <v>2374491.1399999997</v>
      </c>
      <c r="N482" s="99"/>
      <c r="O482" s="99"/>
      <c r="P482" s="99"/>
      <c r="Q482" s="91">
        <f t="shared" si="17"/>
        <v>-141089.04999999981</v>
      </c>
      <c r="R482" s="92">
        <f t="shared" si="18"/>
        <v>636.84120045623035</v>
      </c>
    </row>
    <row r="483" spans="1:18" x14ac:dyDescent="0.7">
      <c r="A483" s="98">
        <v>5</v>
      </c>
      <c r="B483" s="99" t="s">
        <v>58</v>
      </c>
      <c r="C483" s="99" t="s">
        <v>375</v>
      </c>
      <c r="D483" s="99" t="s">
        <v>93</v>
      </c>
      <c r="E483" s="99" t="s">
        <v>376</v>
      </c>
      <c r="F483" s="99" t="s">
        <v>178</v>
      </c>
      <c r="G483" s="99" t="s">
        <v>724</v>
      </c>
      <c r="H483" s="100">
        <v>1297</v>
      </c>
      <c r="I483" s="98">
        <v>1</v>
      </c>
      <c r="J483" s="101">
        <f>'เลย '!F45</f>
        <v>663896.77</v>
      </c>
      <c r="K483" s="102">
        <f>SUM('เลย '!AI45)</f>
        <v>766049.53</v>
      </c>
      <c r="L483" s="103">
        <f>'เลย '!AJ45</f>
        <v>1861846.92</v>
      </c>
      <c r="M483" s="103">
        <f>'เลย '!AK45</f>
        <v>1493369.85</v>
      </c>
      <c r="N483" s="99"/>
      <c r="O483" s="99"/>
      <c r="P483" s="99"/>
      <c r="Q483" s="91">
        <f t="shared" si="17"/>
        <v>368477.06999999983</v>
      </c>
      <c r="R483" s="92">
        <f t="shared" si="18"/>
        <v>1435.502636854279</v>
      </c>
    </row>
    <row r="484" spans="1:18" x14ac:dyDescent="0.7">
      <c r="A484" s="98">
        <v>6</v>
      </c>
      <c r="B484" s="99" t="s">
        <v>58</v>
      </c>
      <c r="C484" s="99" t="s">
        <v>375</v>
      </c>
      <c r="D484" s="99" t="s">
        <v>93</v>
      </c>
      <c r="E484" s="99" t="s">
        <v>376</v>
      </c>
      <c r="F484" s="99" t="s">
        <v>178</v>
      </c>
      <c r="G484" s="99" t="s">
        <v>725</v>
      </c>
      <c r="H484" s="100">
        <v>4858</v>
      </c>
      <c r="I484" s="98">
        <v>4</v>
      </c>
      <c r="J484" s="101">
        <f>'เลย '!F46</f>
        <v>554577.88</v>
      </c>
      <c r="K484" s="102">
        <f>SUM('เลย '!AI46)</f>
        <v>348772.08</v>
      </c>
      <c r="L484" s="103">
        <f>'เลย '!AJ46</f>
        <v>3045800.1900000004</v>
      </c>
      <c r="M484" s="103">
        <f>'เลย '!AK46</f>
        <v>2581700.89</v>
      </c>
      <c r="N484" s="99"/>
      <c r="O484" s="99"/>
      <c r="P484" s="99"/>
      <c r="Q484" s="91">
        <f t="shared" si="17"/>
        <v>464099.30000000028</v>
      </c>
      <c r="R484" s="92">
        <f t="shared" si="18"/>
        <v>626.96586867023473</v>
      </c>
    </row>
    <row r="485" spans="1:18" x14ac:dyDescent="0.7">
      <c r="A485" s="98">
        <v>7</v>
      </c>
      <c r="B485" s="99" t="s">
        <v>58</v>
      </c>
      <c r="C485" s="99" t="s">
        <v>375</v>
      </c>
      <c r="D485" s="99" t="s">
        <v>93</v>
      </c>
      <c r="E485" s="99" t="s">
        <v>376</v>
      </c>
      <c r="F485" s="99" t="s">
        <v>178</v>
      </c>
      <c r="G485" s="99" t="s">
        <v>726</v>
      </c>
      <c r="H485" s="100">
        <v>3362</v>
      </c>
      <c r="I485" s="98">
        <v>3</v>
      </c>
      <c r="J485" s="101">
        <f>'เลย '!F47</f>
        <v>1037139.63</v>
      </c>
      <c r="K485" s="102">
        <f>SUM('เลย '!AI47)</f>
        <v>1088246.25</v>
      </c>
      <c r="L485" s="103">
        <f>'เลย '!AJ47</f>
        <v>2398262.39</v>
      </c>
      <c r="M485" s="103">
        <f>'เลย '!AK47</f>
        <v>2095670.87</v>
      </c>
      <c r="N485" s="99"/>
      <c r="O485" s="99"/>
      <c r="P485" s="99"/>
      <c r="Q485" s="91">
        <f t="shared" si="17"/>
        <v>302591.52</v>
      </c>
      <c r="R485" s="92">
        <f t="shared" si="18"/>
        <v>713.34395895300418</v>
      </c>
    </row>
    <row r="486" spans="1:18" x14ac:dyDescent="0.7">
      <c r="A486" s="98">
        <v>8</v>
      </c>
      <c r="B486" s="99" t="s">
        <v>58</v>
      </c>
      <c r="C486" s="99" t="s">
        <v>375</v>
      </c>
      <c r="D486" s="99" t="s">
        <v>93</v>
      </c>
      <c r="E486" s="99" t="s">
        <v>376</v>
      </c>
      <c r="F486" s="99" t="s">
        <v>178</v>
      </c>
      <c r="G486" s="99" t="s">
        <v>727</v>
      </c>
      <c r="H486" s="100">
        <v>2717</v>
      </c>
      <c r="I486" s="98">
        <v>2</v>
      </c>
      <c r="J486" s="101">
        <f>'เลย '!F48</f>
        <v>666968.19999999995</v>
      </c>
      <c r="K486" s="102">
        <f>SUM('เลย '!AI48)</f>
        <v>719110.72999999986</v>
      </c>
      <c r="L486" s="103">
        <f>'เลย '!AJ48</f>
        <v>2279888.75</v>
      </c>
      <c r="M486" s="103">
        <f>'เลย '!AK48</f>
        <v>2216734.1</v>
      </c>
      <c r="N486" s="99"/>
      <c r="O486" s="99"/>
      <c r="P486" s="99"/>
      <c r="Q486" s="91">
        <f t="shared" si="17"/>
        <v>63154.649999999907</v>
      </c>
      <c r="R486" s="92">
        <f t="shared" si="18"/>
        <v>839.11989326463015</v>
      </c>
    </row>
    <row r="487" spans="1:18" x14ac:dyDescent="0.7">
      <c r="A487" s="98">
        <v>9</v>
      </c>
      <c r="B487" s="99" t="s">
        <v>58</v>
      </c>
      <c r="C487" s="99" t="s">
        <v>375</v>
      </c>
      <c r="D487" s="99" t="s">
        <v>93</v>
      </c>
      <c r="E487" s="99" t="s">
        <v>376</v>
      </c>
      <c r="F487" s="99" t="s">
        <v>178</v>
      </c>
      <c r="G487" s="99" t="s">
        <v>728</v>
      </c>
      <c r="H487" s="100">
        <v>1641</v>
      </c>
      <c r="I487" s="98">
        <v>2</v>
      </c>
      <c r="J487" s="101">
        <f>'เลย '!F49</f>
        <v>520913.82</v>
      </c>
      <c r="K487" s="102">
        <f>SUM('เลย '!AI49)</f>
        <v>520885.6</v>
      </c>
      <c r="L487" s="103">
        <f>'เลย '!AJ49</f>
        <v>995582.52</v>
      </c>
      <c r="M487" s="103">
        <f>'เลย '!AK49</f>
        <v>1046046.37</v>
      </c>
      <c r="N487" s="99"/>
      <c r="O487" s="99"/>
      <c r="P487" s="99"/>
      <c r="Q487" s="91">
        <f t="shared" si="17"/>
        <v>-50463.849999999977</v>
      </c>
      <c r="R487" s="92">
        <f t="shared" si="18"/>
        <v>606.69257769652654</v>
      </c>
    </row>
    <row r="488" spans="1:18" x14ac:dyDescent="0.7">
      <c r="A488" s="98">
        <v>10</v>
      </c>
      <c r="B488" s="99" t="s">
        <v>58</v>
      </c>
      <c r="C488" s="99" t="s">
        <v>375</v>
      </c>
      <c r="D488" s="99" t="s">
        <v>93</v>
      </c>
      <c r="E488" s="99" t="s">
        <v>376</v>
      </c>
      <c r="F488" s="99" t="s">
        <v>178</v>
      </c>
      <c r="G488" s="99" t="s">
        <v>729</v>
      </c>
      <c r="H488" s="100">
        <v>2092</v>
      </c>
      <c r="I488" s="98">
        <v>2</v>
      </c>
      <c r="J488" s="101">
        <f>'เลย '!F50</f>
        <v>720593.08</v>
      </c>
      <c r="K488" s="102">
        <f>SUM('เลย '!AI50)</f>
        <v>830390.36</v>
      </c>
      <c r="L488" s="103">
        <f>'เลย '!AJ50</f>
        <v>1250841.51</v>
      </c>
      <c r="M488" s="103">
        <f>'เลย '!AK50</f>
        <v>1047483.67</v>
      </c>
      <c r="N488" s="99"/>
      <c r="O488" s="99"/>
      <c r="P488" s="99"/>
      <c r="Q488" s="91">
        <f t="shared" si="17"/>
        <v>203357.83999999997</v>
      </c>
      <c r="R488" s="92">
        <f t="shared" si="18"/>
        <v>597.9165917782027</v>
      </c>
    </row>
    <row r="489" spans="1:18" x14ac:dyDescent="0.7">
      <c r="A489" s="98">
        <v>11</v>
      </c>
      <c r="B489" s="99" t="s">
        <v>58</v>
      </c>
      <c r="C489" s="99" t="s">
        <v>375</v>
      </c>
      <c r="D489" s="99" t="s">
        <v>93</v>
      </c>
      <c r="E489" s="99" t="s">
        <v>376</v>
      </c>
      <c r="F489" s="99" t="s">
        <v>178</v>
      </c>
      <c r="G489" s="99" t="s">
        <v>730</v>
      </c>
      <c r="H489" s="100">
        <v>1801</v>
      </c>
      <c r="I489" s="98">
        <v>2</v>
      </c>
      <c r="J489" s="101">
        <f>'เลย '!F51</f>
        <v>680577.24</v>
      </c>
      <c r="K489" s="102">
        <f>SUM('เลย '!AI51)</f>
        <v>712424.2</v>
      </c>
      <c r="L489" s="103">
        <f>'เลย '!AJ51</f>
        <v>1700698.2399999998</v>
      </c>
      <c r="M489" s="103">
        <f>'เลย '!AK51</f>
        <v>1599311.6500000001</v>
      </c>
      <c r="N489" s="99"/>
      <c r="O489" s="99"/>
      <c r="P489" s="99"/>
      <c r="Q489" s="91">
        <f t="shared" si="17"/>
        <v>101386.58999999962</v>
      </c>
      <c r="R489" s="92">
        <f t="shared" si="18"/>
        <v>944.30774014436406</v>
      </c>
    </row>
    <row r="490" spans="1:18" s="110" customFormat="1" x14ac:dyDescent="0.7">
      <c r="A490" s="104">
        <v>4</v>
      </c>
      <c r="B490" s="105" t="s">
        <v>58</v>
      </c>
      <c r="C490" s="105"/>
      <c r="D490" s="105"/>
      <c r="E490" s="105" t="s">
        <v>75</v>
      </c>
      <c r="F490" s="105"/>
      <c r="G490" s="105" t="s">
        <v>378</v>
      </c>
      <c r="H490" s="111">
        <f>SUM(H479:H489)</f>
        <v>29911</v>
      </c>
      <c r="I490" s="104"/>
      <c r="J490" s="107">
        <f>SUM(J479:J489)</f>
        <v>6589186.8700000001</v>
      </c>
      <c r="K490" s="107">
        <f>SUM(K479:K489)</f>
        <v>7058316.71</v>
      </c>
      <c r="L490" s="107">
        <f>SUM(L479:L489)</f>
        <v>21557479.34</v>
      </c>
      <c r="M490" s="107">
        <f>SUM(M479:M489)</f>
        <v>19981587.84</v>
      </c>
      <c r="N490" s="105">
        <v>10</v>
      </c>
      <c r="O490" s="105">
        <v>10</v>
      </c>
      <c r="P490" s="105">
        <f>N490-O490</f>
        <v>0</v>
      </c>
      <c r="Q490" s="108">
        <f t="shared" si="17"/>
        <v>1575891.5</v>
      </c>
      <c r="R490" s="109">
        <f>L490/H490</f>
        <v>720.72078298953556</v>
      </c>
    </row>
    <row r="491" spans="1:18" x14ac:dyDescent="0.7">
      <c r="A491" s="98">
        <v>1</v>
      </c>
      <c r="B491" s="99" t="s">
        <v>58</v>
      </c>
      <c r="C491" s="99" t="s">
        <v>379</v>
      </c>
      <c r="D491" s="99" t="s">
        <v>139</v>
      </c>
      <c r="E491" s="99" t="s">
        <v>380</v>
      </c>
      <c r="F491" s="99" t="s">
        <v>327</v>
      </c>
      <c r="G491" s="99" t="s">
        <v>381</v>
      </c>
      <c r="H491" s="100"/>
      <c r="I491" s="98"/>
      <c r="J491" s="101"/>
      <c r="K491" s="102"/>
      <c r="L491" s="103"/>
      <c r="M491" s="103"/>
      <c r="N491" s="99"/>
      <c r="O491" s="99"/>
      <c r="P491" s="99"/>
    </row>
    <row r="492" spans="1:18" x14ac:dyDescent="0.7">
      <c r="A492" s="98">
        <v>2</v>
      </c>
      <c r="B492" s="99" t="s">
        <v>58</v>
      </c>
      <c r="C492" s="99" t="s">
        <v>379</v>
      </c>
      <c r="D492" s="99" t="s">
        <v>139</v>
      </c>
      <c r="E492" s="99" t="s">
        <v>380</v>
      </c>
      <c r="F492" s="99" t="s">
        <v>178</v>
      </c>
      <c r="G492" s="99" t="s">
        <v>731</v>
      </c>
      <c r="H492" s="100">
        <v>1166</v>
      </c>
      <c r="I492" s="98">
        <v>1</v>
      </c>
      <c r="J492" s="101">
        <f>'เลย '!F52</f>
        <v>682705.83</v>
      </c>
      <c r="K492" s="102">
        <f>SUM('เลย '!AI52)</f>
        <v>705255.52999999991</v>
      </c>
      <c r="L492" s="103">
        <f>'เลย '!AJ52</f>
        <v>1083945.43</v>
      </c>
      <c r="M492" s="103">
        <f>'เลย '!AK52</f>
        <v>1082714.06</v>
      </c>
      <c r="N492" s="99"/>
      <c r="O492" s="99"/>
      <c r="P492" s="99"/>
      <c r="Q492" s="91">
        <f t="shared" si="17"/>
        <v>1231.3699999998789</v>
      </c>
      <c r="R492" s="92">
        <f t="shared" si="18"/>
        <v>929.62729845626063</v>
      </c>
    </row>
    <row r="493" spans="1:18" x14ac:dyDescent="0.7">
      <c r="A493" s="98">
        <v>3</v>
      </c>
      <c r="B493" s="99" t="s">
        <v>58</v>
      </c>
      <c r="C493" s="99" t="s">
        <v>379</v>
      </c>
      <c r="D493" s="99" t="s">
        <v>139</v>
      </c>
      <c r="E493" s="99" t="s">
        <v>380</v>
      </c>
      <c r="F493" s="99" t="s">
        <v>178</v>
      </c>
      <c r="G493" s="99" t="s">
        <v>732</v>
      </c>
      <c r="H493" s="100">
        <v>597</v>
      </c>
      <c r="I493" s="98">
        <v>1</v>
      </c>
      <c r="J493" s="101">
        <f>'เลย '!F53</f>
        <v>607076.51</v>
      </c>
      <c r="K493" s="102">
        <f>SUM('เลย '!AI53)</f>
        <v>678464.42</v>
      </c>
      <c r="L493" s="103">
        <f>'เลย '!AJ53</f>
        <v>921248.81</v>
      </c>
      <c r="M493" s="103">
        <f>'เลย '!AK53</f>
        <v>797578.71</v>
      </c>
      <c r="N493" s="99"/>
      <c r="O493" s="99"/>
      <c r="P493" s="99"/>
      <c r="Q493" s="91">
        <f t="shared" si="17"/>
        <v>123670.10000000009</v>
      </c>
      <c r="R493" s="92">
        <f t="shared" si="18"/>
        <v>1543.1303350083754</v>
      </c>
    </row>
    <row r="494" spans="1:18" x14ac:dyDescent="0.7">
      <c r="A494" s="98">
        <v>4</v>
      </c>
      <c r="B494" s="99" t="s">
        <v>58</v>
      </c>
      <c r="C494" s="99" t="s">
        <v>379</v>
      </c>
      <c r="D494" s="99" t="s">
        <v>139</v>
      </c>
      <c r="E494" s="99" t="s">
        <v>380</v>
      </c>
      <c r="F494" s="99" t="s">
        <v>178</v>
      </c>
      <c r="G494" s="99" t="s">
        <v>733</v>
      </c>
      <c r="H494" s="100">
        <v>1918</v>
      </c>
      <c r="I494" s="98">
        <v>2</v>
      </c>
      <c r="J494" s="101">
        <f>'เลย '!F54</f>
        <v>383732.07</v>
      </c>
      <c r="K494" s="102">
        <f>SUM('เลย '!AI54)</f>
        <v>441054.56</v>
      </c>
      <c r="L494" s="103">
        <f>'เลย '!AJ54</f>
        <v>1707017.13</v>
      </c>
      <c r="M494" s="103">
        <f>'เลย '!AK54</f>
        <v>1721802.44</v>
      </c>
      <c r="N494" s="99"/>
      <c r="O494" s="99"/>
      <c r="P494" s="99"/>
      <c r="Q494" s="91">
        <f t="shared" si="17"/>
        <v>-14785.310000000056</v>
      </c>
      <c r="R494" s="92">
        <f t="shared" si="18"/>
        <v>889.99850364963493</v>
      </c>
    </row>
    <row r="495" spans="1:18" x14ac:dyDescent="0.7">
      <c r="A495" s="98">
        <v>5</v>
      </c>
      <c r="B495" s="99" t="s">
        <v>58</v>
      </c>
      <c r="C495" s="99" t="s">
        <v>379</v>
      </c>
      <c r="D495" s="99" t="s">
        <v>139</v>
      </c>
      <c r="E495" s="99" t="s">
        <v>380</v>
      </c>
      <c r="F495" s="99" t="s">
        <v>178</v>
      </c>
      <c r="G495" s="99" t="s">
        <v>734</v>
      </c>
      <c r="H495" s="100">
        <v>3832</v>
      </c>
      <c r="I495" s="98">
        <v>3</v>
      </c>
      <c r="J495" s="101">
        <f>'เลย '!F55</f>
        <v>988442.4</v>
      </c>
      <c r="K495" s="102">
        <f>SUM('เลย '!AI55)</f>
        <v>1075328.8099999998</v>
      </c>
      <c r="L495" s="103">
        <f>'เลย '!AJ55</f>
        <v>2337133.0499999998</v>
      </c>
      <c r="M495" s="103">
        <f>'เลย '!AK55</f>
        <v>2266569.1999999997</v>
      </c>
      <c r="N495" s="99"/>
      <c r="O495" s="99"/>
      <c r="P495" s="99"/>
      <c r="Q495" s="91">
        <f t="shared" si="17"/>
        <v>70563.850000000093</v>
      </c>
      <c r="R495" s="92">
        <f t="shared" si="18"/>
        <v>609.89902139874732</v>
      </c>
    </row>
    <row r="496" spans="1:18" x14ac:dyDescent="0.7">
      <c r="A496" s="98">
        <v>6</v>
      </c>
      <c r="B496" s="99" t="s">
        <v>58</v>
      </c>
      <c r="C496" s="99" t="s">
        <v>379</v>
      </c>
      <c r="D496" s="99" t="s">
        <v>139</v>
      </c>
      <c r="E496" s="99" t="s">
        <v>380</v>
      </c>
      <c r="F496" s="99" t="s">
        <v>178</v>
      </c>
      <c r="G496" s="99" t="s">
        <v>735</v>
      </c>
      <c r="H496" s="100">
        <v>4337</v>
      </c>
      <c r="I496" s="98">
        <v>3</v>
      </c>
      <c r="J496" s="101">
        <f>'เลย '!F56</f>
        <v>686607</v>
      </c>
      <c r="K496" s="102">
        <f>SUM('เลย '!AI56)</f>
        <v>743969.0199999999</v>
      </c>
      <c r="L496" s="103">
        <f>'เลย '!AJ56</f>
        <v>2110406.52</v>
      </c>
      <c r="M496" s="103">
        <f>'เลย '!AK56</f>
        <v>2346124.96</v>
      </c>
      <c r="N496" s="99"/>
      <c r="O496" s="99"/>
      <c r="P496" s="99"/>
      <c r="Q496" s="91">
        <f t="shared" si="17"/>
        <v>-235718.43999999994</v>
      </c>
      <c r="R496" s="92">
        <f t="shared" si="18"/>
        <v>486.60514641457229</v>
      </c>
    </row>
    <row r="497" spans="1:18" x14ac:dyDescent="0.7">
      <c r="A497" s="98">
        <v>7</v>
      </c>
      <c r="B497" s="99" t="s">
        <v>58</v>
      </c>
      <c r="C497" s="99" t="s">
        <v>379</v>
      </c>
      <c r="D497" s="99" t="s">
        <v>139</v>
      </c>
      <c r="E497" s="99" t="s">
        <v>380</v>
      </c>
      <c r="F497" s="99" t="s">
        <v>178</v>
      </c>
      <c r="G497" s="99" t="s">
        <v>736</v>
      </c>
      <c r="H497" s="100">
        <v>2216</v>
      </c>
      <c r="I497" s="98">
        <v>2</v>
      </c>
      <c r="J497" s="101">
        <f>'เลย '!F57</f>
        <v>465856.95</v>
      </c>
      <c r="K497" s="102">
        <f>SUM('เลย '!AI57)</f>
        <v>485019.66000000003</v>
      </c>
      <c r="L497" s="103">
        <f>'เลย '!AJ57</f>
        <v>1946850.8599999999</v>
      </c>
      <c r="M497" s="103">
        <f>'เลย '!AK57</f>
        <v>1973581.94</v>
      </c>
      <c r="N497" s="99"/>
      <c r="O497" s="99"/>
      <c r="P497" s="99"/>
      <c r="Q497" s="91">
        <f t="shared" si="17"/>
        <v>-26731.080000000075</v>
      </c>
      <c r="R497" s="92">
        <f t="shared" si="18"/>
        <v>878.54280685920571</v>
      </c>
    </row>
    <row r="498" spans="1:18" x14ac:dyDescent="0.7">
      <c r="A498" s="98">
        <v>8</v>
      </c>
      <c r="B498" s="99" t="s">
        <v>58</v>
      </c>
      <c r="C498" s="99" t="s">
        <v>379</v>
      </c>
      <c r="D498" s="99" t="s">
        <v>139</v>
      </c>
      <c r="E498" s="99" t="s">
        <v>380</v>
      </c>
      <c r="F498" s="99" t="s">
        <v>178</v>
      </c>
      <c r="G498" s="99" t="s">
        <v>737</v>
      </c>
      <c r="H498" s="100">
        <v>1887</v>
      </c>
      <c r="I498" s="98">
        <v>2</v>
      </c>
      <c r="J498" s="101">
        <f>'เลย '!F58</f>
        <v>499798.09</v>
      </c>
      <c r="K498" s="102">
        <f>SUM('เลย '!AI58)</f>
        <v>526180.09000000008</v>
      </c>
      <c r="L498" s="103">
        <f>'เลย '!AJ58</f>
        <v>1191803.1400000001</v>
      </c>
      <c r="M498" s="103">
        <f>'เลย '!AK58</f>
        <v>1148023.27</v>
      </c>
      <c r="N498" s="99"/>
      <c r="O498" s="99"/>
      <c r="P498" s="99"/>
      <c r="Q498" s="91">
        <f t="shared" si="17"/>
        <v>43779.870000000112</v>
      </c>
      <c r="R498" s="92">
        <f t="shared" si="18"/>
        <v>631.58618971913097</v>
      </c>
    </row>
    <row r="499" spans="1:18" x14ac:dyDescent="0.7">
      <c r="A499" s="98">
        <v>9</v>
      </c>
      <c r="B499" s="99" t="s">
        <v>58</v>
      </c>
      <c r="C499" s="99" t="s">
        <v>379</v>
      </c>
      <c r="D499" s="99" t="s">
        <v>139</v>
      </c>
      <c r="E499" s="99" t="s">
        <v>380</v>
      </c>
      <c r="F499" s="99" t="s">
        <v>178</v>
      </c>
      <c r="G499" s="99" t="s">
        <v>738</v>
      </c>
      <c r="H499" s="100">
        <v>1912</v>
      </c>
      <c r="I499" s="98">
        <v>2</v>
      </c>
      <c r="J499" s="101">
        <f>'เลย '!F59</f>
        <v>611160.62</v>
      </c>
      <c r="K499" s="102">
        <f>SUM('เลย '!AI59)</f>
        <v>643868.34</v>
      </c>
      <c r="L499" s="103">
        <f>'เลย '!AJ59</f>
        <v>1380407.6</v>
      </c>
      <c r="M499" s="103">
        <f>'เลย '!AK59</f>
        <v>1275460.24</v>
      </c>
      <c r="N499" s="99"/>
      <c r="O499" s="99"/>
      <c r="P499" s="99"/>
      <c r="Q499" s="91">
        <f t="shared" si="17"/>
        <v>104947.3600000001</v>
      </c>
      <c r="R499" s="92">
        <f t="shared" si="18"/>
        <v>721.97050209205031</v>
      </c>
    </row>
    <row r="500" spans="1:18" x14ac:dyDescent="0.7">
      <c r="A500" s="98">
        <v>10</v>
      </c>
      <c r="B500" s="99" t="s">
        <v>58</v>
      </c>
      <c r="C500" s="99" t="s">
        <v>379</v>
      </c>
      <c r="D500" s="99" t="s">
        <v>139</v>
      </c>
      <c r="E500" s="99" t="s">
        <v>380</v>
      </c>
      <c r="F500" s="99" t="s">
        <v>178</v>
      </c>
      <c r="G500" s="99" t="s">
        <v>739</v>
      </c>
      <c r="H500" s="100">
        <v>4827</v>
      </c>
      <c r="I500" s="98">
        <v>4</v>
      </c>
      <c r="J500" s="101">
        <f>'เลย '!F60</f>
        <v>525675.56999999995</v>
      </c>
      <c r="K500" s="102">
        <f>SUM('เลย '!AI60)</f>
        <v>630225.94999999995</v>
      </c>
      <c r="L500" s="103">
        <f>'เลย '!AJ60</f>
        <v>3877376.99</v>
      </c>
      <c r="M500" s="103">
        <f>'เลย '!AK60</f>
        <v>3775431.5100000002</v>
      </c>
      <c r="N500" s="99"/>
      <c r="O500" s="99"/>
      <c r="P500" s="99"/>
      <c r="Q500" s="91">
        <f t="shared" si="17"/>
        <v>101945.47999999998</v>
      </c>
      <c r="R500" s="92">
        <f t="shared" si="18"/>
        <v>803.26848767350327</v>
      </c>
    </row>
    <row r="501" spans="1:18" x14ac:dyDescent="0.7">
      <c r="A501" s="98">
        <v>11</v>
      </c>
      <c r="B501" s="99" t="s">
        <v>58</v>
      </c>
      <c r="C501" s="99" t="s">
        <v>379</v>
      </c>
      <c r="D501" s="99" t="s">
        <v>139</v>
      </c>
      <c r="E501" s="99" t="s">
        <v>380</v>
      </c>
      <c r="F501" s="99" t="s">
        <v>178</v>
      </c>
      <c r="G501" s="99" t="s">
        <v>740</v>
      </c>
      <c r="H501" s="100">
        <v>5175</v>
      </c>
      <c r="I501" s="98">
        <v>4</v>
      </c>
      <c r="J501" s="101">
        <f>'เลย '!F61</f>
        <v>1610126.84</v>
      </c>
      <c r="K501" s="102">
        <f>SUM('เลย '!AI61)</f>
        <v>1928486.76</v>
      </c>
      <c r="L501" s="103">
        <f>'เลย '!AJ61</f>
        <v>3635767.8800000004</v>
      </c>
      <c r="M501" s="103">
        <f>'เลย '!AK61</f>
        <v>3621130.9999999995</v>
      </c>
      <c r="N501" s="99"/>
      <c r="O501" s="99"/>
      <c r="P501" s="99"/>
      <c r="Q501" s="91">
        <f t="shared" si="17"/>
        <v>14636.88000000082</v>
      </c>
      <c r="R501" s="92">
        <f t="shared" si="18"/>
        <v>702.56384154589375</v>
      </c>
    </row>
    <row r="502" spans="1:18" x14ac:dyDescent="0.7">
      <c r="A502" s="98">
        <v>12</v>
      </c>
      <c r="B502" s="99" t="s">
        <v>58</v>
      </c>
      <c r="C502" s="99" t="s">
        <v>379</v>
      </c>
      <c r="D502" s="99" t="s">
        <v>139</v>
      </c>
      <c r="E502" s="99" t="s">
        <v>380</v>
      </c>
      <c r="F502" s="99" t="s">
        <v>178</v>
      </c>
      <c r="G502" s="99" t="s">
        <v>741</v>
      </c>
      <c r="H502" s="100">
        <v>3273</v>
      </c>
      <c r="I502" s="98">
        <v>3</v>
      </c>
      <c r="J502" s="101">
        <f>'เลย '!F62</f>
        <v>486246.8</v>
      </c>
      <c r="K502" s="102">
        <f>SUM('เลย '!AI62)</f>
        <v>602810.10000000009</v>
      </c>
      <c r="L502" s="103">
        <f>'เลย '!AJ62</f>
        <v>1841283.2</v>
      </c>
      <c r="M502" s="103">
        <f>'เลย '!AK62</f>
        <v>1728024.5300000003</v>
      </c>
      <c r="N502" s="99"/>
      <c r="O502" s="99"/>
      <c r="P502" s="99"/>
      <c r="Q502" s="91">
        <f t="shared" si="17"/>
        <v>113258.66999999969</v>
      </c>
      <c r="R502" s="92">
        <f t="shared" si="18"/>
        <v>562.56743049190345</v>
      </c>
    </row>
    <row r="503" spans="1:18" x14ac:dyDescent="0.7">
      <c r="A503" s="98">
        <v>13</v>
      </c>
      <c r="B503" s="99" t="s">
        <v>58</v>
      </c>
      <c r="C503" s="99" t="s">
        <v>379</v>
      </c>
      <c r="D503" s="99" t="s">
        <v>139</v>
      </c>
      <c r="E503" s="99" t="s">
        <v>380</v>
      </c>
      <c r="F503" s="99" t="s">
        <v>178</v>
      </c>
      <c r="G503" s="99" t="s">
        <v>742</v>
      </c>
      <c r="H503" s="100">
        <v>1988</v>
      </c>
      <c r="I503" s="98">
        <v>2</v>
      </c>
      <c r="J503" s="101">
        <f>'เลย '!F63</f>
        <v>428390.57</v>
      </c>
      <c r="K503" s="102">
        <f>SUM('เลย '!AI63)</f>
        <v>536494.6100000001</v>
      </c>
      <c r="L503" s="103">
        <f>'เลย '!AJ63</f>
        <v>1814861.28</v>
      </c>
      <c r="M503" s="103">
        <f>'เลย '!AK63</f>
        <v>1598911.05</v>
      </c>
      <c r="N503" s="99"/>
      <c r="O503" s="99"/>
      <c r="P503" s="99"/>
      <c r="Q503" s="91">
        <f t="shared" si="17"/>
        <v>215950.22999999998</v>
      </c>
      <c r="R503" s="92">
        <f t="shared" si="18"/>
        <v>912.9080885311871</v>
      </c>
    </row>
    <row r="504" spans="1:18" x14ac:dyDescent="0.7">
      <c r="A504" s="98">
        <v>14</v>
      </c>
      <c r="B504" s="99" t="s">
        <v>58</v>
      </c>
      <c r="C504" s="99" t="s">
        <v>379</v>
      </c>
      <c r="D504" s="99" t="s">
        <v>139</v>
      </c>
      <c r="E504" s="99" t="s">
        <v>380</v>
      </c>
      <c r="F504" s="99" t="s">
        <v>178</v>
      </c>
      <c r="G504" s="99" t="s">
        <v>743</v>
      </c>
      <c r="H504" s="100">
        <v>1497</v>
      </c>
      <c r="I504" s="98">
        <v>1</v>
      </c>
      <c r="J504" s="101">
        <f>'เลย '!F64</f>
        <v>525702.53</v>
      </c>
      <c r="K504" s="102">
        <f>SUM('เลย '!AI64)</f>
        <v>562497.03</v>
      </c>
      <c r="L504" s="103">
        <f>'เลย '!AJ64</f>
        <v>1458311.0499999998</v>
      </c>
      <c r="M504" s="103">
        <f>'เลย '!AK64</f>
        <v>1443198.91</v>
      </c>
      <c r="N504" s="99"/>
      <c r="O504" s="99"/>
      <c r="P504" s="99"/>
      <c r="Q504" s="91">
        <f t="shared" si="17"/>
        <v>15112.139999999898</v>
      </c>
      <c r="R504" s="92">
        <f t="shared" si="18"/>
        <v>974.15567802271198</v>
      </c>
    </row>
    <row r="505" spans="1:18" s="110" customFormat="1" x14ac:dyDescent="0.7">
      <c r="A505" s="104">
        <v>5</v>
      </c>
      <c r="B505" s="105" t="s">
        <v>58</v>
      </c>
      <c r="C505" s="105"/>
      <c r="D505" s="105"/>
      <c r="E505" s="105" t="s">
        <v>75</v>
      </c>
      <c r="F505" s="105"/>
      <c r="G505" s="105" t="s">
        <v>382</v>
      </c>
      <c r="H505" s="111">
        <f>SUM(H491:H504)</f>
        <v>34625</v>
      </c>
      <c r="I505" s="104"/>
      <c r="J505" s="107">
        <f>SUM(J491:J504)</f>
        <v>8501521.7800000012</v>
      </c>
      <c r="K505" s="107">
        <f>SUM(K491:K504)</f>
        <v>9559654.879999999</v>
      </c>
      <c r="L505" s="107">
        <f>SUM(L491:L504)</f>
        <v>25306412.940000001</v>
      </c>
      <c r="M505" s="107">
        <f>SUM(M491:M504)</f>
        <v>24778551.82</v>
      </c>
      <c r="N505" s="105">
        <v>13</v>
      </c>
      <c r="O505" s="105">
        <v>13</v>
      </c>
      <c r="P505" s="105">
        <f>N505-O505</f>
        <v>0</v>
      </c>
      <c r="Q505" s="108">
        <f t="shared" si="17"/>
        <v>527861.12000000104</v>
      </c>
      <c r="R505" s="109">
        <f>L505/H505</f>
        <v>730.87113184115526</v>
      </c>
    </row>
    <row r="506" spans="1:18" x14ac:dyDescent="0.7">
      <c r="A506" s="98">
        <v>1</v>
      </c>
      <c r="B506" s="99" t="s">
        <v>58</v>
      </c>
      <c r="C506" s="99" t="s">
        <v>383</v>
      </c>
      <c r="D506" s="99" t="s">
        <v>100</v>
      </c>
      <c r="E506" s="99" t="s">
        <v>384</v>
      </c>
      <c r="F506" s="99" t="s">
        <v>208</v>
      </c>
      <c r="G506" s="99" t="s">
        <v>385</v>
      </c>
      <c r="H506" s="100"/>
      <c r="I506" s="98"/>
      <c r="J506" s="101"/>
      <c r="K506" s="102"/>
      <c r="L506" s="103"/>
      <c r="M506" s="103"/>
      <c r="N506" s="99"/>
      <c r="O506" s="99"/>
      <c r="P506" s="99"/>
    </row>
    <row r="507" spans="1:18" x14ac:dyDescent="0.7">
      <c r="A507" s="98">
        <v>2</v>
      </c>
      <c r="B507" s="99" t="s">
        <v>58</v>
      </c>
      <c r="C507" s="99" t="s">
        <v>383</v>
      </c>
      <c r="D507" s="99" t="s">
        <v>100</v>
      </c>
      <c r="E507" s="99" t="s">
        <v>384</v>
      </c>
      <c r="F507" s="99" t="s">
        <v>178</v>
      </c>
      <c r="G507" s="99" t="s">
        <v>744</v>
      </c>
      <c r="H507" s="100">
        <v>1271</v>
      </c>
      <c r="I507" s="98">
        <v>1</v>
      </c>
      <c r="J507" s="101">
        <f>'เลย '!F65</f>
        <v>645107.81999999995</v>
      </c>
      <c r="K507" s="102">
        <f>SUM('เลย '!AI65)</f>
        <v>647542.47</v>
      </c>
      <c r="L507" s="103">
        <f>'เลย '!AJ65</f>
        <v>1878616.3599999999</v>
      </c>
      <c r="M507" s="103">
        <f>'เลย '!AK65</f>
        <v>1830531.55</v>
      </c>
      <c r="N507" s="99"/>
      <c r="O507" s="99"/>
      <c r="P507" s="99"/>
      <c r="Q507" s="91">
        <f t="shared" si="17"/>
        <v>48084.809999999823</v>
      </c>
      <c r="R507" s="92">
        <f t="shared" si="18"/>
        <v>1478.0616522423288</v>
      </c>
    </row>
    <row r="508" spans="1:18" x14ac:dyDescent="0.7">
      <c r="A508" s="98">
        <v>3</v>
      </c>
      <c r="B508" s="99" t="s">
        <v>58</v>
      </c>
      <c r="C508" s="99" t="s">
        <v>383</v>
      </c>
      <c r="D508" s="99" t="s">
        <v>100</v>
      </c>
      <c r="E508" s="99" t="s">
        <v>384</v>
      </c>
      <c r="F508" s="99" t="s">
        <v>178</v>
      </c>
      <c r="G508" s="99" t="s">
        <v>745</v>
      </c>
      <c r="H508" s="100">
        <v>1365</v>
      </c>
      <c r="I508" s="98">
        <v>1</v>
      </c>
      <c r="J508" s="101">
        <f>'เลย '!F66</f>
        <v>834120.68</v>
      </c>
      <c r="K508" s="102">
        <f>SUM('เลย '!AI66)</f>
        <v>847562.28</v>
      </c>
      <c r="L508" s="103">
        <f>'เลย '!AJ66</f>
        <v>1637519.78</v>
      </c>
      <c r="M508" s="103">
        <f>'เลย '!AK66</f>
        <v>1604555.1</v>
      </c>
      <c r="N508" s="99"/>
      <c r="O508" s="99"/>
      <c r="P508" s="99"/>
      <c r="Q508" s="91">
        <f t="shared" si="17"/>
        <v>32964.679999999935</v>
      </c>
      <c r="R508" s="92">
        <f t="shared" si="18"/>
        <v>1199.6481904761904</v>
      </c>
    </row>
    <row r="509" spans="1:18" x14ac:dyDescent="0.7">
      <c r="A509" s="98">
        <v>4</v>
      </c>
      <c r="B509" s="99" t="s">
        <v>58</v>
      </c>
      <c r="C509" s="99" t="s">
        <v>383</v>
      </c>
      <c r="D509" s="99" t="s">
        <v>100</v>
      </c>
      <c r="E509" s="99" t="s">
        <v>384</v>
      </c>
      <c r="F509" s="99" t="s">
        <v>178</v>
      </c>
      <c r="G509" s="99" t="s">
        <v>746</v>
      </c>
      <c r="H509" s="100">
        <v>2637</v>
      </c>
      <c r="I509" s="98">
        <v>2</v>
      </c>
      <c r="J509" s="101">
        <f>'เลย '!F67</f>
        <v>692060.93</v>
      </c>
      <c r="K509" s="102">
        <f>SUM('เลย '!AI67)</f>
        <v>730763.78000000014</v>
      </c>
      <c r="L509" s="103">
        <f>'เลย '!AJ67</f>
        <v>1875716.27</v>
      </c>
      <c r="M509" s="103">
        <f>'เลย '!AK67</f>
        <v>1834504.88</v>
      </c>
      <c r="N509" s="99"/>
      <c r="O509" s="99"/>
      <c r="P509" s="99"/>
      <c r="Q509" s="91">
        <f t="shared" si="17"/>
        <v>41211.39000000013</v>
      </c>
      <c r="R509" s="92">
        <f t="shared" si="18"/>
        <v>711.30689040576408</v>
      </c>
    </row>
    <row r="510" spans="1:18" x14ac:dyDescent="0.7">
      <c r="A510" s="98">
        <v>5</v>
      </c>
      <c r="B510" s="99" t="s">
        <v>58</v>
      </c>
      <c r="C510" s="99" t="s">
        <v>383</v>
      </c>
      <c r="D510" s="99" t="s">
        <v>100</v>
      </c>
      <c r="E510" s="99" t="s">
        <v>384</v>
      </c>
      <c r="F510" s="99" t="s">
        <v>178</v>
      </c>
      <c r="G510" s="99" t="s">
        <v>747</v>
      </c>
      <c r="H510" s="100">
        <v>1170</v>
      </c>
      <c r="I510" s="98">
        <v>1</v>
      </c>
      <c r="J510" s="101">
        <f>'เลย '!F68</f>
        <v>549819.06000000006</v>
      </c>
      <c r="K510" s="102">
        <f>SUM('เลย '!AI68)</f>
        <v>573155.74000000011</v>
      </c>
      <c r="L510" s="103">
        <f>'เลย '!AJ68</f>
        <v>1918590.35</v>
      </c>
      <c r="M510" s="103">
        <f>'เลย '!AK68</f>
        <v>1920212.1199999999</v>
      </c>
      <c r="N510" s="99"/>
      <c r="O510" s="99"/>
      <c r="P510" s="99"/>
      <c r="Q510" s="91">
        <f t="shared" si="17"/>
        <v>-1621.7699999997858</v>
      </c>
      <c r="R510" s="92">
        <f t="shared" si="18"/>
        <v>1639.820811965812</v>
      </c>
    </row>
    <row r="511" spans="1:18" x14ac:dyDescent="0.7">
      <c r="A511" s="98">
        <v>6</v>
      </c>
      <c r="B511" s="99" t="s">
        <v>58</v>
      </c>
      <c r="C511" s="99" t="s">
        <v>383</v>
      </c>
      <c r="D511" s="99" t="s">
        <v>100</v>
      </c>
      <c r="E511" s="99" t="s">
        <v>384</v>
      </c>
      <c r="F511" s="99" t="s">
        <v>178</v>
      </c>
      <c r="G511" s="99" t="s">
        <v>748</v>
      </c>
      <c r="H511" s="100">
        <v>892</v>
      </c>
      <c r="I511" s="98">
        <v>1</v>
      </c>
      <c r="J511" s="101">
        <f>'เลย '!F69</f>
        <v>460874.92</v>
      </c>
      <c r="K511" s="102">
        <f>SUM('เลย '!AI69)</f>
        <v>471001.77999999997</v>
      </c>
      <c r="L511" s="103">
        <f>'เลย '!AJ69</f>
        <v>1275641.19</v>
      </c>
      <c r="M511" s="103">
        <f>'เลย '!AK69</f>
        <v>1206323.9200000002</v>
      </c>
      <c r="N511" s="99"/>
      <c r="O511" s="99"/>
      <c r="P511" s="99"/>
      <c r="Q511" s="91">
        <f t="shared" si="17"/>
        <v>69317.269999999786</v>
      </c>
      <c r="R511" s="92">
        <f t="shared" si="18"/>
        <v>1430.0910201793722</v>
      </c>
    </row>
    <row r="512" spans="1:18" s="110" customFormat="1" x14ac:dyDescent="0.7">
      <c r="A512" s="104">
        <v>6</v>
      </c>
      <c r="B512" s="105" t="s">
        <v>58</v>
      </c>
      <c r="C512" s="105"/>
      <c r="D512" s="105"/>
      <c r="E512" s="105" t="s">
        <v>75</v>
      </c>
      <c r="F512" s="105"/>
      <c r="G512" s="105" t="s">
        <v>386</v>
      </c>
      <c r="H512" s="111">
        <f>SUM(H506:H511)</f>
        <v>7335</v>
      </c>
      <c r="I512" s="104"/>
      <c r="J512" s="107">
        <f>SUM(J506:J511)</f>
        <v>3181983.41</v>
      </c>
      <c r="K512" s="107">
        <f>SUM(K506:K511)</f>
        <v>3270026.0500000003</v>
      </c>
      <c r="L512" s="107">
        <f>SUM(L506:L511)</f>
        <v>8586083.9499999993</v>
      </c>
      <c r="M512" s="107">
        <f>SUM(M506:M511)</f>
        <v>8396127.5700000003</v>
      </c>
      <c r="N512" s="105">
        <v>5</v>
      </c>
      <c r="O512" s="105">
        <v>5</v>
      </c>
      <c r="P512" s="105">
        <f>N512-O512</f>
        <v>0</v>
      </c>
      <c r="Q512" s="108">
        <f t="shared" si="17"/>
        <v>189956.37999999896</v>
      </c>
      <c r="R512" s="109">
        <f>L512/H512</f>
        <v>1170.5635923653715</v>
      </c>
    </row>
    <row r="513" spans="1:18" x14ac:dyDescent="0.7">
      <c r="A513" s="98">
        <v>1</v>
      </c>
      <c r="B513" s="99" t="s">
        <v>58</v>
      </c>
      <c r="C513" s="99" t="s">
        <v>387</v>
      </c>
      <c r="D513" s="99" t="s">
        <v>107</v>
      </c>
      <c r="E513" s="99" t="s">
        <v>388</v>
      </c>
      <c r="F513" s="99" t="s">
        <v>208</v>
      </c>
      <c r="G513" s="99" t="s">
        <v>389</v>
      </c>
      <c r="H513" s="100"/>
      <c r="I513" s="98"/>
      <c r="J513" s="101"/>
      <c r="K513" s="102"/>
      <c r="L513" s="103"/>
      <c r="M513" s="103"/>
      <c r="N513" s="99"/>
      <c r="O513" s="99"/>
      <c r="P513" s="99"/>
    </row>
    <row r="514" spans="1:18" x14ac:dyDescent="0.7">
      <c r="A514" s="98">
        <v>2</v>
      </c>
      <c r="B514" s="99" t="s">
        <v>58</v>
      </c>
      <c r="C514" s="99" t="s">
        <v>387</v>
      </c>
      <c r="D514" s="99" t="s">
        <v>107</v>
      </c>
      <c r="E514" s="99" t="s">
        <v>388</v>
      </c>
      <c r="F514" s="99" t="s">
        <v>178</v>
      </c>
      <c r="G514" s="99" t="s">
        <v>749</v>
      </c>
      <c r="H514" s="100">
        <v>2178</v>
      </c>
      <c r="I514" s="98">
        <v>2</v>
      </c>
      <c r="J514" s="101">
        <f>'เลย '!F70</f>
        <v>260700.41</v>
      </c>
      <c r="K514" s="102">
        <f>SUM('เลย '!AI70)</f>
        <v>293554.8</v>
      </c>
      <c r="L514" s="103">
        <f>'เลย '!AJ70</f>
        <v>2111724</v>
      </c>
      <c r="M514" s="103">
        <f>'เลย '!AK70</f>
        <v>2135982.94</v>
      </c>
      <c r="N514" s="99"/>
      <c r="O514" s="99"/>
      <c r="P514" s="99"/>
      <c r="Q514" s="91">
        <f t="shared" si="17"/>
        <v>-24258.939999999944</v>
      </c>
      <c r="R514" s="92">
        <f t="shared" si="18"/>
        <v>969.57024793388427</v>
      </c>
    </row>
    <row r="515" spans="1:18" x14ac:dyDescent="0.7">
      <c r="A515" s="98">
        <v>3</v>
      </c>
      <c r="B515" s="99" t="s">
        <v>58</v>
      </c>
      <c r="C515" s="99" t="s">
        <v>387</v>
      </c>
      <c r="D515" s="99" t="s">
        <v>107</v>
      </c>
      <c r="E515" s="99" t="s">
        <v>388</v>
      </c>
      <c r="F515" s="99" t="s">
        <v>178</v>
      </c>
      <c r="G515" s="99" t="s">
        <v>750</v>
      </c>
      <c r="H515" s="100">
        <v>3937</v>
      </c>
      <c r="I515" s="98">
        <v>3</v>
      </c>
      <c r="J515" s="101">
        <f>'เลย '!F71</f>
        <v>604192.48</v>
      </c>
      <c r="K515" s="102">
        <f>SUM('เลย '!AI71)</f>
        <v>618669.92000000004</v>
      </c>
      <c r="L515" s="103">
        <f>'เลย '!AJ71</f>
        <v>3340812.92</v>
      </c>
      <c r="M515" s="103">
        <f>'เลย '!AK71</f>
        <v>3355950.88</v>
      </c>
      <c r="N515" s="99"/>
      <c r="O515" s="99"/>
      <c r="P515" s="99"/>
      <c r="Q515" s="91">
        <f t="shared" si="17"/>
        <v>-15137.959999999963</v>
      </c>
      <c r="R515" s="92">
        <f t="shared" si="18"/>
        <v>848.56817881635766</v>
      </c>
    </row>
    <row r="516" spans="1:18" x14ac:dyDescent="0.7">
      <c r="A516" s="98">
        <v>4</v>
      </c>
      <c r="B516" s="99" t="s">
        <v>58</v>
      </c>
      <c r="C516" s="99" t="s">
        <v>387</v>
      </c>
      <c r="D516" s="99" t="s">
        <v>107</v>
      </c>
      <c r="E516" s="99" t="s">
        <v>388</v>
      </c>
      <c r="F516" s="99" t="s">
        <v>178</v>
      </c>
      <c r="G516" s="99" t="s">
        <v>751</v>
      </c>
      <c r="H516" s="100">
        <v>1575</v>
      </c>
      <c r="I516" s="98">
        <v>2</v>
      </c>
      <c r="J516" s="101">
        <f>'เลย '!F72</f>
        <v>411583.27</v>
      </c>
      <c r="K516" s="102">
        <f>SUM('เลย '!AI72)</f>
        <v>346484.86000000004</v>
      </c>
      <c r="L516" s="103">
        <f>'เลย '!AJ72</f>
        <v>1192943.9300000002</v>
      </c>
      <c r="M516" s="103">
        <f>'เลย '!AK72</f>
        <v>1176376.72</v>
      </c>
      <c r="N516" s="99"/>
      <c r="O516" s="99"/>
      <c r="P516" s="99"/>
      <c r="Q516" s="91">
        <f t="shared" si="17"/>
        <v>16567.210000000196</v>
      </c>
      <c r="R516" s="92">
        <f t="shared" si="18"/>
        <v>757.42471746031754</v>
      </c>
    </row>
    <row r="517" spans="1:18" x14ac:dyDescent="0.7">
      <c r="A517" s="98">
        <v>5</v>
      </c>
      <c r="B517" s="99" t="s">
        <v>58</v>
      </c>
      <c r="C517" s="99" t="s">
        <v>387</v>
      </c>
      <c r="D517" s="99" t="s">
        <v>107</v>
      </c>
      <c r="E517" s="99" t="s">
        <v>388</v>
      </c>
      <c r="F517" s="99" t="s">
        <v>178</v>
      </c>
      <c r="G517" s="99" t="s">
        <v>752</v>
      </c>
      <c r="H517" s="100">
        <v>1425</v>
      </c>
      <c r="I517" s="98">
        <v>1</v>
      </c>
      <c r="J517" s="101">
        <f>'เลย '!F73</f>
        <v>333187.65999999997</v>
      </c>
      <c r="K517" s="102">
        <f>SUM('เลย '!AI73)</f>
        <v>335616.25</v>
      </c>
      <c r="L517" s="103">
        <f>'เลย '!AJ73</f>
        <v>2128528.2400000002</v>
      </c>
      <c r="M517" s="103">
        <f>'เลย '!AK73</f>
        <v>1904733.5600000003</v>
      </c>
      <c r="N517" s="99"/>
      <c r="O517" s="99"/>
      <c r="P517" s="99"/>
      <c r="Q517" s="91">
        <f t="shared" si="17"/>
        <v>223794.67999999993</v>
      </c>
      <c r="R517" s="92">
        <f t="shared" si="18"/>
        <v>1493.7040280701756</v>
      </c>
    </row>
    <row r="518" spans="1:18" x14ac:dyDescent="0.7">
      <c r="A518" s="98">
        <v>6</v>
      </c>
      <c r="B518" s="99" t="s">
        <v>58</v>
      </c>
      <c r="C518" s="99" t="s">
        <v>387</v>
      </c>
      <c r="D518" s="99" t="s">
        <v>107</v>
      </c>
      <c r="E518" s="99" t="s">
        <v>388</v>
      </c>
      <c r="F518" s="99" t="s">
        <v>178</v>
      </c>
      <c r="G518" s="99" t="s">
        <v>753</v>
      </c>
      <c r="H518" s="100">
        <v>1893</v>
      </c>
      <c r="I518" s="98">
        <v>2</v>
      </c>
      <c r="J518" s="101">
        <f>'เลย '!F74</f>
        <v>505425.12</v>
      </c>
      <c r="K518" s="102">
        <f>SUM('เลย '!AI74)</f>
        <v>490411.12</v>
      </c>
      <c r="L518" s="103">
        <f>'เลย '!AJ74</f>
        <v>2128333.42</v>
      </c>
      <c r="M518" s="103">
        <f>'เลย '!AK74</f>
        <v>1783065.6800000002</v>
      </c>
      <c r="N518" s="99"/>
      <c r="O518" s="99"/>
      <c r="P518" s="99"/>
      <c r="Q518" s="91">
        <f t="shared" si="17"/>
        <v>345267.73999999976</v>
      </c>
      <c r="R518" s="92">
        <f t="shared" si="18"/>
        <v>1124.3177073428419</v>
      </c>
    </row>
    <row r="519" spans="1:18" x14ac:dyDescent="0.7">
      <c r="A519" s="98">
        <v>7</v>
      </c>
      <c r="B519" s="99" t="s">
        <v>58</v>
      </c>
      <c r="C519" s="99" t="s">
        <v>387</v>
      </c>
      <c r="D519" s="99" t="s">
        <v>107</v>
      </c>
      <c r="E519" s="99" t="s">
        <v>388</v>
      </c>
      <c r="F519" s="99" t="s">
        <v>178</v>
      </c>
      <c r="G519" s="99" t="s">
        <v>754</v>
      </c>
      <c r="H519" s="100">
        <v>2527</v>
      </c>
      <c r="I519" s="98">
        <v>2</v>
      </c>
      <c r="J519" s="101">
        <f>'เลย '!F75</f>
        <v>1067637.48</v>
      </c>
      <c r="K519" s="102">
        <f>SUM('เลย '!AI75)</f>
        <v>991348.49</v>
      </c>
      <c r="L519" s="103">
        <f>'เลย '!AJ75</f>
        <v>3024910.8600000003</v>
      </c>
      <c r="M519" s="103">
        <f>'เลย '!AK75</f>
        <v>2447943.1800000002</v>
      </c>
      <c r="N519" s="99"/>
      <c r="O519" s="99"/>
      <c r="P519" s="99"/>
      <c r="Q519" s="91">
        <f t="shared" ref="Q519:Q582" si="19">L519-M519</f>
        <v>576967.68000000017</v>
      </c>
      <c r="R519" s="92">
        <f t="shared" ref="R519:R581" si="20">L519/H519</f>
        <v>1197.0363514048279</v>
      </c>
    </row>
    <row r="520" spans="1:18" s="110" customFormat="1" x14ac:dyDescent="0.7">
      <c r="A520" s="104">
        <v>7</v>
      </c>
      <c r="B520" s="105" t="s">
        <v>58</v>
      </c>
      <c r="C520" s="105"/>
      <c r="D520" s="105"/>
      <c r="E520" s="105" t="s">
        <v>75</v>
      </c>
      <c r="F520" s="105"/>
      <c r="G520" s="105" t="s">
        <v>390</v>
      </c>
      <c r="H520" s="111">
        <f>SUM(H513:H519)</f>
        <v>13535</v>
      </c>
      <c r="I520" s="104"/>
      <c r="J520" s="107">
        <f>SUM(J513:J519)</f>
        <v>3182726.42</v>
      </c>
      <c r="K520" s="107">
        <f>SUM(K513:K519)</f>
        <v>3076085.4400000004</v>
      </c>
      <c r="L520" s="107">
        <f>SUM(L513:L519)</f>
        <v>13927253.370000001</v>
      </c>
      <c r="M520" s="107">
        <f>SUM(M513:M519)</f>
        <v>12804052.959999999</v>
      </c>
      <c r="N520" s="105">
        <v>6</v>
      </c>
      <c r="O520" s="105">
        <v>6</v>
      </c>
      <c r="P520" s="105">
        <f>N520-O520</f>
        <v>0</v>
      </c>
      <c r="Q520" s="108">
        <f t="shared" si="19"/>
        <v>1123200.410000002</v>
      </c>
      <c r="R520" s="109">
        <f>L520/H520</f>
        <v>1028.980670114518</v>
      </c>
    </row>
    <row r="521" spans="1:18" x14ac:dyDescent="0.7">
      <c r="A521" s="98">
        <v>1</v>
      </c>
      <c r="B521" s="99" t="s">
        <v>58</v>
      </c>
      <c r="C521" s="99" t="s">
        <v>391</v>
      </c>
      <c r="D521" s="99" t="s">
        <v>114</v>
      </c>
      <c r="E521" s="99" t="s">
        <v>392</v>
      </c>
      <c r="F521" s="99" t="s">
        <v>208</v>
      </c>
      <c r="G521" s="99" t="s">
        <v>393</v>
      </c>
      <c r="H521" s="100"/>
      <c r="I521" s="98"/>
      <c r="J521" s="101"/>
      <c r="K521" s="102"/>
      <c r="L521" s="103"/>
      <c r="M521" s="103"/>
      <c r="N521" s="99"/>
      <c r="O521" s="99"/>
      <c r="P521" s="99"/>
    </row>
    <row r="522" spans="1:18" x14ac:dyDescent="0.7">
      <c r="A522" s="98">
        <v>2</v>
      </c>
      <c r="B522" s="99" t="s">
        <v>58</v>
      </c>
      <c r="C522" s="99" t="s">
        <v>391</v>
      </c>
      <c r="D522" s="99" t="s">
        <v>114</v>
      </c>
      <c r="E522" s="99" t="s">
        <v>392</v>
      </c>
      <c r="F522" s="99" t="s">
        <v>178</v>
      </c>
      <c r="G522" s="99" t="s">
        <v>755</v>
      </c>
      <c r="H522" s="100">
        <v>1798</v>
      </c>
      <c r="I522" s="98">
        <v>2</v>
      </c>
      <c r="J522" s="101">
        <f>'เลย '!F76</f>
        <v>485741.32</v>
      </c>
      <c r="K522" s="102">
        <f>SUM('เลย '!AI76)</f>
        <v>452330.69</v>
      </c>
      <c r="L522" s="103">
        <f>'เลย '!AJ76</f>
        <v>1148208.06</v>
      </c>
      <c r="M522" s="103">
        <f>'เลย '!AK76</f>
        <v>935041.41999999993</v>
      </c>
      <c r="N522" s="99"/>
      <c r="O522" s="99"/>
      <c r="P522" s="99"/>
      <c r="Q522" s="91">
        <f t="shared" si="19"/>
        <v>213166.64000000013</v>
      </c>
      <c r="R522" s="92">
        <f t="shared" si="20"/>
        <v>638.60292547274753</v>
      </c>
    </row>
    <row r="523" spans="1:18" x14ac:dyDescent="0.7">
      <c r="A523" s="98">
        <v>3</v>
      </c>
      <c r="B523" s="99" t="s">
        <v>58</v>
      </c>
      <c r="C523" s="99" t="s">
        <v>391</v>
      </c>
      <c r="D523" s="99" t="s">
        <v>114</v>
      </c>
      <c r="E523" s="99" t="s">
        <v>392</v>
      </c>
      <c r="F523" s="99" t="s">
        <v>178</v>
      </c>
      <c r="G523" s="99" t="s">
        <v>756</v>
      </c>
      <c r="H523" s="100">
        <v>2341</v>
      </c>
      <c r="I523" s="98">
        <v>2</v>
      </c>
      <c r="J523" s="101">
        <f>'เลย '!F77</f>
        <v>589055.65</v>
      </c>
      <c r="K523" s="102">
        <f>SUM('เลย '!AI77)</f>
        <v>1192218.0900000001</v>
      </c>
      <c r="L523" s="103">
        <f>'เลย '!AJ77</f>
        <v>1760249.58</v>
      </c>
      <c r="M523" s="103">
        <f>'เลย '!AK77</f>
        <v>794301.79999999993</v>
      </c>
      <c r="N523" s="99"/>
      <c r="O523" s="99"/>
      <c r="P523" s="99"/>
      <c r="Q523" s="91">
        <f t="shared" si="19"/>
        <v>965947.78000000014</v>
      </c>
      <c r="R523" s="92">
        <f t="shared" si="20"/>
        <v>751.92207603588213</v>
      </c>
    </row>
    <row r="524" spans="1:18" x14ac:dyDescent="0.7">
      <c r="A524" s="98">
        <v>4</v>
      </c>
      <c r="B524" s="99" t="s">
        <v>58</v>
      </c>
      <c r="C524" s="99" t="s">
        <v>391</v>
      </c>
      <c r="D524" s="99" t="s">
        <v>114</v>
      </c>
      <c r="E524" s="99" t="s">
        <v>392</v>
      </c>
      <c r="F524" s="99" t="s">
        <v>178</v>
      </c>
      <c r="G524" s="99" t="s">
        <v>757</v>
      </c>
      <c r="H524" s="100">
        <v>2890</v>
      </c>
      <c r="I524" s="98">
        <v>2</v>
      </c>
      <c r="J524" s="101">
        <f>'เลย '!F78</f>
        <v>480383.91</v>
      </c>
      <c r="K524" s="102">
        <f>SUM('เลย '!AI78)</f>
        <v>287867.51999999996</v>
      </c>
      <c r="L524" s="103">
        <f>'เลย '!AJ78</f>
        <v>1665193.3</v>
      </c>
      <c r="M524" s="103">
        <f>'เลย '!AK78</f>
        <v>1493889.12</v>
      </c>
      <c r="N524" s="99"/>
      <c r="O524" s="99"/>
      <c r="P524" s="99"/>
      <c r="Q524" s="91">
        <f t="shared" si="19"/>
        <v>171304.17999999993</v>
      </c>
      <c r="R524" s="92">
        <f t="shared" si="20"/>
        <v>576.19145328719719</v>
      </c>
    </row>
    <row r="525" spans="1:18" x14ac:dyDescent="0.7">
      <c r="A525" s="98">
        <v>5</v>
      </c>
      <c r="B525" s="99" t="s">
        <v>58</v>
      </c>
      <c r="C525" s="99" t="s">
        <v>391</v>
      </c>
      <c r="D525" s="99" t="s">
        <v>114</v>
      </c>
      <c r="E525" s="99" t="s">
        <v>392</v>
      </c>
      <c r="F525" s="99" t="s">
        <v>178</v>
      </c>
      <c r="G525" s="99" t="s">
        <v>758</v>
      </c>
      <c r="H525" s="100">
        <v>2426</v>
      </c>
      <c r="I525" s="98">
        <v>2</v>
      </c>
      <c r="J525" s="101">
        <f>'เลย '!F79</f>
        <v>871267.68</v>
      </c>
      <c r="K525" s="102">
        <f>SUM('เลย '!AI79)</f>
        <v>872282.27</v>
      </c>
      <c r="L525" s="103">
        <f>'เลย '!AJ79</f>
        <v>1745731.5299999998</v>
      </c>
      <c r="M525" s="103">
        <f>'เลย '!AK79</f>
        <v>1603793.12</v>
      </c>
      <c r="N525" s="99"/>
      <c r="O525" s="99"/>
      <c r="P525" s="99"/>
      <c r="Q525" s="91">
        <f t="shared" si="19"/>
        <v>141938.40999999968</v>
      </c>
      <c r="R525" s="92">
        <f t="shared" si="20"/>
        <v>719.59255152514413</v>
      </c>
    </row>
    <row r="526" spans="1:18" x14ac:dyDescent="0.7">
      <c r="A526" s="98">
        <v>6</v>
      </c>
      <c r="B526" s="99" t="s">
        <v>58</v>
      </c>
      <c r="C526" s="99" t="s">
        <v>391</v>
      </c>
      <c r="D526" s="99" t="s">
        <v>114</v>
      </c>
      <c r="E526" s="99" t="s">
        <v>392</v>
      </c>
      <c r="F526" s="99" t="s">
        <v>178</v>
      </c>
      <c r="G526" s="99" t="s">
        <v>759</v>
      </c>
      <c r="H526" s="100">
        <v>4213</v>
      </c>
      <c r="I526" s="98">
        <v>3</v>
      </c>
      <c r="J526" s="101">
        <f>'เลย '!F80</f>
        <v>489539.87</v>
      </c>
      <c r="K526" s="102">
        <f>SUM('เลย '!AI80)</f>
        <v>645879.79</v>
      </c>
      <c r="L526" s="103">
        <f>'เลย '!AJ80</f>
        <v>469904.22</v>
      </c>
      <c r="M526" s="103">
        <f>'เลย '!AK80</f>
        <v>695255.94</v>
      </c>
      <c r="N526" s="99"/>
      <c r="O526" s="99"/>
      <c r="P526" s="99"/>
      <c r="Q526" s="91">
        <f t="shared" si="19"/>
        <v>-225351.71999999997</v>
      </c>
      <c r="R526" s="92">
        <f t="shared" si="20"/>
        <v>111.53672442440066</v>
      </c>
    </row>
    <row r="527" spans="1:18" x14ac:dyDescent="0.7">
      <c r="A527" s="98">
        <v>7</v>
      </c>
      <c r="B527" s="99" t="s">
        <v>58</v>
      </c>
      <c r="C527" s="99" t="s">
        <v>391</v>
      </c>
      <c r="D527" s="99" t="s">
        <v>114</v>
      </c>
      <c r="E527" s="99" t="s">
        <v>392</v>
      </c>
      <c r="F527" s="99" t="s">
        <v>178</v>
      </c>
      <c r="G527" s="99" t="s">
        <v>760</v>
      </c>
      <c r="H527" s="100">
        <v>2664</v>
      </c>
      <c r="I527" s="98">
        <v>2</v>
      </c>
      <c r="J527" s="101">
        <f>'เลย '!F81</f>
        <v>809147.97</v>
      </c>
      <c r="K527" s="102">
        <f>SUM('เลย '!AI81)</f>
        <v>771209.1399999999</v>
      </c>
      <c r="L527" s="103">
        <f>'เลย '!AJ81</f>
        <v>1799569.7200000002</v>
      </c>
      <c r="M527" s="103">
        <f>'เลย '!AK81</f>
        <v>1683091.95</v>
      </c>
      <c r="N527" s="99"/>
      <c r="O527" s="99"/>
      <c r="P527" s="99"/>
      <c r="Q527" s="91">
        <f t="shared" si="19"/>
        <v>116477.77000000025</v>
      </c>
      <c r="R527" s="92">
        <f t="shared" si="20"/>
        <v>675.51415915915925</v>
      </c>
    </row>
    <row r="528" spans="1:18" x14ac:dyDescent="0.7">
      <c r="A528" s="98">
        <v>8</v>
      </c>
      <c r="B528" s="99" t="s">
        <v>58</v>
      </c>
      <c r="C528" s="99" t="s">
        <v>391</v>
      </c>
      <c r="D528" s="99" t="s">
        <v>114</v>
      </c>
      <c r="E528" s="99" t="s">
        <v>392</v>
      </c>
      <c r="F528" s="99" t="s">
        <v>178</v>
      </c>
      <c r="G528" s="99" t="s">
        <v>761</v>
      </c>
      <c r="H528" s="100">
        <v>642</v>
      </c>
      <c r="I528" s="98">
        <v>1</v>
      </c>
      <c r="J528" s="101">
        <f>'เลย '!F82</f>
        <v>599756.69999999995</v>
      </c>
      <c r="K528" s="102">
        <f>SUM('เลย '!AI82)</f>
        <v>576798.07999999996</v>
      </c>
      <c r="L528" s="103">
        <f>'เลย '!AJ82</f>
        <v>1107515.9700000002</v>
      </c>
      <c r="M528" s="103">
        <f>'เลย '!AK82</f>
        <v>1000222.33</v>
      </c>
      <c r="N528" s="99"/>
      <c r="O528" s="99"/>
      <c r="P528" s="99"/>
      <c r="Q528" s="91">
        <f t="shared" si="19"/>
        <v>107293.64000000025</v>
      </c>
      <c r="R528" s="92">
        <f t="shared" si="20"/>
        <v>1725.1027570093461</v>
      </c>
    </row>
    <row r="529" spans="1:18" x14ac:dyDescent="0.7">
      <c r="A529" s="98">
        <v>9</v>
      </c>
      <c r="B529" s="99" t="s">
        <v>58</v>
      </c>
      <c r="C529" s="99" t="s">
        <v>391</v>
      </c>
      <c r="D529" s="99" t="s">
        <v>114</v>
      </c>
      <c r="E529" s="99" t="s">
        <v>392</v>
      </c>
      <c r="F529" s="99" t="s">
        <v>178</v>
      </c>
      <c r="G529" s="99" t="s">
        <v>762</v>
      </c>
      <c r="H529" s="100">
        <v>701</v>
      </c>
      <c r="I529" s="98">
        <v>1</v>
      </c>
      <c r="J529" s="101">
        <f>'เลย '!F83</f>
        <v>652388.93999999994</v>
      </c>
      <c r="K529" s="102">
        <f>SUM('เลย '!AI83)</f>
        <v>682791.8899999999</v>
      </c>
      <c r="L529" s="103">
        <f>'เลย '!AJ83</f>
        <v>645469.51</v>
      </c>
      <c r="M529" s="103">
        <f>'เลย '!AK83</f>
        <v>408712.58999999997</v>
      </c>
      <c r="N529" s="99"/>
      <c r="O529" s="99"/>
      <c r="P529" s="99"/>
      <c r="Q529" s="91">
        <f t="shared" si="19"/>
        <v>236756.92000000004</v>
      </c>
      <c r="R529" s="92">
        <f t="shared" si="20"/>
        <v>920.78389443651929</v>
      </c>
    </row>
    <row r="530" spans="1:18" x14ac:dyDescent="0.7">
      <c r="A530" s="98">
        <v>10</v>
      </c>
      <c r="B530" s="99" t="s">
        <v>58</v>
      </c>
      <c r="C530" s="99" t="s">
        <v>391</v>
      </c>
      <c r="D530" s="99" t="s">
        <v>114</v>
      </c>
      <c r="E530" s="99" t="s">
        <v>392</v>
      </c>
      <c r="F530" s="99" t="s">
        <v>178</v>
      </c>
      <c r="G530" s="99" t="s">
        <v>763</v>
      </c>
      <c r="H530" s="100">
        <v>803</v>
      </c>
      <c r="I530" s="98">
        <v>1</v>
      </c>
      <c r="J530" s="101">
        <f>'เลย '!F84</f>
        <v>559431.18000000005</v>
      </c>
      <c r="K530" s="102">
        <f>SUM('เลย '!AI84)</f>
        <v>510695.94000000006</v>
      </c>
      <c r="L530" s="103">
        <f>'เลย '!AJ84</f>
        <v>1213560.5699999998</v>
      </c>
      <c r="M530" s="103">
        <f>'เลย '!AK84</f>
        <v>1143009.3700000001</v>
      </c>
      <c r="N530" s="99"/>
      <c r="O530" s="99"/>
      <c r="P530" s="99"/>
      <c r="Q530" s="91">
        <f t="shared" si="19"/>
        <v>70551.199999999721</v>
      </c>
      <c r="R530" s="92">
        <f t="shared" si="20"/>
        <v>1511.2833997509338</v>
      </c>
    </row>
    <row r="531" spans="1:18" s="110" customFormat="1" x14ac:dyDescent="0.7">
      <c r="A531" s="104">
        <v>8</v>
      </c>
      <c r="B531" s="105" t="s">
        <v>58</v>
      </c>
      <c r="C531" s="105"/>
      <c r="D531" s="105"/>
      <c r="E531" s="105" t="s">
        <v>75</v>
      </c>
      <c r="F531" s="105"/>
      <c r="G531" s="105" t="s">
        <v>394</v>
      </c>
      <c r="H531" s="111">
        <f>SUM(H522:H530)</f>
        <v>18478</v>
      </c>
      <c r="I531" s="104"/>
      <c r="J531" s="107">
        <f>SUM(J521:J530)</f>
        <v>5536713.2200000007</v>
      </c>
      <c r="K531" s="107">
        <f>SUM(K521:K530)</f>
        <v>5992073.4100000001</v>
      </c>
      <c r="L531" s="107">
        <f>SUM(L521:L530)</f>
        <v>11555402.460000001</v>
      </c>
      <c r="M531" s="107">
        <f>SUM(M521:M530)</f>
        <v>9757317.6400000006</v>
      </c>
      <c r="N531" s="105">
        <v>9</v>
      </c>
      <c r="O531" s="105">
        <v>9</v>
      </c>
      <c r="P531" s="105">
        <f>N531-O531</f>
        <v>0</v>
      </c>
      <c r="Q531" s="108">
        <f t="shared" si="19"/>
        <v>1798084.8200000003</v>
      </c>
      <c r="R531" s="109">
        <f>L531/H531</f>
        <v>625.36002056499626</v>
      </c>
    </row>
    <row r="532" spans="1:18" x14ac:dyDescent="0.7">
      <c r="A532" s="98">
        <v>1</v>
      </c>
      <c r="B532" s="99" t="s">
        <v>58</v>
      </c>
      <c r="C532" s="99" t="s">
        <v>395</v>
      </c>
      <c r="D532" s="99" t="s">
        <v>121</v>
      </c>
      <c r="E532" s="99" t="s">
        <v>396</v>
      </c>
      <c r="F532" s="99" t="s">
        <v>208</v>
      </c>
      <c r="G532" s="99" t="s">
        <v>397</v>
      </c>
      <c r="H532" s="100"/>
      <c r="I532" s="98"/>
      <c r="J532" s="101"/>
      <c r="K532" s="102"/>
      <c r="L532" s="103"/>
      <c r="M532" s="103"/>
      <c r="N532" s="99"/>
      <c r="O532" s="99"/>
      <c r="P532" s="99"/>
    </row>
    <row r="533" spans="1:18" x14ac:dyDescent="0.7">
      <c r="A533" s="98">
        <v>2</v>
      </c>
      <c r="B533" s="99" t="s">
        <v>58</v>
      </c>
      <c r="C533" s="99" t="s">
        <v>395</v>
      </c>
      <c r="D533" s="99" t="s">
        <v>121</v>
      </c>
      <c r="E533" s="99" t="s">
        <v>396</v>
      </c>
      <c r="F533" s="99" t="s">
        <v>178</v>
      </c>
      <c r="G533" s="99" t="s">
        <v>764</v>
      </c>
      <c r="H533" s="100">
        <v>3708</v>
      </c>
      <c r="I533" s="98">
        <v>3</v>
      </c>
      <c r="J533" s="101">
        <f>'เลย '!F85</f>
        <v>369553.41</v>
      </c>
      <c r="K533" s="102">
        <f>SUM('เลย '!AI85)</f>
        <v>421973.97</v>
      </c>
      <c r="L533" s="103">
        <f>'เลย '!AJ85</f>
        <v>1981366.45</v>
      </c>
      <c r="M533" s="103">
        <f>'เลย '!AK85</f>
        <v>2065557.29</v>
      </c>
      <c r="N533" s="99"/>
      <c r="O533" s="99"/>
      <c r="P533" s="99"/>
      <c r="Q533" s="91">
        <f t="shared" si="19"/>
        <v>-84190.840000000084</v>
      </c>
      <c r="R533" s="92">
        <f t="shared" si="20"/>
        <v>534.34909654800435</v>
      </c>
    </row>
    <row r="534" spans="1:18" x14ac:dyDescent="0.7">
      <c r="A534" s="98">
        <v>3</v>
      </c>
      <c r="B534" s="99" t="s">
        <v>58</v>
      </c>
      <c r="C534" s="99" t="s">
        <v>395</v>
      </c>
      <c r="D534" s="99" t="s">
        <v>121</v>
      </c>
      <c r="E534" s="99" t="s">
        <v>396</v>
      </c>
      <c r="F534" s="99" t="s">
        <v>178</v>
      </c>
      <c r="G534" s="99" t="s">
        <v>765</v>
      </c>
      <c r="H534" s="100">
        <v>7673</v>
      </c>
      <c r="I534" s="98">
        <v>5</v>
      </c>
      <c r="J534" s="101">
        <f>'เลย '!F86</f>
        <v>898042.36</v>
      </c>
      <c r="K534" s="102">
        <f>SUM('เลย '!AI86)</f>
        <v>1121032.27</v>
      </c>
      <c r="L534" s="103">
        <f>'เลย '!AJ86</f>
        <v>1744260.05</v>
      </c>
      <c r="M534" s="103">
        <f>'เลย '!AK86</f>
        <v>2217030.63</v>
      </c>
      <c r="N534" s="99"/>
      <c r="O534" s="99"/>
      <c r="P534" s="99"/>
      <c r="Q534" s="91">
        <f t="shared" si="19"/>
        <v>-472770.57999999984</v>
      </c>
      <c r="R534" s="92">
        <f t="shared" si="20"/>
        <v>227.32439072070898</v>
      </c>
    </row>
    <row r="535" spans="1:18" x14ac:dyDescent="0.7">
      <c r="A535" s="98">
        <v>4</v>
      </c>
      <c r="B535" s="99" t="s">
        <v>58</v>
      </c>
      <c r="C535" s="99" t="s">
        <v>395</v>
      </c>
      <c r="D535" s="99" t="s">
        <v>121</v>
      </c>
      <c r="E535" s="99" t="s">
        <v>396</v>
      </c>
      <c r="F535" s="99" t="s">
        <v>178</v>
      </c>
      <c r="G535" s="99" t="s">
        <v>766</v>
      </c>
      <c r="H535" s="100">
        <v>6916</v>
      </c>
      <c r="I535" s="98">
        <v>5</v>
      </c>
      <c r="J535" s="101">
        <f>'เลย '!F87</f>
        <v>1396930.11</v>
      </c>
      <c r="K535" s="102">
        <f>SUM('เลย '!AI87)</f>
        <v>1439540.31</v>
      </c>
      <c r="L535" s="103">
        <f>'เลย '!AJ87</f>
        <v>3130584.2</v>
      </c>
      <c r="M535" s="103">
        <f>'เลย '!AK87</f>
        <v>3311056.83</v>
      </c>
      <c r="N535" s="99"/>
      <c r="O535" s="99"/>
      <c r="P535" s="99"/>
      <c r="Q535" s="91">
        <f t="shared" si="19"/>
        <v>-180472.62999999989</v>
      </c>
      <c r="R535" s="92">
        <f t="shared" si="20"/>
        <v>452.65821283979182</v>
      </c>
    </row>
    <row r="536" spans="1:18" x14ac:dyDescent="0.7">
      <c r="A536" s="98">
        <v>5</v>
      </c>
      <c r="B536" s="99" t="s">
        <v>58</v>
      </c>
      <c r="C536" s="99" t="s">
        <v>395</v>
      </c>
      <c r="D536" s="99" t="s">
        <v>121</v>
      </c>
      <c r="E536" s="99" t="s">
        <v>396</v>
      </c>
      <c r="F536" s="99" t="s">
        <v>178</v>
      </c>
      <c r="G536" s="99" t="s">
        <v>767</v>
      </c>
      <c r="H536" s="100">
        <v>4950</v>
      </c>
      <c r="I536" s="98">
        <v>4</v>
      </c>
      <c r="J536" s="101">
        <f>'เลย '!F88</f>
        <v>564415.31999999995</v>
      </c>
      <c r="K536" s="102">
        <f>SUM('เลย '!AI88)</f>
        <v>372062.68999999994</v>
      </c>
      <c r="L536" s="103">
        <f>'เลย '!AJ88</f>
        <v>2159471.61</v>
      </c>
      <c r="M536" s="103">
        <f>'เลย '!AK88</f>
        <v>2390271.8000000003</v>
      </c>
      <c r="N536" s="99"/>
      <c r="O536" s="99"/>
      <c r="P536" s="99"/>
      <c r="Q536" s="91">
        <f t="shared" si="19"/>
        <v>-230800.19000000041</v>
      </c>
      <c r="R536" s="92">
        <f t="shared" si="20"/>
        <v>436.25689090909088</v>
      </c>
    </row>
    <row r="537" spans="1:18" x14ac:dyDescent="0.7">
      <c r="A537" s="98">
        <v>6</v>
      </c>
      <c r="B537" s="99" t="s">
        <v>58</v>
      </c>
      <c r="C537" s="99" t="s">
        <v>395</v>
      </c>
      <c r="D537" s="99" t="s">
        <v>121</v>
      </c>
      <c r="E537" s="99" t="s">
        <v>396</v>
      </c>
      <c r="F537" s="99" t="s">
        <v>178</v>
      </c>
      <c r="G537" s="99" t="s">
        <v>768</v>
      </c>
      <c r="H537" s="100">
        <v>3876</v>
      </c>
      <c r="I537" s="98">
        <v>3</v>
      </c>
      <c r="J537" s="101">
        <f>'เลย '!F89</f>
        <v>443626.76</v>
      </c>
      <c r="K537" s="102">
        <f>SUM('เลย '!AI89)</f>
        <v>732652.95</v>
      </c>
      <c r="L537" s="103">
        <f>'เลย '!AJ89</f>
        <v>1384482.33</v>
      </c>
      <c r="M537" s="103">
        <f>'เลย '!AK89</f>
        <v>1664133.0999999999</v>
      </c>
      <c r="N537" s="99"/>
      <c r="O537" s="99"/>
      <c r="P537" s="99"/>
      <c r="Q537" s="91">
        <f t="shared" si="19"/>
        <v>-279650.76999999979</v>
      </c>
      <c r="R537" s="92">
        <f t="shared" si="20"/>
        <v>357.19358359133128</v>
      </c>
    </row>
    <row r="538" spans="1:18" x14ac:dyDescent="0.7">
      <c r="A538" s="98">
        <v>7</v>
      </c>
      <c r="B538" s="99" t="s">
        <v>58</v>
      </c>
      <c r="C538" s="99" t="s">
        <v>395</v>
      </c>
      <c r="D538" s="99" t="s">
        <v>121</v>
      </c>
      <c r="E538" s="99" t="s">
        <v>396</v>
      </c>
      <c r="F538" s="99" t="s">
        <v>178</v>
      </c>
      <c r="G538" s="99" t="s">
        <v>769</v>
      </c>
      <c r="H538" s="100">
        <v>1854</v>
      </c>
      <c r="I538" s="98">
        <v>2</v>
      </c>
      <c r="J538" s="101">
        <f>'เลย '!F90</f>
        <v>241747.69</v>
      </c>
      <c r="K538" s="102">
        <f>SUM('เลย '!AI90)</f>
        <v>67160.81</v>
      </c>
      <c r="L538" s="103">
        <f>'เลย '!AJ90</f>
        <v>840650.55</v>
      </c>
      <c r="M538" s="103">
        <f>'เลย '!AK90</f>
        <v>962171.24</v>
      </c>
      <c r="N538" s="99"/>
      <c r="O538" s="99"/>
      <c r="P538" s="99"/>
      <c r="Q538" s="91">
        <f t="shared" si="19"/>
        <v>-121520.68999999994</v>
      </c>
      <c r="R538" s="92">
        <f t="shared" si="20"/>
        <v>453.42532362459548</v>
      </c>
    </row>
    <row r="539" spans="1:18" x14ac:dyDescent="0.7">
      <c r="A539" s="98">
        <v>8</v>
      </c>
      <c r="B539" s="99" t="s">
        <v>58</v>
      </c>
      <c r="C539" s="99" t="s">
        <v>395</v>
      </c>
      <c r="D539" s="99" t="s">
        <v>121</v>
      </c>
      <c r="E539" s="99" t="s">
        <v>396</v>
      </c>
      <c r="F539" s="99" t="s">
        <v>178</v>
      </c>
      <c r="G539" s="99" t="s">
        <v>770</v>
      </c>
      <c r="H539" s="100">
        <v>6037</v>
      </c>
      <c r="I539" s="98">
        <v>5</v>
      </c>
      <c r="J539" s="101">
        <f>'เลย '!F91</f>
        <v>243388.98</v>
      </c>
      <c r="K539" s="102">
        <f>SUM('เลย '!AI91)</f>
        <v>667069.16000000015</v>
      </c>
      <c r="L539" s="103">
        <f>'เลย '!AJ91</f>
        <v>2891599.29</v>
      </c>
      <c r="M539" s="103">
        <f>'เลย '!AK91</f>
        <v>2885736.3</v>
      </c>
      <c r="N539" s="99"/>
      <c r="O539" s="99"/>
      <c r="P539" s="99"/>
      <c r="Q539" s="91">
        <f t="shared" si="19"/>
        <v>5862.9900000002235</v>
      </c>
      <c r="R539" s="92">
        <f t="shared" si="20"/>
        <v>478.9795080337916</v>
      </c>
    </row>
    <row r="540" spans="1:18" x14ac:dyDescent="0.7">
      <c r="A540" s="98">
        <v>9</v>
      </c>
      <c r="B540" s="99" t="s">
        <v>58</v>
      </c>
      <c r="C540" s="99" t="s">
        <v>395</v>
      </c>
      <c r="D540" s="99" t="s">
        <v>121</v>
      </c>
      <c r="E540" s="99" t="s">
        <v>396</v>
      </c>
      <c r="F540" s="99" t="s">
        <v>178</v>
      </c>
      <c r="G540" s="99" t="s">
        <v>771</v>
      </c>
      <c r="H540" s="100">
        <v>1678</v>
      </c>
      <c r="I540" s="98">
        <v>2</v>
      </c>
      <c r="J540" s="101">
        <f>'เลย '!F92</f>
        <v>320464.06</v>
      </c>
      <c r="K540" s="102">
        <f>SUM('เลย '!AI92)</f>
        <v>138362.32</v>
      </c>
      <c r="L540" s="103">
        <f>'เลย '!AJ92</f>
        <v>2166619.7200000002</v>
      </c>
      <c r="M540" s="103">
        <f>'เลย '!AK92</f>
        <v>2125827.36</v>
      </c>
      <c r="N540" s="99"/>
      <c r="O540" s="99"/>
      <c r="P540" s="99"/>
      <c r="Q540" s="91">
        <f t="shared" si="19"/>
        <v>40792.360000000335</v>
      </c>
      <c r="R540" s="92">
        <f t="shared" si="20"/>
        <v>1291.1917282479144</v>
      </c>
    </row>
    <row r="541" spans="1:18" x14ac:dyDescent="0.7">
      <c r="A541" s="98">
        <v>10</v>
      </c>
      <c r="B541" s="99" t="s">
        <v>58</v>
      </c>
      <c r="C541" s="99" t="s">
        <v>395</v>
      </c>
      <c r="D541" s="99" t="s">
        <v>121</v>
      </c>
      <c r="E541" s="99" t="s">
        <v>396</v>
      </c>
      <c r="F541" s="99" t="s">
        <v>178</v>
      </c>
      <c r="G541" s="99" t="s">
        <v>772</v>
      </c>
      <c r="H541" s="100">
        <v>3501</v>
      </c>
      <c r="I541" s="98">
        <v>3</v>
      </c>
      <c r="J541" s="101">
        <f>'เลย '!F93</f>
        <v>378784.72</v>
      </c>
      <c r="K541" s="102">
        <f>SUM('เลย '!AI93)</f>
        <v>278975.14</v>
      </c>
      <c r="L541" s="103">
        <f>'เลย '!AJ93</f>
        <v>503766.38</v>
      </c>
      <c r="M541" s="103">
        <f>'เลย '!AK93</f>
        <v>1046955.07</v>
      </c>
      <c r="N541" s="99"/>
      <c r="O541" s="99"/>
      <c r="P541" s="99"/>
      <c r="Q541" s="91">
        <f t="shared" si="19"/>
        <v>-543188.68999999994</v>
      </c>
      <c r="R541" s="92">
        <f t="shared" si="20"/>
        <v>143.89213938874607</v>
      </c>
    </row>
    <row r="542" spans="1:18" x14ac:dyDescent="0.7">
      <c r="A542" s="98">
        <v>11</v>
      </c>
      <c r="B542" s="99" t="s">
        <v>58</v>
      </c>
      <c r="C542" s="99" t="s">
        <v>395</v>
      </c>
      <c r="D542" s="99" t="s">
        <v>121</v>
      </c>
      <c r="E542" s="99" t="s">
        <v>396</v>
      </c>
      <c r="F542" s="99" t="s">
        <v>178</v>
      </c>
      <c r="G542" s="99" t="s">
        <v>773</v>
      </c>
      <c r="H542" s="100">
        <v>3131</v>
      </c>
      <c r="I542" s="98">
        <v>3</v>
      </c>
      <c r="J542" s="101">
        <f>'เลย '!F94</f>
        <v>181530.49</v>
      </c>
      <c r="K542" s="102">
        <f>SUM('เลย '!AI94)</f>
        <v>138338.47</v>
      </c>
      <c r="L542" s="103">
        <f>'เลย '!AJ94</f>
        <v>1530283.04</v>
      </c>
      <c r="M542" s="103">
        <f>'เลย '!AK94</f>
        <v>1965300.83</v>
      </c>
      <c r="N542" s="99"/>
      <c r="O542" s="99"/>
      <c r="P542" s="99"/>
      <c r="Q542" s="91">
        <f t="shared" si="19"/>
        <v>-435017.79000000004</v>
      </c>
      <c r="R542" s="92">
        <f t="shared" si="20"/>
        <v>488.75216863621847</v>
      </c>
    </row>
    <row r="543" spans="1:18" x14ac:dyDescent="0.7">
      <c r="A543" s="98">
        <v>12</v>
      </c>
      <c r="B543" s="99" t="s">
        <v>58</v>
      </c>
      <c r="C543" s="99" t="s">
        <v>395</v>
      </c>
      <c r="D543" s="99" t="s">
        <v>121</v>
      </c>
      <c r="E543" s="99" t="s">
        <v>396</v>
      </c>
      <c r="F543" s="99" t="s">
        <v>178</v>
      </c>
      <c r="G543" s="99" t="s">
        <v>774</v>
      </c>
      <c r="H543" s="100">
        <v>3078</v>
      </c>
      <c r="I543" s="98">
        <v>3</v>
      </c>
      <c r="J543" s="101">
        <f>'เลย '!F95</f>
        <v>308234.06</v>
      </c>
      <c r="K543" s="102">
        <f>SUM('เลย '!AI95)</f>
        <v>357398.63</v>
      </c>
      <c r="L543" s="103">
        <f>'เลย '!AJ95</f>
        <v>1255475.49</v>
      </c>
      <c r="M543" s="103">
        <f>'เลย '!AK95</f>
        <v>1483618.97</v>
      </c>
      <c r="N543" s="99"/>
      <c r="O543" s="99"/>
      <c r="P543" s="99"/>
      <c r="Q543" s="91">
        <f t="shared" si="19"/>
        <v>-228143.47999999998</v>
      </c>
      <c r="R543" s="92">
        <f t="shared" si="20"/>
        <v>407.88677387914231</v>
      </c>
    </row>
    <row r="544" spans="1:18" x14ac:dyDescent="0.7">
      <c r="A544" s="98">
        <v>13</v>
      </c>
      <c r="B544" s="99" t="s">
        <v>58</v>
      </c>
      <c r="C544" s="99" t="s">
        <v>395</v>
      </c>
      <c r="D544" s="99" t="s">
        <v>121</v>
      </c>
      <c r="E544" s="99" t="s">
        <v>396</v>
      </c>
      <c r="F544" s="99" t="s">
        <v>178</v>
      </c>
      <c r="G544" s="99" t="s">
        <v>775</v>
      </c>
      <c r="H544" s="100">
        <v>4356</v>
      </c>
      <c r="I544" s="98">
        <v>3</v>
      </c>
      <c r="J544" s="101">
        <f>'เลย '!F96</f>
        <v>624163.43999999994</v>
      </c>
      <c r="K544" s="102">
        <f>SUM('เลย '!AI96)</f>
        <v>640741.52999999991</v>
      </c>
      <c r="L544" s="103">
        <f>'เลย '!AJ96</f>
        <v>900952.85</v>
      </c>
      <c r="M544" s="103">
        <f>'เลย '!AK96</f>
        <v>984730.71</v>
      </c>
      <c r="N544" s="99"/>
      <c r="O544" s="99"/>
      <c r="P544" s="99"/>
      <c r="Q544" s="91">
        <f t="shared" si="19"/>
        <v>-83777.859999999986</v>
      </c>
      <c r="R544" s="92">
        <f t="shared" si="20"/>
        <v>206.8303145087236</v>
      </c>
    </row>
    <row r="545" spans="1:18" x14ac:dyDescent="0.7">
      <c r="A545" s="98">
        <v>14</v>
      </c>
      <c r="B545" s="99" t="s">
        <v>58</v>
      </c>
      <c r="C545" s="99" t="s">
        <v>395</v>
      </c>
      <c r="D545" s="99" t="s">
        <v>121</v>
      </c>
      <c r="E545" s="99" t="s">
        <v>396</v>
      </c>
      <c r="F545" s="99" t="s">
        <v>178</v>
      </c>
      <c r="G545" s="99" t="s">
        <v>776</v>
      </c>
      <c r="H545" s="100">
        <v>5580</v>
      </c>
      <c r="I545" s="98">
        <v>4</v>
      </c>
      <c r="J545" s="101">
        <f>'เลย '!F97</f>
        <v>294068.27</v>
      </c>
      <c r="K545" s="102">
        <f>SUM('เลย '!AI97)</f>
        <v>-164535.31999999995</v>
      </c>
      <c r="L545" s="103">
        <f>'เลย '!AJ97</f>
        <v>503268.18</v>
      </c>
      <c r="M545" s="103">
        <f>'เลย '!AK97</f>
        <v>1756973.8900000001</v>
      </c>
      <c r="N545" s="99"/>
      <c r="O545" s="99"/>
      <c r="P545" s="99"/>
      <c r="Q545" s="91">
        <f t="shared" si="19"/>
        <v>-1253705.7100000002</v>
      </c>
      <c r="R545" s="92">
        <f t="shared" si="20"/>
        <v>90.191430107526884</v>
      </c>
    </row>
    <row r="546" spans="1:18" x14ac:dyDescent="0.7">
      <c r="A546" s="98">
        <v>15</v>
      </c>
      <c r="B546" s="99" t="s">
        <v>58</v>
      </c>
      <c r="C546" s="99" t="s">
        <v>395</v>
      </c>
      <c r="D546" s="99" t="s">
        <v>121</v>
      </c>
      <c r="E546" s="99" t="s">
        <v>396</v>
      </c>
      <c r="F546" s="99" t="s">
        <v>178</v>
      </c>
      <c r="G546" s="99" t="s">
        <v>777</v>
      </c>
      <c r="H546" s="100">
        <v>4092</v>
      </c>
      <c r="I546" s="98">
        <v>3</v>
      </c>
      <c r="J546" s="101">
        <f>'เลย '!F98</f>
        <v>195811.59</v>
      </c>
      <c r="K546" s="102">
        <f>SUM('เลย '!AI98)</f>
        <v>348565.12</v>
      </c>
      <c r="L546" s="103">
        <f>'เลย '!AJ98</f>
        <v>1958665.29</v>
      </c>
      <c r="M546" s="103">
        <f>'เลย '!AK98</f>
        <v>2219111.04</v>
      </c>
      <c r="N546" s="99"/>
      <c r="O546" s="99"/>
      <c r="P546" s="99"/>
      <c r="Q546" s="91">
        <f t="shared" si="19"/>
        <v>-260445.75</v>
      </c>
      <c r="R546" s="92">
        <f t="shared" si="20"/>
        <v>478.65720674486806</v>
      </c>
    </row>
    <row r="547" spans="1:18" x14ac:dyDescent="0.7">
      <c r="A547" s="98">
        <v>16</v>
      </c>
      <c r="B547" s="99" t="s">
        <v>58</v>
      </c>
      <c r="C547" s="99" t="s">
        <v>395</v>
      </c>
      <c r="D547" s="99" t="s">
        <v>121</v>
      </c>
      <c r="E547" s="99" t="s">
        <v>396</v>
      </c>
      <c r="F547" s="99" t="s">
        <v>178</v>
      </c>
      <c r="G547" s="99" t="s">
        <v>778</v>
      </c>
      <c r="H547" s="100">
        <v>5915</v>
      </c>
      <c r="I547" s="98">
        <v>4</v>
      </c>
      <c r="J547" s="101">
        <f>'เลย '!F99</f>
        <v>1334551.68</v>
      </c>
      <c r="K547" s="102">
        <f>SUM('เลย '!AI99)</f>
        <v>1399975.15</v>
      </c>
      <c r="L547" s="103">
        <f>'เลย '!AJ99</f>
        <v>3100424.37</v>
      </c>
      <c r="M547" s="103">
        <f>'เลย '!AK99</f>
        <v>3698646.23</v>
      </c>
      <c r="N547" s="99"/>
      <c r="O547" s="99"/>
      <c r="P547" s="99"/>
      <c r="Q547" s="91">
        <f t="shared" si="19"/>
        <v>-598221.85999999987</v>
      </c>
      <c r="R547" s="92">
        <f t="shared" si="20"/>
        <v>524.16303803888422</v>
      </c>
    </row>
    <row r="548" spans="1:18" x14ac:dyDescent="0.7">
      <c r="A548" s="98">
        <v>17</v>
      </c>
      <c r="B548" s="99" t="s">
        <v>58</v>
      </c>
      <c r="C548" s="99" t="s">
        <v>395</v>
      </c>
      <c r="D548" s="99" t="s">
        <v>121</v>
      </c>
      <c r="E548" s="99" t="s">
        <v>396</v>
      </c>
      <c r="F548" s="99" t="s">
        <v>178</v>
      </c>
      <c r="G548" s="99" t="s">
        <v>779</v>
      </c>
      <c r="H548" s="100">
        <v>3232</v>
      </c>
      <c r="I548" s="98">
        <v>3</v>
      </c>
      <c r="J548" s="101">
        <f>'เลย '!F100</f>
        <v>127964.14</v>
      </c>
      <c r="K548" s="102">
        <f>SUM('เลย '!AI100)</f>
        <v>106213.84000000001</v>
      </c>
      <c r="L548" s="103">
        <f>'เลย '!AJ100</f>
        <v>554578.47</v>
      </c>
      <c r="M548" s="103">
        <f>'เลย '!AK100</f>
        <v>949295.55999999994</v>
      </c>
      <c r="N548" s="99"/>
      <c r="O548" s="99"/>
      <c r="P548" s="99"/>
      <c r="Q548" s="91">
        <f t="shared" si="19"/>
        <v>-394717.08999999997</v>
      </c>
      <c r="R548" s="92">
        <f t="shared" si="20"/>
        <v>171.58987314356435</v>
      </c>
    </row>
    <row r="549" spans="1:18" x14ac:dyDescent="0.7">
      <c r="A549" s="98">
        <v>18</v>
      </c>
      <c r="B549" s="99" t="s">
        <v>58</v>
      </c>
      <c r="C549" s="99" t="s">
        <v>395</v>
      </c>
      <c r="D549" s="99" t="s">
        <v>121</v>
      </c>
      <c r="E549" s="99" t="s">
        <v>396</v>
      </c>
      <c r="F549" s="99" t="s">
        <v>178</v>
      </c>
      <c r="G549" s="99" t="s">
        <v>780</v>
      </c>
      <c r="H549" s="100">
        <v>4642</v>
      </c>
      <c r="I549" s="98">
        <v>4</v>
      </c>
      <c r="J549" s="101">
        <f>'เลย '!F101</f>
        <v>122607.65</v>
      </c>
      <c r="K549" s="102">
        <f>SUM('เลย '!AI101)</f>
        <v>-25799.23000000001</v>
      </c>
      <c r="L549" s="103">
        <f>'เลย '!AJ101</f>
        <v>2192587.39</v>
      </c>
      <c r="M549" s="103">
        <f>'เลย '!AK101</f>
        <v>2790281.19</v>
      </c>
      <c r="N549" s="99"/>
      <c r="O549" s="99"/>
      <c r="P549" s="99"/>
      <c r="Q549" s="91">
        <f t="shared" si="19"/>
        <v>-597693.79999999981</v>
      </c>
      <c r="R549" s="92">
        <f t="shared" si="20"/>
        <v>472.33679233089191</v>
      </c>
    </row>
    <row r="550" spans="1:18" s="110" customFormat="1" x14ac:dyDescent="0.7">
      <c r="A550" s="104">
        <v>9</v>
      </c>
      <c r="B550" s="105" t="s">
        <v>58</v>
      </c>
      <c r="C550" s="105"/>
      <c r="D550" s="105"/>
      <c r="E550" s="105" t="s">
        <v>75</v>
      </c>
      <c r="F550" s="105"/>
      <c r="G550" s="105" t="s">
        <v>398</v>
      </c>
      <c r="H550" s="111">
        <f>SUM(H532:H549)</f>
        <v>74219</v>
      </c>
      <c r="I550" s="104"/>
      <c r="J550" s="107">
        <f>SUM(J532:J549)</f>
        <v>8045884.7299999977</v>
      </c>
      <c r="K550" s="107">
        <f>SUM(K532:K549)</f>
        <v>8039727.8099999987</v>
      </c>
      <c r="L550" s="107">
        <f>SUM(L532:L549)</f>
        <v>28799035.66</v>
      </c>
      <c r="M550" s="107">
        <f>SUM(M532:M549)</f>
        <v>34516698.039999999</v>
      </c>
      <c r="N550" s="105">
        <v>17</v>
      </c>
      <c r="O550" s="105">
        <v>17</v>
      </c>
      <c r="P550" s="105">
        <f>N550-O550</f>
        <v>0</v>
      </c>
      <c r="Q550" s="108">
        <f t="shared" si="19"/>
        <v>-5717662.379999999</v>
      </c>
      <c r="R550" s="109">
        <f>L550/H550</f>
        <v>388.02780500949893</v>
      </c>
    </row>
    <row r="551" spans="1:18" x14ac:dyDescent="0.7">
      <c r="A551" s="98">
        <v>1</v>
      </c>
      <c r="B551" s="99" t="s">
        <v>58</v>
      </c>
      <c r="C551" s="99" t="s">
        <v>399</v>
      </c>
      <c r="D551" s="99" t="s">
        <v>126</v>
      </c>
      <c r="E551" s="99" t="s">
        <v>400</v>
      </c>
      <c r="F551" s="99" t="s">
        <v>208</v>
      </c>
      <c r="G551" s="99" t="s">
        <v>401</v>
      </c>
      <c r="H551" s="100"/>
      <c r="I551" s="98"/>
      <c r="J551" s="101"/>
      <c r="K551" s="102"/>
      <c r="L551" s="103"/>
      <c r="M551" s="103"/>
      <c r="N551" s="99"/>
      <c r="O551" s="99"/>
      <c r="P551" s="99"/>
    </row>
    <row r="552" spans="1:18" x14ac:dyDescent="0.7">
      <c r="A552" s="98">
        <v>2</v>
      </c>
      <c r="B552" s="99" t="s">
        <v>58</v>
      </c>
      <c r="C552" s="99" t="s">
        <v>399</v>
      </c>
      <c r="D552" s="99" t="s">
        <v>126</v>
      </c>
      <c r="E552" s="99" t="s">
        <v>400</v>
      </c>
      <c r="F552" s="99" t="s">
        <v>178</v>
      </c>
      <c r="G552" s="99" t="s">
        <v>781</v>
      </c>
      <c r="H552" s="100">
        <v>2514</v>
      </c>
      <c r="I552" s="98">
        <v>2</v>
      </c>
      <c r="J552" s="101">
        <f>'เลย '!F102</f>
        <v>444039.2</v>
      </c>
      <c r="K552" s="102">
        <f>SUM('เลย '!AI102)</f>
        <v>328294.23000000004</v>
      </c>
      <c r="L552" s="103">
        <f>'เลย '!AJ102</f>
        <v>1657903.4100000001</v>
      </c>
      <c r="M552" s="103">
        <f>'เลย '!AK102</f>
        <v>1624714.5899999999</v>
      </c>
      <c r="N552" s="99"/>
      <c r="O552" s="99"/>
      <c r="P552" s="99"/>
      <c r="Q552" s="91">
        <f t="shared" si="19"/>
        <v>33188.820000000298</v>
      </c>
      <c r="R552" s="92">
        <f t="shared" si="20"/>
        <v>659.46834128878288</v>
      </c>
    </row>
    <row r="553" spans="1:18" x14ac:dyDescent="0.7">
      <c r="A553" s="98">
        <v>3</v>
      </c>
      <c r="B553" s="99" t="s">
        <v>58</v>
      </c>
      <c r="C553" s="99" t="s">
        <v>399</v>
      </c>
      <c r="D553" s="99" t="s">
        <v>126</v>
      </c>
      <c r="E553" s="99" t="s">
        <v>400</v>
      </c>
      <c r="F553" s="99" t="s">
        <v>178</v>
      </c>
      <c r="G553" s="99" t="s">
        <v>782</v>
      </c>
      <c r="H553" s="100">
        <v>5396</v>
      </c>
      <c r="I553" s="98">
        <v>4</v>
      </c>
      <c r="J553" s="101">
        <f>'เลย '!F103</f>
        <v>292141.99</v>
      </c>
      <c r="K553" s="102">
        <f>SUM('เลย '!AI103)</f>
        <v>385819.4</v>
      </c>
      <c r="L553" s="103">
        <f>'เลย '!AJ103</f>
        <v>736471.39</v>
      </c>
      <c r="M553" s="103">
        <f>'เลย '!AK103</f>
        <v>794438.38</v>
      </c>
      <c r="N553" s="99"/>
      <c r="O553" s="99"/>
      <c r="P553" s="99"/>
      <c r="Q553" s="91">
        <f t="shared" si="19"/>
        <v>-57966.989999999991</v>
      </c>
      <c r="R553" s="92">
        <f t="shared" si="20"/>
        <v>136.48469051148999</v>
      </c>
    </row>
    <row r="554" spans="1:18" x14ac:dyDescent="0.7">
      <c r="A554" s="98">
        <v>4</v>
      </c>
      <c r="B554" s="99" t="s">
        <v>58</v>
      </c>
      <c r="C554" s="99" t="s">
        <v>399</v>
      </c>
      <c r="D554" s="99" t="s">
        <v>126</v>
      </c>
      <c r="E554" s="99" t="s">
        <v>400</v>
      </c>
      <c r="F554" s="99" t="s">
        <v>178</v>
      </c>
      <c r="G554" s="99" t="s">
        <v>783</v>
      </c>
      <c r="H554" s="100">
        <v>2862</v>
      </c>
      <c r="I554" s="98">
        <v>2</v>
      </c>
      <c r="J554" s="101">
        <f>'เลย '!F104</f>
        <v>118099.8</v>
      </c>
      <c r="K554" s="102">
        <f>SUM('เลย '!AI104)</f>
        <v>106492.93000000001</v>
      </c>
      <c r="L554" s="103">
        <f>'เลย '!AJ104</f>
        <v>1795134.17</v>
      </c>
      <c r="M554" s="103">
        <f>'เลย '!AK104</f>
        <v>1885298.39</v>
      </c>
      <c r="N554" s="99"/>
      <c r="O554" s="99"/>
      <c r="P554" s="99"/>
      <c r="Q554" s="91">
        <f t="shared" si="19"/>
        <v>-90164.219999999972</v>
      </c>
      <c r="R554" s="92">
        <f t="shared" si="20"/>
        <v>627.23066736547867</v>
      </c>
    </row>
    <row r="555" spans="1:18" x14ac:dyDescent="0.7">
      <c r="A555" s="98">
        <v>5</v>
      </c>
      <c r="B555" s="99" t="s">
        <v>58</v>
      </c>
      <c r="C555" s="99" t="s">
        <v>399</v>
      </c>
      <c r="D555" s="99" t="s">
        <v>126</v>
      </c>
      <c r="E555" s="99" t="s">
        <v>400</v>
      </c>
      <c r="F555" s="99" t="s">
        <v>178</v>
      </c>
      <c r="G555" s="99" t="s">
        <v>784</v>
      </c>
      <c r="H555" s="100">
        <v>3194</v>
      </c>
      <c r="I555" s="98">
        <v>3</v>
      </c>
      <c r="J555" s="101">
        <f>'เลย '!F105</f>
        <v>395121.11</v>
      </c>
      <c r="K555" s="235">
        <f>SUM('เลย '!AI105)</f>
        <v>434713.95999999996</v>
      </c>
      <c r="L555" s="103">
        <f>'เลย '!AJ105</f>
        <v>1575455</v>
      </c>
      <c r="M555" s="103">
        <f>'เลย '!AK105</f>
        <v>1602627.76</v>
      </c>
      <c r="N555" s="99"/>
      <c r="O555" s="99"/>
      <c r="P555" s="99"/>
      <c r="Q555" s="91">
        <f t="shared" si="19"/>
        <v>-27172.760000000009</v>
      </c>
      <c r="R555" s="92">
        <f t="shared" si="20"/>
        <v>493.25453976205387</v>
      </c>
    </row>
    <row r="556" spans="1:18" x14ac:dyDescent="0.7">
      <c r="A556" s="98">
        <v>6</v>
      </c>
      <c r="B556" s="99" t="s">
        <v>58</v>
      </c>
      <c r="C556" s="99" t="s">
        <v>399</v>
      </c>
      <c r="D556" s="99" t="s">
        <v>126</v>
      </c>
      <c r="E556" s="99" t="s">
        <v>400</v>
      </c>
      <c r="F556" s="99" t="s">
        <v>178</v>
      </c>
      <c r="G556" s="99" t="s">
        <v>785</v>
      </c>
      <c r="H556" s="100">
        <v>4181</v>
      </c>
      <c r="I556" s="98">
        <v>3</v>
      </c>
      <c r="J556" s="101">
        <f>'เลย '!F106</f>
        <v>362274.58</v>
      </c>
      <c r="K556" s="102">
        <f>SUM('เลย '!AI106)</f>
        <v>354900.03</v>
      </c>
      <c r="L556" s="103">
        <f>'เลย '!AJ106</f>
        <v>1296217</v>
      </c>
      <c r="M556" s="103">
        <f>'เลย '!AK106</f>
        <v>1288379.2</v>
      </c>
      <c r="N556" s="99"/>
      <c r="O556" s="99"/>
      <c r="P556" s="99"/>
      <c r="Q556" s="91">
        <f t="shared" si="19"/>
        <v>7837.8000000000466</v>
      </c>
      <c r="R556" s="92">
        <f t="shared" si="20"/>
        <v>310.02559196364507</v>
      </c>
    </row>
    <row r="557" spans="1:18" s="110" customFormat="1" x14ac:dyDescent="0.7">
      <c r="A557" s="104">
        <v>10</v>
      </c>
      <c r="B557" s="105" t="s">
        <v>58</v>
      </c>
      <c r="C557" s="105"/>
      <c r="D557" s="105"/>
      <c r="E557" s="105" t="s">
        <v>75</v>
      </c>
      <c r="F557" s="105"/>
      <c r="G557" s="105" t="s">
        <v>402</v>
      </c>
      <c r="H557" s="111">
        <f>SUM(H551:H556)</f>
        <v>18147</v>
      </c>
      <c r="I557" s="104"/>
      <c r="J557" s="107">
        <f>SUM(J551:J556)</f>
        <v>1611676.6800000002</v>
      </c>
      <c r="K557" s="107">
        <f>SUM(K551:K556)</f>
        <v>1610220.55</v>
      </c>
      <c r="L557" s="107">
        <f>SUM(L551:L556)</f>
        <v>7061180.9700000007</v>
      </c>
      <c r="M557" s="107">
        <f>SUM(M551:M556)</f>
        <v>7195458.3199999994</v>
      </c>
      <c r="N557" s="105">
        <v>5</v>
      </c>
      <c r="O557" s="105">
        <v>5</v>
      </c>
      <c r="P557" s="105">
        <f>N557-O557</f>
        <v>0</v>
      </c>
      <c r="Q557" s="108">
        <f t="shared" si="19"/>
        <v>-134277.3499999987</v>
      </c>
      <c r="R557" s="109">
        <f>L557/H557</f>
        <v>389.11009918994881</v>
      </c>
    </row>
    <row r="558" spans="1:18" x14ac:dyDescent="0.7">
      <c r="A558" s="98">
        <v>1</v>
      </c>
      <c r="B558" s="99" t="s">
        <v>58</v>
      </c>
      <c r="C558" s="99" t="s">
        <v>403</v>
      </c>
      <c r="D558" s="99" t="s">
        <v>131</v>
      </c>
      <c r="E558" s="99" t="s">
        <v>404</v>
      </c>
      <c r="F558" s="99" t="s">
        <v>208</v>
      </c>
      <c r="G558" s="99" t="s">
        <v>405</v>
      </c>
      <c r="H558" s="100"/>
      <c r="I558" s="98"/>
      <c r="J558" s="101"/>
      <c r="K558" s="102"/>
      <c r="L558" s="103"/>
      <c r="M558" s="103"/>
      <c r="N558" s="99"/>
      <c r="O558" s="99"/>
      <c r="P558" s="99"/>
    </row>
    <row r="559" spans="1:18" x14ac:dyDescent="0.7">
      <c r="A559" s="98">
        <v>2</v>
      </c>
      <c r="B559" s="99" t="s">
        <v>58</v>
      </c>
      <c r="C559" s="99" t="s">
        <v>403</v>
      </c>
      <c r="D559" s="99" t="s">
        <v>131</v>
      </c>
      <c r="E559" s="99" t="s">
        <v>404</v>
      </c>
      <c r="F559" s="99" t="s">
        <v>178</v>
      </c>
      <c r="G559" s="99" t="s">
        <v>786</v>
      </c>
      <c r="H559" s="100">
        <v>4592</v>
      </c>
      <c r="I559" s="98">
        <v>4</v>
      </c>
      <c r="J559" s="101">
        <f>'เลย '!F107</f>
        <v>892794.06</v>
      </c>
      <c r="K559" s="102">
        <f>SUM('เลย '!AI107)</f>
        <v>1011151.88</v>
      </c>
      <c r="L559" s="103">
        <f>'เลย '!AJ107</f>
        <v>3110938.9000000004</v>
      </c>
      <c r="M559" s="103">
        <f>'เลย '!AK107</f>
        <v>2750762.42</v>
      </c>
      <c r="N559" s="99"/>
      <c r="O559" s="99"/>
      <c r="P559" s="99"/>
      <c r="Q559" s="91">
        <f t="shared" si="19"/>
        <v>360176.48000000045</v>
      </c>
      <c r="R559" s="92">
        <f t="shared" si="20"/>
        <v>677.46927264808369</v>
      </c>
    </row>
    <row r="560" spans="1:18" x14ac:dyDescent="0.7">
      <c r="A560" s="98">
        <v>3</v>
      </c>
      <c r="B560" s="99" t="s">
        <v>58</v>
      </c>
      <c r="C560" s="99" t="s">
        <v>403</v>
      </c>
      <c r="D560" s="99" t="s">
        <v>131</v>
      </c>
      <c r="E560" s="99" t="s">
        <v>404</v>
      </c>
      <c r="F560" s="99" t="s">
        <v>178</v>
      </c>
      <c r="G560" s="99" t="s">
        <v>787</v>
      </c>
      <c r="H560" s="100">
        <v>1410</v>
      </c>
      <c r="I560" s="98">
        <v>1</v>
      </c>
      <c r="J560" s="101">
        <f>'เลย '!F108</f>
        <v>351671.4</v>
      </c>
      <c r="K560" s="102">
        <f>SUM('เลย '!AI108)</f>
        <v>341477.07</v>
      </c>
      <c r="L560" s="103">
        <f>'เลย '!AJ108</f>
        <v>1793460.4400000002</v>
      </c>
      <c r="M560" s="103">
        <f>'เลย '!AK108</f>
        <v>1816627.6300000001</v>
      </c>
      <c r="N560" s="99"/>
      <c r="O560" s="99"/>
      <c r="P560" s="99"/>
      <c r="Q560" s="91">
        <f t="shared" si="19"/>
        <v>-23167.189999999944</v>
      </c>
      <c r="R560" s="92">
        <f>L560/H560</f>
        <v>1271.9577588652483</v>
      </c>
    </row>
    <row r="561" spans="1:18" x14ac:dyDescent="0.7">
      <c r="A561" s="98">
        <v>4</v>
      </c>
      <c r="B561" s="99" t="s">
        <v>58</v>
      </c>
      <c r="C561" s="99" t="s">
        <v>403</v>
      </c>
      <c r="D561" s="99" t="s">
        <v>131</v>
      </c>
      <c r="E561" s="99" t="s">
        <v>404</v>
      </c>
      <c r="F561" s="99" t="s">
        <v>178</v>
      </c>
      <c r="G561" s="99" t="s">
        <v>788</v>
      </c>
      <c r="H561" s="100">
        <v>4166</v>
      </c>
      <c r="I561" s="98">
        <v>3</v>
      </c>
      <c r="J561" s="101">
        <f>'เลย '!F109</f>
        <v>672854.2</v>
      </c>
      <c r="K561" s="102">
        <f>SUM('เลย '!AI109)</f>
        <v>734922.57</v>
      </c>
      <c r="L561" s="103">
        <f>'เลย '!AJ109</f>
        <v>2290756.7199999997</v>
      </c>
      <c r="M561" s="103">
        <f>'เลย '!AK109</f>
        <v>2502796</v>
      </c>
      <c r="N561" s="99"/>
      <c r="O561" s="99"/>
      <c r="P561" s="99"/>
      <c r="Q561" s="91">
        <f t="shared" si="19"/>
        <v>-212039.28000000026</v>
      </c>
      <c r="R561" s="92">
        <f t="shared" si="20"/>
        <v>549.86959193470955</v>
      </c>
    </row>
    <row r="562" spans="1:18" x14ac:dyDescent="0.7">
      <c r="A562" s="98">
        <v>5</v>
      </c>
      <c r="B562" s="99" t="s">
        <v>58</v>
      </c>
      <c r="C562" s="99" t="s">
        <v>403</v>
      </c>
      <c r="D562" s="99" t="s">
        <v>131</v>
      </c>
      <c r="E562" s="99" t="s">
        <v>404</v>
      </c>
      <c r="F562" s="99" t="s">
        <v>178</v>
      </c>
      <c r="G562" s="99" t="s">
        <v>789</v>
      </c>
      <c r="H562" s="100">
        <v>3743</v>
      </c>
      <c r="I562" s="98">
        <v>3</v>
      </c>
      <c r="J562" s="101">
        <f>'เลย '!F110</f>
        <v>684830.43</v>
      </c>
      <c r="K562" s="102">
        <f>SUM('เลย '!AI110)</f>
        <v>714458.25</v>
      </c>
      <c r="L562" s="103">
        <f>'เลย '!AJ110</f>
        <v>2198645.04</v>
      </c>
      <c r="M562" s="103">
        <f>'เลย '!AK110</f>
        <v>1883538.28</v>
      </c>
      <c r="N562" s="99"/>
      <c r="O562" s="99"/>
      <c r="P562" s="99"/>
      <c r="Q562" s="91">
        <f t="shared" si="19"/>
        <v>315106.76</v>
      </c>
      <c r="R562" s="92">
        <f t="shared" si="20"/>
        <v>587.40182741116757</v>
      </c>
    </row>
    <row r="563" spans="1:18" x14ac:dyDescent="0.7">
      <c r="A563" s="98">
        <v>6</v>
      </c>
      <c r="B563" s="99" t="s">
        <v>58</v>
      </c>
      <c r="C563" s="99" t="s">
        <v>403</v>
      </c>
      <c r="D563" s="99" t="s">
        <v>131</v>
      </c>
      <c r="E563" s="99" t="s">
        <v>404</v>
      </c>
      <c r="F563" s="99" t="s">
        <v>178</v>
      </c>
      <c r="G563" s="99" t="s">
        <v>790</v>
      </c>
      <c r="H563" s="100">
        <v>1729</v>
      </c>
      <c r="I563" s="98">
        <v>2</v>
      </c>
      <c r="J563" s="101">
        <f>'เลย '!F111</f>
        <v>374854.16</v>
      </c>
      <c r="K563" s="102">
        <f>SUM('เลย '!AI111)</f>
        <v>442280.17</v>
      </c>
      <c r="L563" s="103">
        <f>'เลย '!AJ111</f>
        <v>1313150.3599999999</v>
      </c>
      <c r="M563" s="103">
        <f>'เลย '!AK111</f>
        <v>1350923.9899999998</v>
      </c>
      <c r="N563" s="99"/>
      <c r="O563" s="99"/>
      <c r="P563" s="99"/>
      <c r="Q563" s="91">
        <f t="shared" si="19"/>
        <v>-37773.629999999888</v>
      </c>
      <c r="R563" s="92">
        <f t="shared" si="20"/>
        <v>759.4854598033545</v>
      </c>
    </row>
    <row r="564" spans="1:18" s="110" customFormat="1" x14ac:dyDescent="0.7">
      <c r="A564" s="104">
        <v>11</v>
      </c>
      <c r="B564" s="105" t="s">
        <v>58</v>
      </c>
      <c r="C564" s="105"/>
      <c r="D564" s="105"/>
      <c r="E564" s="105" t="s">
        <v>75</v>
      </c>
      <c r="F564" s="105"/>
      <c r="G564" s="105" t="s">
        <v>406</v>
      </c>
      <c r="H564" s="111">
        <f>SUM(H558:H563)</f>
        <v>15640</v>
      </c>
      <c r="I564" s="104"/>
      <c r="J564" s="107">
        <f>SUM(J558:J563)</f>
        <v>2977004.25</v>
      </c>
      <c r="K564" s="107">
        <f>SUM(K558:K563)</f>
        <v>3244289.94</v>
      </c>
      <c r="L564" s="107">
        <f>SUM(L558:L563)</f>
        <v>10706951.460000001</v>
      </c>
      <c r="M564" s="107">
        <f>SUM(M558:M563)</f>
        <v>10304648.32</v>
      </c>
      <c r="N564" s="105">
        <v>5</v>
      </c>
      <c r="O564" s="105">
        <v>5</v>
      </c>
      <c r="P564" s="105">
        <f>N564-O564</f>
        <v>0</v>
      </c>
      <c r="Q564" s="108">
        <f t="shared" si="19"/>
        <v>402303.1400000006</v>
      </c>
      <c r="R564" s="109">
        <f>L564/H564</f>
        <v>684.58768925831203</v>
      </c>
    </row>
    <row r="565" spans="1:18" x14ac:dyDescent="0.7">
      <c r="A565" s="98">
        <v>1</v>
      </c>
      <c r="B565" s="99" t="s">
        <v>58</v>
      </c>
      <c r="C565" s="99" t="s">
        <v>407</v>
      </c>
      <c r="D565" s="99" t="s">
        <v>135</v>
      </c>
      <c r="E565" s="99" t="s">
        <v>408</v>
      </c>
      <c r="F565" s="99" t="s">
        <v>208</v>
      </c>
      <c r="G565" s="99" t="s">
        <v>409</v>
      </c>
      <c r="H565" s="100"/>
      <c r="I565" s="98"/>
      <c r="J565" s="101"/>
      <c r="K565" s="102"/>
      <c r="L565" s="103"/>
      <c r="M565" s="103"/>
      <c r="N565" s="99"/>
      <c r="O565" s="99"/>
      <c r="P565" s="99"/>
    </row>
    <row r="566" spans="1:18" x14ac:dyDescent="0.7">
      <c r="A566" s="98">
        <v>2</v>
      </c>
      <c r="B566" s="99" t="s">
        <v>58</v>
      </c>
      <c r="C566" s="99" t="s">
        <v>407</v>
      </c>
      <c r="D566" s="99" t="s">
        <v>135</v>
      </c>
      <c r="E566" s="99" t="s">
        <v>408</v>
      </c>
      <c r="F566" s="99" t="s">
        <v>178</v>
      </c>
      <c r="G566" s="99" t="s">
        <v>791</v>
      </c>
      <c r="H566" s="100">
        <v>5248</v>
      </c>
      <c r="I566" s="98">
        <v>4</v>
      </c>
      <c r="J566" s="101">
        <f>'เลย '!F112</f>
        <v>623388.93999999994</v>
      </c>
      <c r="K566" s="102">
        <f>SUM('เลย '!AI112)</f>
        <v>458871.93999999994</v>
      </c>
      <c r="L566" s="103">
        <f>'เลย '!AJ112</f>
        <v>3498373.82</v>
      </c>
      <c r="M566" s="103">
        <f>'เลย '!AK112</f>
        <v>3603990.42</v>
      </c>
      <c r="N566" s="99"/>
      <c r="O566" s="99"/>
      <c r="P566" s="99"/>
      <c r="Q566" s="91">
        <f t="shared" si="19"/>
        <v>-105616.60000000009</v>
      </c>
      <c r="R566" s="92">
        <f t="shared" si="20"/>
        <v>666.61086509146344</v>
      </c>
    </row>
    <row r="567" spans="1:18" x14ac:dyDescent="0.7">
      <c r="A567" s="98">
        <v>3</v>
      </c>
      <c r="B567" s="99" t="s">
        <v>58</v>
      </c>
      <c r="C567" s="99" t="s">
        <v>407</v>
      </c>
      <c r="D567" s="99" t="s">
        <v>135</v>
      </c>
      <c r="E567" s="99" t="s">
        <v>408</v>
      </c>
      <c r="F567" s="99" t="s">
        <v>178</v>
      </c>
      <c r="G567" s="99" t="s">
        <v>792</v>
      </c>
      <c r="H567" s="100">
        <v>5149</v>
      </c>
      <c r="I567" s="98">
        <v>4</v>
      </c>
      <c r="J567" s="101">
        <f>'เลย '!F113</f>
        <v>1644232.01</v>
      </c>
      <c r="K567" s="102">
        <f>SUM('เลย '!AI113)</f>
        <v>1519907.51</v>
      </c>
      <c r="L567" s="103">
        <f>'เลย '!AJ113</f>
        <v>3069085.82</v>
      </c>
      <c r="M567" s="103">
        <f>'เลย '!AK113</f>
        <v>3111086.72</v>
      </c>
      <c r="N567" s="99"/>
      <c r="O567" s="99"/>
      <c r="P567" s="99"/>
      <c r="Q567" s="91">
        <f t="shared" si="19"/>
        <v>-42000.900000000373</v>
      </c>
      <c r="R567" s="92">
        <f t="shared" si="20"/>
        <v>596.05473295785589</v>
      </c>
    </row>
    <row r="568" spans="1:18" x14ac:dyDescent="0.7">
      <c r="A568" s="98">
        <v>4</v>
      </c>
      <c r="B568" s="99" t="s">
        <v>58</v>
      </c>
      <c r="C568" s="99" t="s">
        <v>407</v>
      </c>
      <c r="D568" s="99" t="s">
        <v>135</v>
      </c>
      <c r="E568" s="99" t="s">
        <v>408</v>
      </c>
      <c r="F568" s="99" t="s">
        <v>178</v>
      </c>
      <c r="G568" s="99" t="s">
        <v>793</v>
      </c>
      <c r="H568" s="100">
        <v>2799</v>
      </c>
      <c r="I568" s="98">
        <v>2</v>
      </c>
      <c r="J568" s="101">
        <f>'เลย '!F114</f>
        <v>769451.86</v>
      </c>
      <c r="K568" s="102">
        <f>SUM('เลย '!AI114)</f>
        <v>834285.86</v>
      </c>
      <c r="L568" s="103">
        <f>'เลย '!AJ114</f>
        <v>1619504.6</v>
      </c>
      <c r="M568" s="103">
        <f>'เลย '!AK114</f>
        <v>1411044.2999999998</v>
      </c>
      <c r="N568" s="99"/>
      <c r="O568" s="99"/>
      <c r="P568" s="99"/>
      <c r="Q568" s="91">
        <f t="shared" si="19"/>
        <v>208460.30000000028</v>
      </c>
      <c r="R568" s="92">
        <f t="shared" si="20"/>
        <v>578.60114326545192</v>
      </c>
    </row>
    <row r="569" spans="1:18" x14ac:dyDescent="0.7">
      <c r="A569" s="98">
        <v>5</v>
      </c>
      <c r="B569" s="99" t="s">
        <v>58</v>
      </c>
      <c r="C569" s="99" t="s">
        <v>407</v>
      </c>
      <c r="D569" s="99" t="s">
        <v>135</v>
      </c>
      <c r="E569" s="99" t="s">
        <v>408</v>
      </c>
      <c r="F569" s="99" t="s">
        <v>178</v>
      </c>
      <c r="G569" s="99" t="s">
        <v>794</v>
      </c>
      <c r="H569" s="100">
        <v>4310</v>
      </c>
      <c r="I569" s="98">
        <v>3</v>
      </c>
      <c r="J569" s="101">
        <f>'เลย '!F115</f>
        <v>336559.31</v>
      </c>
      <c r="K569" s="102">
        <f>SUM('เลย '!AI115)</f>
        <v>385967.95000000007</v>
      </c>
      <c r="L569" s="103">
        <f>'เลย '!AJ115</f>
        <v>2957854.76</v>
      </c>
      <c r="M569" s="103">
        <f>'เลย '!AK115</f>
        <v>3429405.36</v>
      </c>
      <c r="N569" s="99"/>
      <c r="O569" s="99"/>
      <c r="P569" s="99"/>
      <c r="Q569" s="91">
        <f t="shared" si="19"/>
        <v>-471550.60000000009</v>
      </c>
      <c r="R569" s="92">
        <f t="shared" si="20"/>
        <v>686.27720649651963</v>
      </c>
    </row>
    <row r="570" spans="1:18" x14ac:dyDescent="0.7">
      <c r="A570" s="98">
        <v>6</v>
      </c>
      <c r="B570" s="99" t="s">
        <v>58</v>
      </c>
      <c r="C570" s="99" t="s">
        <v>407</v>
      </c>
      <c r="D570" s="99" t="s">
        <v>135</v>
      </c>
      <c r="E570" s="99" t="s">
        <v>408</v>
      </c>
      <c r="F570" s="99" t="s">
        <v>178</v>
      </c>
      <c r="G570" s="99" t="s">
        <v>795</v>
      </c>
      <c r="H570" s="100">
        <v>1491</v>
      </c>
      <c r="I570" s="98">
        <v>1</v>
      </c>
      <c r="J570" s="101">
        <f>'เลย '!F116</f>
        <v>340497.91</v>
      </c>
      <c r="K570" s="102">
        <f>SUM('เลย '!AI116)</f>
        <v>353382.51999999996</v>
      </c>
      <c r="L570" s="103">
        <f>'เลย '!AJ116</f>
        <v>1043268.64</v>
      </c>
      <c r="M570" s="103">
        <f>'เลย '!AK116</f>
        <v>1115638.4000000001</v>
      </c>
      <c r="N570" s="99"/>
      <c r="O570" s="99"/>
      <c r="P570" s="99"/>
      <c r="Q570" s="91">
        <f t="shared" si="19"/>
        <v>-72369.760000000126</v>
      </c>
      <c r="R570" s="92">
        <f t="shared" si="20"/>
        <v>699.71069081153587</v>
      </c>
    </row>
    <row r="571" spans="1:18" x14ac:dyDescent="0.7">
      <c r="A571" s="98">
        <v>7</v>
      </c>
      <c r="B571" s="99" t="s">
        <v>58</v>
      </c>
      <c r="C571" s="99" t="s">
        <v>407</v>
      </c>
      <c r="D571" s="99" t="s">
        <v>135</v>
      </c>
      <c r="E571" s="99" t="s">
        <v>408</v>
      </c>
      <c r="F571" s="99" t="s">
        <v>178</v>
      </c>
      <c r="G571" s="99" t="s">
        <v>796</v>
      </c>
      <c r="H571" s="100">
        <v>4741</v>
      </c>
      <c r="I571" s="98">
        <v>4</v>
      </c>
      <c r="J571" s="101">
        <f>'เลย '!F117</f>
        <v>991914.02</v>
      </c>
      <c r="K571" s="102">
        <f>SUM('เลย '!AI117)</f>
        <v>976391.35000000009</v>
      </c>
      <c r="L571" s="103">
        <f>'เลย '!AJ117</f>
        <v>3691021.2800000003</v>
      </c>
      <c r="M571" s="103">
        <f>'เลย '!AK117</f>
        <v>3681723.61</v>
      </c>
      <c r="N571" s="99"/>
      <c r="O571" s="99"/>
      <c r="P571" s="99"/>
      <c r="Q571" s="91">
        <f t="shared" si="19"/>
        <v>9297.6700000003912</v>
      </c>
      <c r="R571" s="92">
        <f t="shared" si="20"/>
        <v>778.53222526893069</v>
      </c>
    </row>
    <row r="572" spans="1:18" s="110" customFormat="1" x14ac:dyDescent="0.7">
      <c r="A572" s="104">
        <v>12</v>
      </c>
      <c r="B572" s="105" t="s">
        <v>58</v>
      </c>
      <c r="C572" s="105"/>
      <c r="D572" s="105"/>
      <c r="E572" s="105" t="s">
        <v>75</v>
      </c>
      <c r="F572" s="105"/>
      <c r="G572" s="105" t="s">
        <v>410</v>
      </c>
      <c r="H572" s="111">
        <f>SUM(H565:H571)</f>
        <v>23738</v>
      </c>
      <c r="I572" s="104"/>
      <c r="J572" s="107">
        <f>SUM(J565:J571)</f>
        <v>4706044.0500000007</v>
      </c>
      <c r="K572" s="107">
        <f>SUM(K565:K571)</f>
        <v>4528807.1300000008</v>
      </c>
      <c r="L572" s="107">
        <f>SUM(L565:L571)</f>
        <v>15879108.920000002</v>
      </c>
      <c r="M572" s="107">
        <f>SUM(M565:M571)</f>
        <v>16352888.810000001</v>
      </c>
      <c r="N572" s="105">
        <v>6</v>
      </c>
      <c r="O572" s="105">
        <v>6</v>
      </c>
      <c r="P572" s="105">
        <f>N572-O572</f>
        <v>0</v>
      </c>
      <c r="Q572" s="108">
        <f t="shared" si="19"/>
        <v>-473779.88999999873</v>
      </c>
      <c r="R572" s="109">
        <f>L572/H572</f>
        <v>668.93204650770929</v>
      </c>
    </row>
    <row r="573" spans="1:18" x14ac:dyDescent="0.7">
      <c r="A573" s="98">
        <v>1</v>
      </c>
      <c r="B573" s="99" t="s">
        <v>58</v>
      </c>
      <c r="C573" s="99" t="s">
        <v>411</v>
      </c>
      <c r="D573" s="99" t="s">
        <v>142</v>
      </c>
      <c r="E573" s="99" t="s">
        <v>412</v>
      </c>
      <c r="F573" s="99" t="s">
        <v>208</v>
      </c>
      <c r="G573" s="99" t="s">
        <v>413</v>
      </c>
      <c r="H573" s="100"/>
      <c r="I573" s="98"/>
      <c r="J573" s="101"/>
      <c r="K573" s="102"/>
      <c r="L573" s="103"/>
      <c r="M573" s="103"/>
      <c r="N573" s="99"/>
      <c r="O573" s="99"/>
      <c r="P573" s="99"/>
    </row>
    <row r="574" spans="1:18" x14ac:dyDescent="0.7">
      <c r="A574" s="98">
        <v>2</v>
      </c>
      <c r="B574" s="99" t="s">
        <v>58</v>
      </c>
      <c r="C574" s="99" t="s">
        <v>411</v>
      </c>
      <c r="D574" s="99" t="s">
        <v>142</v>
      </c>
      <c r="E574" s="99" t="s">
        <v>412</v>
      </c>
      <c r="F574" s="99" t="s">
        <v>178</v>
      </c>
      <c r="G574" s="99" t="s">
        <v>797</v>
      </c>
      <c r="H574" s="100">
        <v>3544</v>
      </c>
      <c r="I574" s="98">
        <v>3</v>
      </c>
      <c r="J574" s="101">
        <f>'เลย '!F118</f>
        <v>947227.48</v>
      </c>
      <c r="K574" s="102">
        <f>SUM('เลย '!AI118)</f>
        <v>1010324.2</v>
      </c>
      <c r="L574" s="103">
        <f>'เลย '!AJ118</f>
        <v>1926382.42</v>
      </c>
      <c r="M574" s="103">
        <f>'เลย '!AK118</f>
        <v>1754720.28</v>
      </c>
      <c r="N574" s="99"/>
      <c r="O574" s="99"/>
      <c r="P574" s="99"/>
      <c r="Q574" s="91">
        <f t="shared" si="19"/>
        <v>171662.1399999999</v>
      </c>
      <c r="R574" s="92">
        <f t="shared" si="20"/>
        <v>543.56163092550787</v>
      </c>
    </row>
    <row r="575" spans="1:18" x14ac:dyDescent="0.7">
      <c r="A575" s="98">
        <v>3</v>
      </c>
      <c r="B575" s="99" t="s">
        <v>58</v>
      </c>
      <c r="C575" s="99" t="s">
        <v>411</v>
      </c>
      <c r="D575" s="99" t="s">
        <v>142</v>
      </c>
      <c r="E575" s="99" t="s">
        <v>412</v>
      </c>
      <c r="F575" s="99" t="s">
        <v>178</v>
      </c>
      <c r="G575" s="99" t="s">
        <v>798</v>
      </c>
      <c r="H575" s="100">
        <v>3372</v>
      </c>
      <c r="I575" s="98">
        <v>3</v>
      </c>
      <c r="J575" s="101">
        <f>'เลย '!F119</f>
        <v>1325729.24</v>
      </c>
      <c r="K575" s="102">
        <f>SUM('เลย '!AI119)</f>
        <v>1413821.95</v>
      </c>
      <c r="L575" s="103">
        <f>'เลย '!AJ119</f>
        <v>1955738.93</v>
      </c>
      <c r="M575" s="103">
        <f>'เลย '!AK119</f>
        <v>1805411.69</v>
      </c>
      <c r="N575" s="99"/>
      <c r="O575" s="99"/>
      <c r="P575" s="99"/>
      <c r="Q575" s="91">
        <f t="shared" si="19"/>
        <v>150327.24</v>
      </c>
      <c r="R575" s="92">
        <f t="shared" si="20"/>
        <v>579.99375148279955</v>
      </c>
    </row>
    <row r="576" spans="1:18" x14ac:dyDescent="0.7">
      <c r="A576" s="98">
        <v>4</v>
      </c>
      <c r="B576" s="99" t="s">
        <v>58</v>
      </c>
      <c r="C576" s="99" t="s">
        <v>411</v>
      </c>
      <c r="D576" s="99" t="s">
        <v>142</v>
      </c>
      <c r="E576" s="99" t="s">
        <v>412</v>
      </c>
      <c r="F576" s="99" t="s">
        <v>178</v>
      </c>
      <c r="G576" s="99" t="s">
        <v>799</v>
      </c>
      <c r="H576" s="100">
        <v>3603</v>
      </c>
      <c r="I576" s="98">
        <v>3</v>
      </c>
      <c r="J576" s="101">
        <f>'เลย '!F120</f>
        <v>1107772.8700000001</v>
      </c>
      <c r="K576" s="102">
        <f>SUM('เลย '!AI120)</f>
        <v>1038785.51</v>
      </c>
      <c r="L576" s="103">
        <f>'เลย '!AJ120</f>
        <v>1858099.75</v>
      </c>
      <c r="M576" s="103">
        <f>'เลย '!AK120</f>
        <v>1693516.92</v>
      </c>
      <c r="N576" s="99"/>
      <c r="O576" s="99"/>
      <c r="P576" s="99"/>
      <c r="Q576" s="91">
        <f t="shared" si="19"/>
        <v>164582.83000000007</v>
      </c>
      <c r="R576" s="92">
        <f t="shared" si="20"/>
        <v>515.70906189286711</v>
      </c>
    </row>
    <row r="577" spans="1:18" x14ac:dyDescent="0.7">
      <c r="A577" s="98">
        <v>5</v>
      </c>
      <c r="B577" s="99" t="s">
        <v>58</v>
      </c>
      <c r="C577" s="99" t="s">
        <v>411</v>
      </c>
      <c r="D577" s="99" t="s">
        <v>142</v>
      </c>
      <c r="E577" s="99" t="s">
        <v>412</v>
      </c>
      <c r="F577" s="99" t="s">
        <v>178</v>
      </c>
      <c r="G577" s="99" t="s">
        <v>800</v>
      </c>
      <c r="H577" s="100">
        <v>4008</v>
      </c>
      <c r="I577" s="98">
        <v>3</v>
      </c>
      <c r="J577" s="101">
        <f>'เลย '!F121</f>
        <v>898842.87</v>
      </c>
      <c r="K577" s="102">
        <f>SUM('เลย '!AI121)</f>
        <v>903876.82000000007</v>
      </c>
      <c r="L577" s="103">
        <f>'เลย '!AJ121</f>
        <v>2574511.2599999998</v>
      </c>
      <c r="M577" s="103">
        <f>'เลย '!AK121</f>
        <v>2619417.6399999997</v>
      </c>
      <c r="N577" s="99"/>
      <c r="O577" s="99"/>
      <c r="P577" s="99"/>
      <c r="Q577" s="91">
        <f t="shared" si="19"/>
        <v>-44906.379999999888</v>
      </c>
      <c r="R577" s="92">
        <f t="shared" si="20"/>
        <v>642.34312874251486</v>
      </c>
    </row>
    <row r="578" spans="1:18" x14ac:dyDescent="0.7">
      <c r="A578" s="98">
        <v>6</v>
      </c>
      <c r="B578" s="99" t="s">
        <v>58</v>
      </c>
      <c r="C578" s="99" t="s">
        <v>411</v>
      </c>
      <c r="D578" s="99" t="s">
        <v>142</v>
      </c>
      <c r="E578" s="99" t="s">
        <v>412</v>
      </c>
      <c r="F578" s="99" t="s">
        <v>178</v>
      </c>
      <c r="G578" s="99" t="s">
        <v>801</v>
      </c>
      <c r="H578" s="100">
        <v>1495</v>
      </c>
      <c r="I578" s="98">
        <v>1</v>
      </c>
      <c r="J578" s="101">
        <f>'เลย '!F122</f>
        <v>419294.85</v>
      </c>
      <c r="K578" s="102">
        <f>SUM('เลย '!AI122)</f>
        <v>489799.10000000003</v>
      </c>
      <c r="L578" s="103">
        <f>'เลย '!AJ122</f>
        <v>1282466.42</v>
      </c>
      <c r="M578" s="103">
        <f>'เลย '!AK122</f>
        <v>1142397.19</v>
      </c>
      <c r="N578" s="99"/>
      <c r="O578" s="99"/>
      <c r="P578" s="99"/>
      <c r="Q578" s="91">
        <f t="shared" si="19"/>
        <v>140069.22999999998</v>
      </c>
      <c r="R578" s="92">
        <f t="shared" si="20"/>
        <v>857.83707023411364</v>
      </c>
    </row>
    <row r="579" spans="1:18" x14ac:dyDescent="0.7">
      <c r="A579" s="98">
        <v>7</v>
      </c>
      <c r="B579" s="99" t="s">
        <v>58</v>
      </c>
      <c r="C579" s="99" t="s">
        <v>411</v>
      </c>
      <c r="D579" s="99" t="s">
        <v>142</v>
      </c>
      <c r="E579" s="99" t="s">
        <v>412</v>
      </c>
      <c r="F579" s="99" t="s">
        <v>178</v>
      </c>
      <c r="G579" s="99" t="s">
        <v>802</v>
      </c>
      <c r="H579" s="100">
        <v>2456</v>
      </c>
      <c r="I579" s="98">
        <v>2</v>
      </c>
      <c r="J579" s="101">
        <f>'เลย '!F123</f>
        <v>588018.53</v>
      </c>
      <c r="K579" s="102">
        <f>SUM('เลย '!AI123)</f>
        <v>653714.01</v>
      </c>
      <c r="L579" s="103">
        <f>'เลย '!AJ123</f>
        <v>1349196.63</v>
      </c>
      <c r="M579" s="103">
        <f>'เลย '!AK123</f>
        <v>1210924.77</v>
      </c>
      <c r="N579" s="99"/>
      <c r="O579" s="99"/>
      <c r="P579" s="99"/>
      <c r="Q579" s="91">
        <f t="shared" si="19"/>
        <v>138271.85999999987</v>
      </c>
      <c r="R579" s="92">
        <f t="shared" si="20"/>
        <v>549.34716205211726</v>
      </c>
    </row>
    <row r="580" spans="1:18" x14ac:dyDescent="0.7">
      <c r="A580" s="98">
        <v>8</v>
      </c>
      <c r="B580" s="99" t="s">
        <v>58</v>
      </c>
      <c r="C580" s="99" t="s">
        <v>411</v>
      </c>
      <c r="D580" s="99" t="s">
        <v>142</v>
      </c>
      <c r="E580" s="99" t="s">
        <v>412</v>
      </c>
      <c r="F580" s="99" t="s">
        <v>178</v>
      </c>
      <c r="G580" s="99" t="s">
        <v>803</v>
      </c>
      <c r="H580" s="100">
        <v>3265</v>
      </c>
      <c r="I580" s="98">
        <v>3</v>
      </c>
      <c r="J580" s="101">
        <f>'เลย '!F124</f>
        <v>676442.17</v>
      </c>
      <c r="K580" s="102">
        <f>SUM('เลย '!AI124)</f>
        <v>828390.94000000006</v>
      </c>
      <c r="L580" s="103">
        <f>'เลย '!AJ124</f>
        <v>1607629.68</v>
      </c>
      <c r="M580" s="103">
        <f>'เลย '!AK124</f>
        <v>1621772.95</v>
      </c>
      <c r="N580" s="99"/>
      <c r="O580" s="99"/>
      <c r="P580" s="99"/>
      <c r="Q580" s="91">
        <f t="shared" si="19"/>
        <v>-14143.270000000019</v>
      </c>
      <c r="R580" s="92">
        <f t="shared" si="20"/>
        <v>492.38275038284837</v>
      </c>
    </row>
    <row r="581" spans="1:18" x14ac:dyDescent="0.7">
      <c r="A581" s="98">
        <v>9</v>
      </c>
      <c r="B581" s="99" t="s">
        <v>58</v>
      </c>
      <c r="C581" s="99" t="s">
        <v>411</v>
      </c>
      <c r="D581" s="99" t="s">
        <v>142</v>
      </c>
      <c r="E581" s="99" t="s">
        <v>412</v>
      </c>
      <c r="F581" s="99" t="s">
        <v>178</v>
      </c>
      <c r="G581" s="99" t="s">
        <v>804</v>
      </c>
      <c r="H581" s="100">
        <v>2444</v>
      </c>
      <c r="I581" s="98">
        <v>2</v>
      </c>
      <c r="J581" s="101">
        <f>'เลย '!F125</f>
        <v>441522.83</v>
      </c>
      <c r="K581" s="102">
        <f>SUM('เลย '!AI125)</f>
        <v>435515.14</v>
      </c>
      <c r="L581" s="103">
        <f>'เลย '!AJ125</f>
        <v>1884573.75</v>
      </c>
      <c r="M581" s="103">
        <f>'เลย '!AK125</f>
        <v>1764402.5999999999</v>
      </c>
      <c r="N581" s="99"/>
      <c r="O581" s="99"/>
      <c r="P581" s="99"/>
      <c r="Q581" s="91">
        <f t="shared" si="19"/>
        <v>120171.15000000014</v>
      </c>
      <c r="R581" s="92">
        <f t="shared" si="20"/>
        <v>771.10218903436987</v>
      </c>
    </row>
    <row r="582" spans="1:18" s="110" customFormat="1" x14ac:dyDescent="0.7">
      <c r="A582" s="104">
        <v>13</v>
      </c>
      <c r="B582" s="105" t="s">
        <v>58</v>
      </c>
      <c r="C582" s="105"/>
      <c r="D582" s="105"/>
      <c r="E582" s="105" t="s">
        <v>75</v>
      </c>
      <c r="F582" s="105"/>
      <c r="G582" s="105" t="s">
        <v>414</v>
      </c>
      <c r="H582" s="111">
        <f>SUM(H573:H581)</f>
        <v>24187</v>
      </c>
      <c r="I582" s="104"/>
      <c r="J582" s="107">
        <f>SUM(J573:J581)</f>
        <v>6404850.8399999999</v>
      </c>
      <c r="K582" s="107">
        <f>SUM(K573:K581)</f>
        <v>6774227.6699999999</v>
      </c>
      <c r="L582" s="107">
        <f>SUM(L573:L581)</f>
        <v>14438598.84</v>
      </c>
      <c r="M582" s="107">
        <f>SUM(M573:M581)</f>
        <v>13612564.039999997</v>
      </c>
      <c r="N582" s="105">
        <v>8</v>
      </c>
      <c r="O582" s="105">
        <v>8</v>
      </c>
      <c r="P582" s="105">
        <f>N582-O582</f>
        <v>0</v>
      </c>
      <c r="Q582" s="108">
        <f t="shared" si="19"/>
        <v>826034.80000000261</v>
      </c>
      <c r="R582" s="109">
        <f>L582/H582</f>
        <v>596.95699508000166</v>
      </c>
    </row>
    <row r="583" spans="1:18" x14ac:dyDescent="0.7">
      <c r="A583" s="98">
        <v>1</v>
      </c>
      <c r="B583" s="99" t="s">
        <v>58</v>
      </c>
      <c r="C583" s="99" t="s">
        <v>415</v>
      </c>
      <c r="D583" s="99" t="s">
        <v>145</v>
      </c>
      <c r="E583" s="99" t="s">
        <v>416</v>
      </c>
      <c r="F583" s="99" t="s">
        <v>208</v>
      </c>
      <c r="G583" s="99" t="s">
        <v>417</v>
      </c>
      <c r="H583" s="100"/>
      <c r="I583" s="98"/>
      <c r="J583" s="101"/>
      <c r="K583" s="102"/>
      <c r="L583" s="103"/>
      <c r="M583" s="103"/>
      <c r="N583" s="99"/>
      <c r="O583" s="99"/>
      <c r="P583" s="99"/>
    </row>
    <row r="584" spans="1:18" x14ac:dyDescent="0.7">
      <c r="A584" s="98">
        <v>2</v>
      </c>
      <c r="B584" s="99" t="s">
        <v>58</v>
      </c>
      <c r="C584" s="99" t="s">
        <v>415</v>
      </c>
      <c r="D584" s="99" t="s">
        <v>145</v>
      </c>
      <c r="E584" s="99" t="s">
        <v>416</v>
      </c>
      <c r="F584" s="99" t="s">
        <v>178</v>
      </c>
      <c r="G584" s="99" t="s">
        <v>805</v>
      </c>
      <c r="H584" s="100">
        <v>5041</v>
      </c>
      <c r="I584" s="98">
        <v>4</v>
      </c>
      <c r="J584" s="101">
        <f>'เลย '!F126</f>
        <v>523874.35</v>
      </c>
      <c r="K584" s="102">
        <f>SUM('เลย '!AI126)</f>
        <v>465849.94999999995</v>
      </c>
      <c r="L584" s="103">
        <f>'เลย '!AJ126</f>
        <v>2892696.91</v>
      </c>
      <c r="M584" s="103">
        <f>'เลย '!AK126</f>
        <v>3045353.17</v>
      </c>
      <c r="N584" s="99"/>
      <c r="O584" s="99"/>
      <c r="P584" s="99"/>
      <c r="Q584" s="91">
        <f t="shared" ref="Q584:Q646" si="21">L584-M584</f>
        <v>-152656.25999999978</v>
      </c>
      <c r="R584" s="92">
        <f t="shared" ref="R584:R646" si="22">L584/H584</f>
        <v>573.83394366197183</v>
      </c>
    </row>
    <row r="585" spans="1:18" x14ac:dyDescent="0.7">
      <c r="A585" s="98">
        <v>3</v>
      </c>
      <c r="B585" s="99" t="s">
        <v>58</v>
      </c>
      <c r="C585" s="99" t="s">
        <v>415</v>
      </c>
      <c r="D585" s="99" t="s">
        <v>145</v>
      </c>
      <c r="E585" s="99" t="s">
        <v>416</v>
      </c>
      <c r="F585" s="99" t="s">
        <v>178</v>
      </c>
      <c r="G585" s="99" t="s">
        <v>806</v>
      </c>
      <c r="H585" s="100">
        <v>2924</v>
      </c>
      <c r="I585" s="98">
        <v>2</v>
      </c>
      <c r="J585" s="101">
        <f>'เลย '!F127</f>
        <v>697698.49</v>
      </c>
      <c r="K585" s="102">
        <f>SUM('เลย '!AI127)</f>
        <v>695120.61</v>
      </c>
      <c r="L585" s="103">
        <f>'เลย '!AJ127</f>
        <v>2270637.7400000002</v>
      </c>
      <c r="M585" s="103">
        <f>'เลย '!AK127</f>
        <v>2330883.64</v>
      </c>
      <c r="N585" s="99"/>
      <c r="O585" s="99"/>
      <c r="P585" s="99"/>
      <c r="Q585" s="91">
        <f t="shared" si="21"/>
        <v>-60245.899999999907</v>
      </c>
      <c r="R585" s="92">
        <f t="shared" si="22"/>
        <v>776.55189466484273</v>
      </c>
    </row>
    <row r="586" spans="1:18" x14ac:dyDescent="0.7">
      <c r="A586" s="98">
        <v>4</v>
      </c>
      <c r="B586" s="99" t="s">
        <v>58</v>
      </c>
      <c r="C586" s="99" t="s">
        <v>415</v>
      </c>
      <c r="D586" s="99" t="s">
        <v>145</v>
      </c>
      <c r="E586" s="99" t="s">
        <v>416</v>
      </c>
      <c r="F586" s="99" t="s">
        <v>178</v>
      </c>
      <c r="G586" s="99" t="s">
        <v>807</v>
      </c>
      <c r="H586" s="100">
        <v>5642</v>
      </c>
      <c r="I586" s="98">
        <v>4</v>
      </c>
      <c r="J586" s="101">
        <f>'เลย '!F128</f>
        <v>1336140.25</v>
      </c>
      <c r="K586" s="102">
        <f>SUM('เลย '!AI128)</f>
        <v>1285234.3299999998</v>
      </c>
      <c r="L586" s="103">
        <f>'เลย '!AJ128</f>
        <v>5217375.84</v>
      </c>
      <c r="M586" s="103">
        <f>'เลย '!AK128</f>
        <v>4629847.75</v>
      </c>
      <c r="N586" s="99"/>
      <c r="O586" s="99"/>
      <c r="P586" s="99"/>
      <c r="Q586" s="91">
        <f t="shared" si="21"/>
        <v>587528.08999999985</v>
      </c>
      <c r="R586" s="92">
        <f t="shared" si="22"/>
        <v>924.73871676710382</v>
      </c>
    </row>
    <row r="587" spans="1:18" x14ac:dyDescent="0.7">
      <c r="A587" s="98">
        <v>5</v>
      </c>
      <c r="B587" s="99" t="s">
        <v>58</v>
      </c>
      <c r="C587" s="99" t="s">
        <v>415</v>
      </c>
      <c r="D587" s="99" t="s">
        <v>145</v>
      </c>
      <c r="E587" s="99" t="s">
        <v>416</v>
      </c>
      <c r="F587" s="99" t="s">
        <v>178</v>
      </c>
      <c r="G587" s="99" t="s">
        <v>808</v>
      </c>
      <c r="H587" s="100">
        <v>2953</v>
      </c>
      <c r="I587" s="98">
        <v>2</v>
      </c>
      <c r="J587" s="101">
        <f>'เลย '!F129</f>
        <v>752299.72</v>
      </c>
      <c r="K587" s="102">
        <f>SUM('เลย '!AI129)</f>
        <v>709171.19999999995</v>
      </c>
      <c r="L587" s="103">
        <f>'เลย '!AJ129</f>
        <v>2033322.67</v>
      </c>
      <c r="M587" s="103">
        <f>'เลย '!AK129</f>
        <v>2130500.6800000002</v>
      </c>
      <c r="N587" s="99"/>
      <c r="O587" s="99"/>
      <c r="P587" s="99"/>
      <c r="Q587" s="91">
        <f t="shared" si="21"/>
        <v>-97178.010000000242</v>
      </c>
      <c r="R587" s="92">
        <f t="shared" si="22"/>
        <v>688.56168980697589</v>
      </c>
    </row>
    <row r="588" spans="1:18" x14ac:dyDescent="0.7">
      <c r="A588" s="98">
        <v>6</v>
      </c>
      <c r="B588" s="99" t="s">
        <v>58</v>
      </c>
      <c r="C588" s="99" t="s">
        <v>415</v>
      </c>
      <c r="D588" s="99" t="s">
        <v>145</v>
      </c>
      <c r="E588" s="99" t="s">
        <v>416</v>
      </c>
      <c r="F588" s="99" t="s">
        <v>178</v>
      </c>
      <c r="G588" s="99" t="s">
        <v>809</v>
      </c>
      <c r="H588" s="100">
        <v>2821</v>
      </c>
      <c r="I588" s="98">
        <v>2</v>
      </c>
      <c r="J588" s="101">
        <f>'เลย '!F130</f>
        <v>233181.79</v>
      </c>
      <c r="K588" s="102">
        <f>SUM('เลย '!AI130)</f>
        <v>203241.92</v>
      </c>
      <c r="L588" s="103">
        <f>'เลย '!AJ130</f>
        <v>1234579.6800000002</v>
      </c>
      <c r="M588" s="103">
        <f>'เลย '!AK130</f>
        <v>1269177.1299999999</v>
      </c>
      <c r="N588" s="99"/>
      <c r="O588" s="99"/>
      <c r="P588" s="99"/>
      <c r="Q588" s="91">
        <f t="shared" si="21"/>
        <v>-34597.449999999721</v>
      </c>
      <c r="R588" s="92">
        <f t="shared" si="22"/>
        <v>437.63902162353781</v>
      </c>
    </row>
    <row r="589" spans="1:18" s="110" customFormat="1" x14ac:dyDescent="0.7">
      <c r="A589" s="104">
        <v>14</v>
      </c>
      <c r="B589" s="105" t="s">
        <v>58</v>
      </c>
      <c r="C589" s="105"/>
      <c r="D589" s="105"/>
      <c r="E589" s="105" t="s">
        <v>75</v>
      </c>
      <c r="F589" s="105"/>
      <c r="G589" s="105" t="s">
        <v>418</v>
      </c>
      <c r="H589" s="111">
        <f>SUM(H583:H588)</f>
        <v>19381</v>
      </c>
      <c r="I589" s="104"/>
      <c r="J589" s="107">
        <f>SUM(J583:J588)</f>
        <v>3543194.5999999996</v>
      </c>
      <c r="K589" s="107">
        <f>SUM(K583:K588)</f>
        <v>3358618.01</v>
      </c>
      <c r="L589" s="107">
        <f>SUM(L583:L588)</f>
        <v>13648612.84</v>
      </c>
      <c r="M589" s="107">
        <f>SUM(M583:M588)</f>
        <v>13405762.370000001</v>
      </c>
      <c r="N589" s="105">
        <v>5</v>
      </c>
      <c r="O589" s="105">
        <v>5</v>
      </c>
      <c r="P589" s="105">
        <f>N589-O589</f>
        <v>0</v>
      </c>
      <c r="Q589" s="108">
        <f t="shared" si="21"/>
        <v>242850.46999999881</v>
      </c>
      <c r="R589" s="109">
        <f t="shared" si="22"/>
        <v>704.22645064754136</v>
      </c>
    </row>
    <row r="590" spans="1:18" s="110" customFormat="1" ht="25.2" thickBot="1" x14ac:dyDescent="0.75">
      <c r="A590" s="119"/>
      <c r="B590" s="120" t="s">
        <v>58</v>
      </c>
      <c r="C590" s="120" t="s">
        <v>58</v>
      </c>
      <c r="D590" s="120" t="s">
        <v>58</v>
      </c>
      <c r="E590" s="120" t="s">
        <v>58</v>
      </c>
      <c r="F590" s="120"/>
      <c r="G590" s="120" t="s">
        <v>419</v>
      </c>
      <c r="H590" s="121">
        <f>H455+H462+H478+H490+H505+H512+H520+H531+H550+H557+H564+H572+H582+H589</f>
        <v>405693</v>
      </c>
      <c r="I590" s="119"/>
      <c r="J590" s="122">
        <f t="shared" ref="J590:O590" si="23">J455+J462+J478+J490+J505+J512+J520+J531+J550+J557+J564+J572+J582+J589</f>
        <v>82342482.5</v>
      </c>
      <c r="K590" s="123">
        <f t="shared" si="23"/>
        <v>85068217.12999998</v>
      </c>
      <c r="L590" s="122">
        <f t="shared" si="23"/>
        <v>261380198.58999997</v>
      </c>
      <c r="M590" s="122">
        <f t="shared" si="23"/>
        <v>262030147.19</v>
      </c>
      <c r="N590" s="120">
        <f t="shared" si="23"/>
        <v>127</v>
      </c>
      <c r="O590" s="120">
        <f t="shared" si="23"/>
        <v>127</v>
      </c>
      <c r="P590" s="120">
        <f>N590-O590</f>
        <v>0</v>
      </c>
      <c r="Q590" s="108">
        <f t="shared" si="21"/>
        <v>-649948.60000002384</v>
      </c>
      <c r="R590" s="109">
        <f t="shared" si="22"/>
        <v>644.28077041013762</v>
      </c>
    </row>
    <row r="591" spans="1:18" ht="25.8" thickTop="1" thickBot="1" x14ac:dyDescent="0.75">
      <c r="A591" s="124"/>
      <c r="B591" s="125"/>
      <c r="C591" s="125"/>
      <c r="D591" s="125"/>
      <c r="E591" s="420" t="s">
        <v>420</v>
      </c>
      <c r="F591" s="421"/>
      <c r="G591" s="422"/>
      <c r="H591" s="126"/>
      <c r="I591" s="124"/>
      <c r="J591" s="127">
        <f>J590/O590</f>
        <v>648366.00393700786</v>
      </c>
      <c r="K591" s="128">
        <f>K590/O590</f>
        <v>669828.48133858247</v>
      </c>
      <c r="L591" s="127">
        <f>L590/O590</f>
        <v>2058111.7999212597</v>
      </c>
      <c r="M591" s="127">
        <f>M590/O590</f>
        <v>2063229.5054330709</v>
      </c>
      <c r="N591" s="176"/>
      <c r="O591" s="176"/>
      <c r="P591" s="176"/>
      <c r="Q591" s="91">
        <f t="shared" si="21"/>
        <v>-5117.7055118111894</v>
      </c>
    </row>
    <row r="592" spans="1:18" ht="25.2" thickTop="1" x14ac:dyDescent="0.7">
      <c r="A592" s="129">
        <v>1</v>
      </c>
      <c r="B592" s="130" t="s">
        <v>60</v>
      </c>
      <c r="C592" s="130" t="s">
        <v>421</v>
      </c>
      <c r="D592" s="130" t="s">
        <v>422</v>
      </c>
      <c r="E592" s="130" t="s">
        <v>423</v>
      </c>
      <c r="F592" s="130" t="s">
        <v>175</v>
      </c>
      <c r="G592" s="130" t="s">
        <v>424</v>
      </c>
      <c r="H592" s="131"/>
      <c r="I592" s="129"/>
      <c r="J592" s="132"/>
      <c r="K592" s="133"/>
      <c r="L592" s="134"/>
      <c r="M592" s="134"/>
      <c r="N592" s="130"/>
      <c r="O592" s="130"/>
      <c r="P592" s="130"/>
    </row>
    <row r="593" spans="1:18" x14ac:dyDescent="0.7">
      <c r="A593" s="98">
        <v>2</v>
      </c>
      <c r="B593" s="99" t="s">
        <v>60</v>
      </c>
      <c r="C593" s="99" t="s">
        <v>421</v>
      </c>
      <c r="D593" s="99" t="s">
        <v>422</v>
      </c>
      <c r="E593" s="99" t="s">
        <v>423</v>
      </c>
      <c r="F593" s="99" t="s">
        <v>178</v>
      </c>
      <c r="G593" s="99" t="s">
        <v>1022</v>
      </c>
      <c r="H593" s="100">
        <v>4149</v>
      </c>
      <c r="I593" s="98">
        <v>3</v>
      </c>
      <c r="J593" s="101">
        <f>หนองคาย!F12</f>
        <v>586545.14</v>
      </c>
      <c r="K593" s="102">
        <f>หนองคาย!AK12</f>
        <v>633623.57000000007</v>
      </c>
      <c r="L593" s="103">
        <f>หนองคาย!AL12</f>
        <v>3316971.85</v>
      </c>
      <c r="M593" s="103">
        <f>หนองคาย!AM12</f>
        <v>3353476.7399999998</v>
      </c>
      <c r="N593" s="99"/>
      <c r="O593" s="99"/>
      <c r="P593" s="99"/>
      <c r="Q593" s="91">
        <f t="shared" si="21"/>
        <v>-36504.889999999665</v>
      </c>
      <c r="R593" s="92">
        <f t="shared" si="22"/>
        <v>799.46296697999526</v>
      </c>
    </row>
    <row r="594" spans="1:18" x14ac:dyDescent="0.7">
      <c r="A594" s="98">
        <v>3</v>
      </c>
      <c r="B594" s="99" t="s">
        <v>60</v>
      </c>
      <c r="C594" s="99" t="s">
        <v>421</v>
      </c>
      <c r="D594" s="99" t="s">
        <v>422</v>
      </c>
      <c r="E594" s="99" t="s">
        <v>423</v>
      </c>
      <c r="F594" s="99" t="s">
        <v>178</v>
      </c>
      <c r="G594" s="99" t="s">
        <v>1023</v>
      </c>
      <c r="H594" s="100">
        <v>4404</v>
      </c>
      <c r="I594" s="98">
        <v>3</v>
      </c>
      <c r="J594" s="101">
        <f>หนองคาย!F13</f>
        <v>573736.05000000005</v>
      </c>
      <c r="K594" s="102">
        <f>หนองคาย!AK13</f>
        <v>849679.21</v>
      </c>
      <c r="L594" s="103">
        <f>หนองคาย!AL13</f>
        <v>3144884.34</v>
      </c>
      <c r="M594" s="103">
        <f>หนองคาย!AM13</f>
        <v>2961587.1799999997</v>
      </c>
      <c r="N594" s="99"/>
      <c r="O594" s="99"/>
      <c r="P594" s="99"/>
      <c r="Q594" s="91">
        <f t="shared" si="21"/>
        <v>183297.16000000015</v>
      </c>
      <c r="R594" s="92">
        <f t="shared" si="22"/>
        <v>714.09726158038143</v>
      </c>
    </row>
    <row r="595" spans="1:18" x14ac:dyDescent="0.7">
      <c r="A595" s="98">
        <v>4</v>
      </c>
      <c r="B595" s="99" t="s">
        <v>60</v>
      </c>
      <c r="C595" s="99" t="s">
        <v>421</v>
      </c>
      <c r="D595" s="99" t="s">
        <v>422</v>
      </c>
      <c r="E595" s="99" t="s">
        <v>423</v>
      </c>
      <c r="F595" s="99" t="s">
        <v>178</v>
      </c>
      <c r="G595" s="99" t="s">
        <v>1024</v>
      </c>
      <c r="H595" s="100">
        <v>2830</v>
      </c>
      <c r="I595" s="98">
        <v>2</v>
      </c>
      <c r="J595" s="101">
        <f>หนองคาย!F14</f>
        <v>147522.01</v>
      </c>
      <c r="K595" s="102">
        <f>หนองคาย!AK14</f>
        <v>212402.91</v>
      </c>
      <c r="L595" s="103">
        <f>หนองคาย!AL14</f>
        <v>1916130.5</v>
      </c>
      <c r="M595" s="103">
        <f>หนองคาย!AM14</f>
        <v>1996315.38</v>
      </c>
      <c r="N595" s="99"/>
      <c r="O595" s="99"/>
      <c r="P595" s="99"/>
      <c r="Q595" s="91">
        <f t="shared" si="21"/>
        <v>-80184.879999999888</v>
      </c>
      <c r="R595" s="92">
        <f t="shared" si="22"/>
        <v>677.07791519434625</v>
      </c>
    </row>
    <row r="596" spans="1:18" x14ac:dyDescent="0.7">
      <c r="A596" s="98">
        <v>5</v>
      </c>
      <c r="B596" s="99" t="s">
        <v>60</v>
      </c>
      <c r="C596" s="99" t="s">
        <v>421</v>
      </c>
      <c r="D596" s="99" t="s">
        <v>422</v>
      </c>
      <c r="E596" s="99" t="s">
        <v>423</v>
      </c>
      <c r="F596" s="99" t="s">
        <v>178</v>
      </c>
      <c r="G596" s="99" t="s">
        <v>1025</v>
      </c>
      <c r="H596" s="100">
        <v>4180</v>
      </c>
      <c r="I596" s="98">
        <v>3</v>
      </c>
      <c r="J596" s="101">
        <f>หนองคาย!F15</f>
        <v>734932.57</v>
      </c>
      <c r="K596" s="102">
        <f>หนองคาย!AK15</f>
        <v>845345.15999999992</v>
      </c>
      <c r="L596" s="103">
        <f>หนองคาย!AL15</f>
        <v>3678820.8</v>
      </c>
      <c r="M596" s="103">
        <f>หนองคาย!AM15</f>
        <v>3186148.6300000004</v>
      </c>
      <c r="N596" s="99"/>
      <c r="O596" s="99"/>
      <c r="P596" s="99"/>
      <c r="Q596" s="91">
        <f t="shared" si="21"/>
        <v>492672.16999999946</v>
      </c>
      <c r="R596" s="92">
        <f t="shared" si="22"/>
        <v>880.10066985645926</v>
      </c>
    </row>
    <row r="597" spans="1:18" x14ac:dyDescent="0.7">
      <c r="A597" s="98">
        <v>6</v>
      </c>
      <c r="B597" s="99" t="s">
        <v>60</v>
      </c>
      <c r="C597" s="99" t="s">
        <v>421</v>
      </c>
      <c r="D597" s="99" t="s">
        <v>422</v>
      </c>
      <c r="E597" s="99" t="s">
        <v>423</v>
      </c>
      <c r="F597" s="99" t="s">
        <v>178</v>
      </c>
      <c r="G597" s="99" t="s">
        <v>1026</v>
      </c>
      <c r="H597" s="100">
        <v>7166</v>
      </c>
      <c r="I597" s="98">
        <v>5</v>
      </c>
      <c r="J597" s="101">
        <f>หนองคาย!F16</f>
        <v>1287202.1100000001</v>
      </c>
      <c r="K597" s="102">
        <f>หนองคาย!AK16</f>
        <v>1509329.97</v>
      </c>
      <c r="L597" s="103">
        <f>หนองคาย!AL16</f>
        <v>3994249.45</v>
      </c>
      <c r="M597" s="103">
        <f>หนองคาย!AM16</f>
        <v>3803122.7899999996</v>
      </c>
      <c r="N597" s="99"/>
      <c r="O597" s="99"/>
      <c r="P597" s="99"/>
      <c r="Q597" s="91">
        <f t="shared" si="21"/>
        <v>191126.66000000061</v>
      </c>
      <c r="R597" s="92">
        <f t="shared" si="22"/>
        <v>557.38898269606477</v>
      </c>
    </row>
    <row r="598" spans="1:18" x14ac:dyDescent="0.7">
      <c r="A598" s="98">
        <v>7</v>
      </c>
      <c r="B598" s="99" t="s">
        <v>60</v>
      </c>
      <c r="C598" s="99" t="s">
        <v>421</v>
      </c>
      <c r="D598" s="99" t="s">
        <v>422</v>
      </c>
      <c r="E598" s="99" t="s">
        <v>423</v>
      </c>
      <c r="F598" s="99" t="s">
        <v>178</v>
      </c>
      <c r="G598" s="99" t="s">
        <v>1027</v>
      </c>
      <c r="H598" s="100">
        <v>6340</v>
      </c>
      <c r="I598" s="98">
        <v>5</v>
      </c>
      <c r="J598" s="101">
        <f>หนองคาย!F17</f>
        <v>1288865.44</v>
      </c>
      <c r="K598" s="102">
        <f>หนองคาย!AK17</f>
        <v>1366496.66</v>
      </c>
      <c r="L598" s="103">
        <f>หนองคาย!AL17</f>
        <v>3930391.59</v>
      </c>
      <c r="M598" s="103">
        <f>หนองคาย!AM17</f>
        <v>3377659.74</v>
      </c>
      <c r="N598" s="99"/>
      <c r="O598" s="99"/>
      <c r="P598" s="99"/>
      <c r="Q598" s="91">
        <f t="shared" si="21"/>
        <v>552731.84999999963</v>
      </c>
      <c r="R598" s="92">
        <f t="shared" si="22"/>
        <v>619.93558201892745</v>
      </c>
    </row>
    <row r="599" spans="1:18" x14ac:dyDescent="0.7">
      <c r="A599" s="98">
        <v>8</v>
      </c>
      <c r="B599" s="99" t="s">
        <v>60</v>
      </c>
      <c r="C599" s="99" t="s">
        <v>421</v>
      </c>
      <c r="D599" s="99" t="s">
        <v>422</v>
      </c>
      <c r="E599" s="99" t="s">
        <v>423</v>
      </c>
      <c r="F599" s="99" t="s">
        <v>178</v>
      </c>
      <c r="G599" s="99" t="s">
        <v>1028</v>
      </c>
      <c r="H599" s="100">
        <v>2131</v>
      </c>
      <c r="I599" s="98">
        <v>2</v>
      </c>
      <c r="J599" s="101">
        <f>หนองคาย!F18</f>
        <v>907008.04</v>
      </c>
      <c r="K599" s="102">
        <f>หนองคาย!AK18</f>
        <v>917978.16</v>
      </c>
      <c r="L599" s="103">
        <f>หนองคาย!AL18</f>
        <v>2421722.1399999997</v>
      </c>
      <c r="M599" s="103">
        <f>หนองคาย!AM18</f>
        <v>2211590.6100000003</v>
      </c>
      <c r="N599" s="99"/>
      <c r="O599" s="99"/>
      <c r="P599" s="99"/>
      <c r="Q599" s="91">
        <f t="shared" si="21"/>
        <v>210131.52999999933</v>
      </c>
      <c r="R599" s="92">
        <f t="shared" si="22"/>
        <v>1136.4252182074142</v>
      </c>
    </row>
    <row r="600" spans="1:18" x14ac:dyDescent="0.7">
      <c r="A600" s="98">
        <v>9</v>
      </c>
      <c r="B600" s="99" t="s">
        <v>60</v>
      </c>
      <c r="C600" s="99" t="s">
        <v>421</v>
      </c>
      <c r="D600" s="99" t="s">
        <v>422</v>
      </c>
      <c r="E600" s="99" t="s">
        <v>423</v>
      </c>
      <c r="F600" s="99" t="s">
        <v>178</v>
      </c>
      <c r="G600" s="99" t="s">
        <v>1029</v>
      </c>
      <c r="H600" s="100">
        <v>821</v>
      </c>
      <c r="I600" s="98">
        <v>1</v>
      </c>
      <c r="J600" s="101">
        <f>หนองคาย!F19</f>
        <v>421900.56</v>
      </c>
      <c r="K600" s="102">
        <f>หนองคาย!AK19</f>
        <v>523472.48000000004</v>
      </c>
      <c r="L600" s="103">
        <f>หนองคาย!AL19</f>
        <v>1624471.5899999999</v>
      </c>
      <c r="M600" s="103">
        <f>หนองคาย!AM19</f>
        <v>1646998.0699999998</v>
      </c>
      <c r="N600" s="99"/>
      <c r="O600" s="99"/>
      <c r="P600" s="99"/>
      <c r="Q600" s="91">
        <f t="shared" si="21"/>
        <v>-22526.479999999981</v>
      </c>
      <c r="R600" s="92">
        <f t="shared" si="22"/>
        <v>1978.6499269183921</v>
      </c>
    </row>
    <row r="601" spans="1:18" x14ac:dyDescent="0.7">
      <c r="A601" s="98">
        <v>10</v>
      </c>
      <c r="B601" s="99" t="s">
        <v>60</v>
      </c>
      <c r="C601" s="99" t="s">
        <v>421</v>
      </c>
      <c r="D601" s="99" t="s">
        <v>422</v>
      </c>
      <c r="E601" s="99" t="s">
        <v>423</v>
      </c>
      <c r="F601" s="99" t="s">
        <v>178</v>
      </c>
      <c r="G601" s="99" t="s">
        <v>1030</v>
      </c>
      <c r="H601" s="100">
        <v>5286</v>
      </c>
      <c r="I601" s="98">
        <v>4</v>
      </c>
      <c r="J601" s="101">
        <f>หนองคาย!F20</f>
        <v>1603733.49</v>
      </c>
      <c r="K601" s="102">
        <f>หนองคาย!AK20</f>
        <v>1982952.74</v>
      </c>
      <c r="L601" s="103">
        <f>หนองคาย!AL20</f>
        <v>2723726.91</v>
      </c>
      <c r="M601" s="103">
        <f>หนองคาย!AM20</f>
        <v>2213670.02</v>
      </c>
      <c r="N601" s="99"/>
      <c r="O601" s="99"/>
      <c r="P601" s="99"/>
      <c r="Q601" s="91">
        <f t="shared" si="21"/>
        <v>510056.89000000013</v>
      </c>
      <c r="R601" s="92">
        <f t="shared" si="22"/>
        <v>515.27183314415436</v>
      </c>
    </row>
    <row r="602" spans="1:18" x14ac:dyDescent="0.7">
      <c r="A602" s="98">
        <v>11</v>
      </c>
      <c r="B602" s="99" t="s">
        <v>60</v>
      </c>
      <c r="C602" s="99" t="s">
        <v>421</v>
      </c>
      <c r="D602" s="99" t="s">
        <v>422</v>
      </c>
      <c r="E602" s="99" t="s">
        <v>423</v>
      </c>
      <c r="F602" s="99" t="s">
        <v>178</v>
      </c>
      <c r="G602" s="99" t="s">
        <v>1031</v>
      </c>
      <c r="H602" s="100">
        <v>5603</v>
      </c>
      <c r="I602" s="98">
        <v>4</v>
      </c>
      <c r="J602" s="101">
        <f>หนองคาย!F21</f>
        <v>772440.11</v>
      </c>
      <c r="K602" s="102">
        <f>หนองคาย!AK21</f>
        <v>973082.66999999993</v>
      </c>
      <c r="L602" s="103">
        <f>หนองคาย!AL21</f>
        <v>3221360.7399999998</v>
      </c>
      <c r="M602" s="103">
        <f>หนองคาย!AM21</f>
        <v>3983714.2900000005</v>
      </c>
      <c r="N602" s="99"/>
      <c r="O602" s="99"/>
      <c r="P602" s="99"/>
      <c r="Q602" s="91">
        <f t="shared" si="21"/>
        <v>-762353.55000000075</v>
      </c>
      <c r="R602" s="92">
        <f t="shared" si="22"/>
        <v>574.93498839907193</v>
      </c>
    </row>
    <row r="603" spans="1:18" x14ac:dyDescent="0.7">
      <c r="A603" s="98">
        <v>12</v>
      </c>
      <c r="B603" s="99" t="s">
        <v>60</v>
      </c>
      <c r="C603" s="99" t="s">
        <v>421</v>
      </c>
      <c r="D603" s="99" t="s">
        <v>422</v>
      </c>
      <c r="E603" s="99" t="s">
        <v>423</v>
      </c>
      <c r="F603" s="99" t="s">
        <v>178</v>
      </c>
      <c r="G603" s="99" t="s">
        <v>1032</v>
      </c>
      <c r="H603" s="100">
        <v>4772</v>
      </c>
      <c r="I603" s="98">
        <v>4</v>
      </c>
      <c r="J603" s="101">
        <f>หนองคาย!F22</f>
        <v>469736.26</v>
      </c>
      <c r="K603" s="102">
        <f>หนองคาย!AK22</f>
        <v>536197.26</v>
      </c>
      <c r="L603" s="103">
        <f>หนองคาย!AL22</f>
        <v>2876704.37</v>
      </c>
      <c r="M603" s="103">
        <f>หนองคาย!AM22</f>
        <v>3366226.1399999997</v>
      </c>
      <c r="N603" s="99"/>
      <c r="O603" s="99"/>
      <c r="P603" s="99"/>
      <c r="Q603" s="91">
        <f t="shared" si="21"/>
        <v>-489521.76999999955</v>
      </c>
      <c r="R603" s="92">
        <f t="shared" si="22"/>
        <v>602.82991827326066</v>
      </c>
    </row>
    <row r="604" spans="1:18" x14ac:dyDescent="0.7">
      <c r="A604" s="98">
        <v>13</v>
      </c>
      <c r="B604" s="99" t="s">
        <v>60</v>
      </c>
      <c r="C604" s="99" t="s">
        <v>421</v>
      </c>
      <c r="D604" s="99" t="s">
        <v>422</v>
      </c>
      <c r="E604" s="99" t="s">
        <v>423</v>
      </c>
      <c r="F604" s="99" t="s">
        <v>178</v>
      </c>
      <c r="G604" s="99" t="s">
        <v>1033</v>
      </c>
      <c r="H604" s="100">
        <v>4728</v>
      </c>
      <c r="I604" s="98">
        <v>4</v>
      </c>
      <c r="J604" s="101">
        <f>หนองคาย!F23</f>
        <v>761956.72</v>
      </c>
      <c r="K604" s="102">
        <f>หนองคาย!AK23</f>
        <v>1081013.1499999999</v>
      </c>
      <c r="L604" s="103">
        <f>หนองคาย!AL23</f>
        <v>3983067.5</v>
      </c>
      <c r="M604" s="103">
        <f>หนองคาย!AM23</f>
        <v>3432603.8799999994</v>
      </c>
      <c r="N604" s="99"/>
      <c r="O604" s="99"/>
      <c r="P604" s="99"/>
      <c r="Q604" s="91">
        <f t="shared" si="21"/>
        <v>550463.62000000058</v>
      </c>
      <c r="R604" s="92">
        <f t="shared" si="22"/>
        <v>842.44236463620985</v>
      </c>
    </row>
    <row r="605" spans="1:18" x14ac:dyDescent="0.7">
      <c r="A605" s="98">
        <v>14</v>
      </c>
      <c r="B605" s="99" t="s">
        <v>60</v>
      </c>
      <c r="C605" s="99" t="s">
        <v>421</v>
      </c>
      <c r="D605" s="99" t="s">
        <v>422</v>
      </c>
      <c r="E605" s="99" t="s">
        <v>423</v>
      </c>
      <c r="F605" s="99" t="s">
        <v>178</v>
      </c>
      <c r="G605" s="99" t="s">
        <v>1034</v>
      </c>
      <c r="H605" s="100">
        <v>7662</v>
      </c>
      <c r="I605" s="98">
        <v>5</v>
      </c>
      <c r="J605" s="101">
        <f>หนองคาย!F24</f>
        <v>3047748.02</v>
      </c>
      <c r="K605" s="102">
        <f>หนองคาย!AK24</f>
        <v>3153631.09</v>
      </c>
      <c r="L605" s="103">
        <f>หนองคาย!AL24</f>
        <v>5569587.3300000001</v>
      </c>
      <c r="M605" s="103">
        <f>หนองคาย!AM24</f>
        <v>5190563.3899999997</v>
      </c>
      <c r="N605" s="99"/>
      <c r="O605" s="99"/>
      <c r="P605" s="99"/>
      <c r="Q605" s="91">
        <f t="shared" si="21"/>
        <v>379023.94000000041</v>
      </c>
      <c r="R605" s="92">
        <f t="shared" si="22"/>
        <v>726.91037979639782</v>
      </c>
    </row>
    <row r="606" spans="1:18" x14ac:dyDescent="0.7">
      <c r="A606" s="98">
        <v>15</v>
      </c>
      <c r="B606" s="99" t="s">
        <v>60</v>
      </c>
      <c r="C606" s="99" t="s">
        <v>421</v>
      </c>
      <c r="D606" s="99" t="s">
        <v>422</v>
      </c>
      <c r="E606" s="99" t="s">
        <v>423</v>
      </c>
      <c r="F606" s="99" t="s">
        <v>178</v>
      </c>
      <c r="G606" s="99" t="s">
        <v>1035</v>
      </c>
      <c r="H606" s="100">
        <v>5895</v>
      </c>
      <c r="I606" s="98">
        <v>4</v>
      </c>
      <c r="J606" s="101">
        <f>หนองคาย!F25</f>
        <v>534479.4</v>
      </c>
      <c r="K606" s="102">
        <f>หนองคาย!AK25</f>
        <v>701380.60999999987</v>
      </c>
      <c r="L606" s="103">
        <f>หนองคาย!AL25</f>
        <v>3389054.8099999996</v>
      </c>
      <c r="M606" s="103">
        <f>หนองคาย!AM25</f>
        <v>3322535.08</v>
      </c>
      <c r="N606" s="99"/>
      <c r="O606" s="99"/>
      <c r="P606" s="99"/>
      <c r="Q606" s="91">
        <f t="shared" si="21"/>
        <v>66519.729999999516</v>
      </c>
      <c r="R606" s="92">
        <f t="shared" si="22"/>
        <v>574.90327565733662</v>
      </c>
    </row>
    <row r="607" spans="1:18" x14ac:dyDescent="0.7">
      <c r="A607" s="98">
        <v>16</v>
      </c>
      <c r="B607" s="99" t="s">
        <v>60</v>
      </c>
      <c r="C607" s="99" t="s">
        <v>421</v>
      </c>
      <c r="D607" s="99" t="s">
        <v>422</v>
      </c>
      <c r="E607" s="99" t="s">
        <v>423</v>
      </c>
      <c r="F607" s="99" t="s">
        <v>178</v>
      </c>
      <c r="G607" s="99" t="s">
        <v>1036</v>
      </c>
      <c r="H607" s="100">
        <v>4523</v>
      </c>
      <c r="I607" s="98">
        <v>4</v>
      </c>
      <c r="J607" s="101">
        <f>หนองคาย!F26</f>
        <v>524823.19999999995</v>
      </c>
      <c r="K607" s="102">
        <f>หนองคาย!AK26</f>
        <v>607716.96</v>
      </c>
      <c r="L607" s="103">
        <f>หนองคาย!AL26</f>
        <v>2810941.46</v>
      </c>
      <c r="M607" s="103">
        <f>หนองคาย!AM26</f>
        <v>3059268.81</v>
      </c>
      <c r="N607" s="99"/>
      <c r="O607" s="99"/>
      <c r="P607" s="99"/>
      <c r="Q607" s="91">
        <f t="shared" si="21"/>
        <v>-248327.35000000009</v>
      </c>
      <c r="R607" s="92">
        <f t="shared" si="22"/>
        <v>621.47721866018128</v>
      </c>
    </row>
    <row r="608" spans="1:18" x14ac:dyDescent="0.7">
      <c r="A608" s="98">
        <v>17</v>
      </c>
      <c r="B608" s="99" t="s">
        <v>60</v>
      </c>
      <c r="C608" s="99" t="s">
        <v>421</v>
      </c>
      <c r="D608" s="99" t="s">
        <v>422</v>
      </c>
      <c r="E608" s="99" t="s">
        <v>423</v>
      </c>
      <c r="F608" s="99" t="s">
        <v>178</v>
      </c>
      <c r="G608" s="99" t="s">
        <v>1037</v>
      </c>
      <c r="H608" s="100">
        <v>2929</v>
      </c>
      <c r="I608" s="98">
        <v>2</v>
      </c>
      <c r="J608" s="101">
        <f>หนองคาย!F27</f>
        <v>718505.84</v>
      </c>
      <c r="K608" s="102">
        <f>หนองคาย!AK27</f>
        <v>781644.32</v>
      </c>
      <c r="L608" s="103">
        <f>หนองคาย!AL27</f>
        <v>2517005.0699999998</v>
      </c>
      <c r="M608" s="103">
        <f>หนองคาย!AM27</f>
        <v>2401945.8199999998</v>
      </c>
      <c r="N608" s="99"/>
      <c r="O608" s="99"/>
      <c r="P608" s="99"/>
      <c r="Q608" s="91">
        <f t="shared" si="21"/>
        <v>115059.25</v>
      </c>
      <c r="R608" s="92">
        <f t="shared" si="22"/>
        <v>859.33938886992144</v>
      </c>
    </row>
    <row r="609" spans="1:18" x14ac:dyDescent="0.7">
      <c r="A609" s="98">
        <v>18</v>
      </c>
      <c r="B609" s="99" t="s">
        <v>60</v>
      </c>
      <c r="C609" s="99" t="s">
        <v>421</v>
      </c>
      <c r="D609" s="99" t="s">
        <v>422</v>
      </c>
      <c r="E609" s="99" t="s">
        <v>423</v>
      </c>
      <c r="F609" s="99" t="s">
        <v>178</v>
      </c>
      <c r="G609" s="99" t="s">
        <v>1038</v>
      </c>
      <c r="H609" s="100">
        <v>2602</v>
      </c>
      <c r="I609" s="98">
        <v>2</v>
      </c>
      <c r="J609" s="101">
        <f>หนองคาย!F28</f>
        <v>522621.6</v>
      </c>
      <c r="K609" s="102">
        <f>หนองคาย!AK28</f>
        <v>553530.91999999993</v>
      </c>
      <c r="L609" s="103">
        <f>หนองคาย!AL28</f>
        <v>1372945.12</v>
      </c>
      <c r="M609" s="103">
        <f>หนองคาย!AM28</f>
        <v>1602319.43</v>
      </c>
      <c r="N609" s="99"/>
      <c r="O609" s="99"/>
      <c r="P609" s="99"/>
      <c r="Q609" s="91">
        <f t="shared" si="21"/>
        <v>-229374.30999999982</v>
      </c>
      <c r="R609" s="92">
        <f t="shared" si="22"/>
        <v>527.64993082244428</v>
      </c>
    </row>
    <row r="610" spans="1:18" s="110" customFormat="1" x14ac:dyDescent="0.7">
      <c r="A610" s="104">
        <v>1</v>
      </c>
      <c r="B610" s="105" t="s">
        <v>60</v>
      </c>
      <c r="C610" s="105"/>
      <c r="D610" s="105"/>
      <c r="E610" s="105" t="s">
        <v>75</v>
      </c>
      <c r="F610" s="105"/>
      <c r="G610" s="105" t="s">
        <v>425</v>
      </c>
      <c r="H610" s="111">
        <f>SUM(H592:H609)</f>
        <v>76021</v>
      </c>
      <c r="I610" s="104"/>
      <c r="J610" s="107">
        <f>SUM(J592:J609)</f>
        <v>14903756.560000001</v>
      </c>
      <c r="K610" s="107">
        <f>SUM(K592:K609)</f>
        <v>17229477.839999996</v>
      </c>
      <c r="L610" s="107">
        <f>SUM(L592:L609)</f>
        <v>52492035.57</v>
      </c>
      <c r="M610" s="107">
        <f>SUM(M592:M609)</f>
        <v>51109746</v>
      </c>
      <c r="N610" s="105">
        <v>17</v>
      </c>
      <c r="O610" s="105">
        <v>17</v>
      </c>
      <c r="P610" s="105">
        <f>N610-O610</f>
        <v>0</v>
      </c>
      <c r="Q610" s="108">
        <f t="shared" si="21"/>
        <v>1382289.5700000003</v>
      </c>
      <c r="R610" s="109">
        <f>L610/H610</f>
        <v>690.49388418989486</v>
      </c>
    </row>
    <row r="611" spans="1:18" x14ac:dyDescent="0.7">
      <c r="A611" s="98">
        <v>1</v>
      </c>
      <c r="B611" s="99" t="s">
        <v>60</v>
      </c>
      <c r="C611" s="99" t="s">
        <v>426</v>
      </c>
      <c r="D611" s="99" t="s">
        <v>102</v>
      </c>
      <c r="E611" s="99" t="s">
        <v>427</v>
      </c>
      <c r="F611" s="99" t="s">
        <v>327</v>
      </c>
      <c r="G611" s="99" t="s">
        <v>428</v>
      </c>
      <c r="H611" s="100"/>
      <c r="I611" s="98"/>
      <c r="J611" s="101"/>
      <c r="K611" s="102"/>
      <c r="L611" s="103"/>
      <c r="M611" s="103"/>
      <c r="N611" s="99"/>
      <c r="O611" s="99"/>
      <c r="P611" s="99"/>
    </row>
    <row r="612" spans="1:18" x14ac:dyDescent="0.7">
      <c r="A612" s="98">
        <v>2</v>
      </c>
      <c r="B612" s="99" t="s">
        <v>60</v>
      </c>
      <c r="C612" s="99" t="s">
        <v>426</v>
      </c>
      <c r="D612" s="99" t="s">
        <v>102</v>
      </c>
      <c r="E612" s="99" t="s">
        <v>427</v>
      </c>
      <c r="F612" s="99" t="s">
        <v>178</v>
      </c>
      <c r="G612" s="99" t="s">
        <v>1039</v>
      </c>
      <c r="H612" s="100">
        <v>3874</v>
      </c>
      <c r="I612" s="98">
        <v>3</v>
      </c>
      <c r="J612" s="101">
        <f>หนองคาย!F29</f>
        <v>1408852.1</v>
      </c>
      <c r="K612" s="102">
        <f>หนองคาย!AK29</f>
        <v>1815882.81</v>
      </c>
      <c r="L612" s="103">
        <f>หนองคาย!AL29</f>
        <v>4033373.3000000003</v>
      </c>
      <c r="M612" s="103">
        <f>หนองคาย!AM29</f>
        <v>3336455.33</v>
      </c>
      <c r="N612" s="99"/>
      <c r="O612" s="99"/>
      <c r="P612" s="99"/>
      <c r="Q612" s="91">
        <f t="shared" si="21"/>
        <v>696917.9700000002</v>
      </c>
      <c r="R612" s="92">
        <f t="shared" si="22"/>
        <v>1041.1392101187405</v>
      </c>
    </row>
    <row r="613" spans="1:18" x14ac:dyDescent="0.7">
      <c r="A613" s="98">
        <v>3</v>
      </c>
      <c r="B613" s="99" t="s">
        <v>60</v>
      </c>
      <c r="C613" s="99" t="s">
        <v>426</v>
      </c>
      <c r="D613" s="99" t="s">
        <v>102</v>
      </c>
      <c r="E613" s="99" t="s">
        <v>427</v>
      </c>
      <c r="F613" s="99" t="s">
        <v>178</v>
      </c>
      <c r="G613" s="99" t="s">
        <v>1040</v>
      </c>
      <c r="H613" s="100">
        <v>3204</v>
      </c>
      <c r="I613" s="98">
        <v>3</v>
      </c>
      <c r="J613" s="101">
        <f>หนองคาย!F30</f>
        <v>920260.52</v>
      </c>
      <c r="K613" s="102">
        <f>หนองคาย!AK30</f>
        <v>1370396.97</v>
      </c>
      <c r="L613" s="103">
        <f>หนองคาย!AL30</f>
        <v>3024608.84</v>
      </c>
      <c r="M613" s="103">
        <f>หนองคาย!AM30</f>
        <v>2854633.0300000003</v>
      </c>
      <c r="N613" s="99"/>
      <c r="O613" s="99"/>
      <c r="P613" s="99"/>
      <c r="Q613" s="91">
        <f t="shared" si="21"/>
        <v>169975.80999999959</v>
      </c>
      <c r="R613" s="92">
        <f t="shared" si="22"/>
        <v>944.01024968789011</v>
      </c>
    </row>
    <row r="614" spans="1:18" x14ac:dyDescent="0.7">
      <c r="A614" s="98">
        <v>4</v>
      </c>
      <c r="B614" s="99" t="s">
        <v>60</v>
      </c>
      <c r="C614" s="99" t="s">
        <v>426</v>
      </c>
      <c r="D614" s="99" t="s">
        <v>102</v>
      </c>
      <c r="E614" s="99" t="s">
        <v>427</v>
      </c>
      <c r="F614" s="99" t="s">
        <v>178</v>
      </c>
      <c r="G614" s="99" t="s">
        <v>1041</v>
      </c>
      <c r="H614" s="100">
        <v>6962</v>
      </c>
      <c r="I614" s="98">
        <v>5</v>
      </c>
      <c r="J614" s="101">
        <f>หนองคาย!F31</f>
        <v>1720735.43</v>
      </c>
      <c r="K614" s="102">
        <f>หนองคาย!AK31</f>
        <v>2170518.7399999998</v>
      </c>
      <c r="L614" s="103">
        <f>หนองคาย!AL31</f>
        <v>5243742.38</v>
      </c>
      <c r="M614" s="103">
        <f>หนองคาย!AM31</f>
        <v>5036998.22</v>
      </c>
      <c r="N614" s="99"/>
      <c r="O614" s="99"/>
      <c r="P614" s="99"/>
      <c r="Q614" s="91">
        <f t="shared" si="21"/>
        <v>206744.16000000015</v>
      </c>
      <c r="R614" s="92">
        <f t="shared" si="22"/>
        <v>753.19482619936798</v>
      </c>
    </row>
    <row r="615" spans="1:18" x14ac:dyDescent="0.7">
      <c r="A615" s="98">
        <v>5</v>
      </c>
      <c r="B615" s="99" t="s">
        <v>60</v>
      </c>
      <c r="C615" s="99" t="s">
        <v>426</v>
      </c>
      <c r="D615" s="99" t="s">
        <v>102</v>
      </c>
      <c r="E615" s="99" t="s">
        <v>427</v>
      </c>
      <c r="F615" s="99" t="s">
        <v>178</v>
      </c>
      <c r="G615" s="99" t="s">
        <v>1042</v>
      </c>
      <c r="H615" s="100">
        <v>4705</v>
      </c>
      <c r="I615" s="98">
        <v>4</v>
      </c>
      <c r="J615" s="101">
        <f>หนองคาย!F32</f>
        <v>1320216.99</v>
      </c>
      <c r="K615" s="102">
        <f>หนองคาย!AK32</f>
        <v>1550647.78</v>
      </c>
      <c r="L615" s="103">
        <f>หนองคาย!AL32</f>
        <v>2905487.94</v>
      </c>
      <c r="M615" s="103">
        <f>หนองคาย!AM32</f>
        <v>2809944.8200000003</v>
      </c>
      <c r="N615" s="99"/>
      <c r="O615" s="99"/>
      <c r="P615" s="99"/>
      <c r="Q615" s="91">
        <f t="shared" si="21"/>
        <v>95543.119999999646</v>
      </c>
      <c r="R615" s="92">
        <f t="shared" si="22"/>
        <v>617.53197449521781</v>
      </c>
    </row>
    <row r="616" spans="1:18" x14ac:dyDescent="0.7">
      <c r="A616" s="98">
        <v>6</v>
      </c>
      <c r="B616" s="99" t="s">
        <v>60</v>
      </c>
      <c r="C616" s="99" t="s">
        <v>426</v>
      </c>
      <c r="D616" s="99" t="s">
        <v>102</v>
      </c>
      <c r="E616" s="99" t="s">
        <v>427</v>
      </c>
      <c r="F616" s="99" t="s">
        <v>178</v>
      </c>
      <c r="G616" s="99" t="s">
        <v>1043</v>
      </c>
      <c r="H616" s="100">
        <v>5930</v>
      </c>
      <c r="I616" s="98">
        <v>4</v>
      </c>
      <c r="J616" s="101">
        <f>หนองคาย!F33</f>
        <v>800950.87</v>
      </c>
      <c r="K616" s="102">
        <f>หนองคาย!AK33</f>
        <v>970767.58</v>
      </c>
      <c r="L616" s="103">
        <f>หนองคาย!AL33</f>
        <v>4032761.19</v>
      </c>
      <c r="M616" s="103">
        <f>หนองคาย!AM33</f>
        <v>3646877.7699999996</v>
      </c>
      <c r="N616" s="99"/>
      <c r="O616" s="99"/>
      <c r="P616" s="99"/>
      <c r="Q616" s="91">
        <f t="shared" si="21"/>
        <v>385883.42000000039</v>
      </c>
      <c r="R616" s="92">
        <f t="shared" si="22"/>
        <v>680.0609089376054</v>
      </c>
    </row>
    <row r="617" spans="1:18" x14ac:dyDescent="0.7">
      <c r="A617" s="98">
        <v>7</v>
      </c>
      <c r="B617" s="99" t="s">
        <v>60</v>
      </c>
      <c r="C617" s="99" t="s">
        <v>426</v>
      </c>
      <c r="D617" s="99" t="s">
        <v>102</v>
      </c>
      <c r="E617" s="99" t="s">
        <v>427</v>
      </c>
      <c r="F617" s="99" t="s">
        <v>178</v>
      </c>
      <c r="G617" s="99" t="s">
        <v>1044</v>
      </c>
      <c r="H617" s="100">
        <v>4502</v>
      </c>
      <c r="I617" s="98">
        <v>4</v>
      </c>
      <c r="J617" s="101">
        <f>หนองคาย!F34</f>
        <v>661812.82999999996</v>
      </c>
      <c r="K617" s="102">
        <f>หนองคาย!AK34</f>
        <v>946661.66999999993</v>
      </c>
      <c r="L617" s="103">
        <f>หนองคาย!AL34</f>
        <v>2418685.7999999998</v>
      </c>
      <c r="M617" s="103">
        <f>หนองคาย!AM34</f>
        <v>2359439.64</v>
      </c>
      <c r="N617" s="99"/>
      <c r="O617" s="99"/>
      <c r="P617" s="99"/>
      <c r="Q617" s="91">
        <f t="shared" si="21"/>
        <v>59246.159999999683</v>
      </c>
      <c r="R617" s="92">
        <f t="shared" si="22"/>
        <v>537.24695690804083</v>
      </c>
    </row>
    <row r="618" spans="1:18" x14ac:dyDescent="0.7">
      <c r="A618" s="98">
        <v>8</v>
      </c>
      <c r="B618" s="99" t="s">
        <v>60</v>
      </c>
      <c r="C618" s="99" t="s">
        <v>426</v>
      </c>
      <c r="D618" s="99" t="s">
        <v>102</v>
      </c>
      <c r="E618" s="99" t="s">
        <v>427</v>
      </c>
      <c r="F618" s="99" t="s">
        <v>178</v>
      </c>
      <c r="G618" s="99" t="s">
        <v>1045</v>
      </c>
      <c r="H618" s="100">
        <v>5759</v>
      </c>
      <c r="I618" s="98">
        <v>4</v>
      </c>
      <c r="J618" s="101">
        <f>หนองคาย!F35</f>
        <v>1696387.65</v>
      </c>
      <c r="K618" s="102">
        <f>หนองคาย!AK35</f>
        <v>2066259.3900000001</v>
      </c>
      <c r="L618" s="103">
        <f>หนองคาย!AL35</f>
        <v>3336854.5</v>
      </c>
      <c r="M618" s="103">
        <f>หนองคาย!AM35</f>
        <v>2921866.74</v>
      </c>
      <c r="N618" s="99"/>
      <c r="O618" s="99"/>
      <c r="P618" s="99"/>
      <c r="Q618" s="91">
        <f t="shared" si="21"/>
        <v>414987.75999999978</v>
      </c>
      <c r="R618" s="92">
        <f t="shared" si="22"/>
        <v>579.41561034901895</v>
      </c>
    </row>
    <row r="619" spans="1:18" x14ac:dyDescent="0.7">
      <c r="A619" s="98">
        <v>9</v>
      </c>
      <c r="B619" s="99" t="s">
        <v>60</v>
      </c>
      <c r="C619" s="99" t="s">
        <v>426</v>
      </c>
      <c r="D619" s="99" t="s">
        <v>102</v>
      </c>
      <c r="E619" s="99" t="s">
        <v>427</v>
      </c>
      <c r="F619" s="99" t="s">
        <v>178</v>
      </c>
      <c r="G619" s="99" t="s">
        <v>1046</v>
      </c>
      <c r="H619" s="100">
        <v>3269</v>
      </c>
      <c r="I619" s="98">
        <v>3</v>
      </c>
      <c r="J619" s="101">
        <f>หนองคาย!F36</f>
        <v>602551.74</v>
      </c>
      <c r="K619" s="102">
        <f>หนองคาย!AK36</f>
        <v>646001.74</v>
      </c>
      <c r="L619" s="103">
        <f>หนองคาย!AL36</f>
        <v>2713368.55</v>
      </c>
      <c r="M619" s="103">
        <f>หนองคาย!AM36</f>
        <v>3061691.65</v>
      </c>
      <c r="N619" s="99"/>
      <c r="O619" s="99"/>
      <c r="P619" s="99"/>
      <c r="Q619" s="91">
        <f t="shared" si="21"/>
        <v>-348323.10000000009</v>
      </c>
      <c r="R619" s="92">
        <f t="shared" si="22"/>
        <v>830.03014683389415</v>
      </c>
    </row>
    <row r="620" spans="1:18" x14ac:dyDescent="0.7">
      <c r="A620" s="98">
        <v>10</v>
      </c>
      <c r="B620" s="99" t="s">
        <v>60</v>
      </c>
      <c r="C620" s="99" t="s">
        <v>426</v>
      </c>
      <c r="D620" s="99" t="s">
        <v>102</v>
      </c>
      <c r="E620" s="99" t="s">
        <v>427</v>
      </c>
      <c r="F620" s="99" t="s">
        <v>178</v>
      </c>
      <c r="G620" s="99" t="s">
        <v>1047</v>
      </c>
      <c r="H620" s="100">
        <v>5031</v>
      </c>
      <c r="I620" s="98">
        <v>4</v>
      </c>
      <c r="J620" s="101">
        <f>หนองคาย!F37</f>
        <v>478132.18</v>
      </c>
      <c r="K620" s="102">
        <f>หนองคาย!AK37</f>
        <v>692284.37</v>
      </c>
      <c r="L620" s="103">
        <f>หนองคาย!AL37</f>
        <v>2574591.4900000002</v>
      </c>
      <c r="M620" s="103">
        <f>หนองคาย!AM37</f>
        <v>2647186.0999999996</v>
      </c>
      <c r="N620" s="99"/>
      <c r="O620" s="99"/>
      <c r="P620" s="99"/>
      <c r="Q620" s="91">
        <f t="shared" si="21"/>
        <v>-72594.609999999404</v>
      </c>
      <c r="R620" s="92">
        <f t="shared" si="22"/>
        <v>511.74547604849937</v>
      </c>
    </row>
    <row r="621" spans="1:18" x14ac:dyDescent="0.7">
      <c r="A621" s="98">
        <v>11</v>
      </c>
      <c r="B621" s="99" t="s">
        <v>60</v>
      </c>
      <c r="C621" s="99" t="s">
        <v>426</v>
      </c>
      <c r="D621" s="99" t="s">
        <v>102</v>
      </c>
      <c r="E621" s="99" t="s">
        <v>427</v>
      </c>
      <c r="F621" s="99" t="s">
        <v>178</v>
      </c>
      <c r="G621" s="99" t="s">
        <v>1048</v>
      </c>
      <c r="H621" s="100">
        <v>4636</v>
      </c>
      <c r="I621" s="98">
        <v>4</v>
      </c>
      <c r="J621" s="101">
        <f>หนองคาย!F38</f>
        <v>887685.29</v>
      </c>
      <c r="K621" s="102">
        <f>หนองคาย!AK38</f>
        <v>1193069.7</v>
      </c>
      <c r="L621" s="103">
        <f>หนองคาย!AL38</f>
        <v>4196234.6500000004</v>
      </c>
      <c r="M621" s="103">
        <f>หนองคาย!AM38</f>
        <v>3989407.17</v>
      </c>
      <c r="N621" s="99"/>
      <c r="O621" s="99"/>
      <c r="P621" s="99"/>
      <c r="Q621" s="91">
        <f t="shared" si="21"/>
        <v>206827.48000000045</v>
      </c>
      <c r="R621" s="92">
        <f t="shared" si="22"/>
        <v>905.14121009490952</v>
      </c>
    </row>
    <row r="622" spans="1:18" s="110" customFormat="1" x14ac:dyDescent="0.7">
      <c r="A622" s="104">
        <v>2</v>
      </c>
      <c r="B622" s="105" t="s">
        <v>60</v>
      </c>
      <c r="C622" s="105"/>
      <c r="D622" s="105"/>
      <c r="E622" s="105" t="s">
        <v>75</v>
      </c>
      <c r="F622" s="105"/>
      <c r="G622" s="105" t="s">
        <v>429</v>
      </c>
      <c r="H622" s="111">
        <f>SUM(H611:H621)</f>
        <v>47872</v>
      </c>
      <c r="I622" s="104"/>
      <c r="J622" s="107">
        <f>SUM(J611:J621)</f>
        <v>10497585.600000001</v>
      </c>
      <c r="K622" s="107">
        <f>SUM(K611:K621)</f>
        <v>13422490.75</v>
      </c>
      <c r="L622" s="107">
        <f>SUM(L611:L621)</f>
        <v>34479708.640000001</v>
      </c>
      <c r="M622" s="107">
        <f>SUM(M611:M621)</f>
        <v>32664500.470000006</v>
      </c>
      <c r="N622" s="105">
        <v>10</v>
      </c>
      <c r="O622" s="105">
        <v>10</v>
      </c>
      <c r="P622" s="105">
        <f>N622-O622</f>
        <v>0</v>
      </c>
      <c r="Q622" s="108">
        <f t="shared" si="21"/>
        <v>1815208.1699999943</v>
      </c>
      <c r="R622" s="109">
        <f>L622/H622</f>
        <v>720.24792446524066</v>
      </c>
    </row>
    <row r="623" spans="1:18" x14ac:dyDescent="0.7">
      <c r="A623" s="98">
        <v>1</v>
      </c>
      <c r="B623" s="99" t="s">
        <v>60</v>
      </c>
      <c r="C623" s="99" t="s">
        <v>430</v>
      </c>
      <c r="D623" s="99" t="s">
        <v>81</v>
      </c>
      <c r="E623" s="99" t="s">
        <v>431</v>
      </c>
      <c r="F623" s="99" t="s">
        <v>208</v>
      </c>
      <c r="G623" s="99" t="s">
        <v>432</v>
      </c>
      <c r="H623" s="100"/>
      <c r="I623" s="98"/>
      <c r="J623" s="101"/>
      <c r="K623" s="102"/>
      <c r="L623" s="103"/>
      <c r="M623" s="103"/>
      <c r="N623" s="99"/>
      <c r="O623" s="99"/>
      <c r="P623" s="99"/>
    </row>
    <row r="624" spans="1:18" x14ac:dyDescent="0.7">
      <c r="A624" s="98">
        <v>2</v>
      </c>
      <c r="B624" s="99" t="s">
        <v>60</v>
      </c>
      <c r="C624" s="99" t="s">
        <v>430</v>
      </c>
      <c r="D624" s="99" t="s">
        <v>81</v>
      </c>
      <c r="E624" s="99" t="s">
        <v>431</v>
      </c>
      <c r="F624" s="99" t="s">
        <v>178</v>
      </c>
      <c r="G624" s="99" t="s">
        <v>1049</v>
      </c>
      <c r="H624" s="100">
        <v>3034</v>
      </c>
      <c r="I624" s="98">
        <v>3</v>
      </c>
      <c r="J624" s="101">
        <f>หนองคาย!F39</f>
        <v>1149219.3700000001</v>
      </c>
      <c r="K624" s="102">
        <f>หนองคาย!AK39</f>
        <v>1116027.3</v>
      </c>
      <c r="L624" s="103">
        <f>หนองคาย!AL39</f>
        <v>4076118.15</v>
      </c>
      <c r="M624" s="103">
        <f>หนองคาย!AM39</f>
        <v>3248370.66</v>
      </c>
      <c r="N624" s="99"/>
      <c r="O624" s="99"/>
      <c r="P624" s="99"/>
      <c r="Q624" s="91">
        <f t="shared" si="21"/>
        <v>827747.48999999976</v>
      </c>
      <c r="R624" s="92">
        <f t="shared" si="22"/>
        <v>1343.4799439683586</v>
      </c>
    </row>
    <row r="625" spans="1:18" x14ac:dyDescent="0.7">
      <c r="A625" s="98">
        <v>3</v>
      </c>
      <c r="B625" s="99" t="s">
        <v>60</v>
      </c>
      <c r="C625" s="99" t="s">
        <v>430</v>
      </c>
      <c r="D625" s="99" t="s">
        <v>81</v>
      </c>
      <c r="E625" s="99" t="s">
        <v>431</v>
      </c>
      <c r="F625" s="99" t="s">
        <v>178</v>
      </c>
      <c r="G625" s="99" t="s">
        <v>1050</v>
      </c>
      <c r="H625" s="100">
        <v>3694</v>
      </c>
      <c r="I625" s="98">
        <v>3</v>
      </c>
      <c r="J625" s="101">
        <f>หนองคาย!F40</f>
        <v>228352.78</v>
      </c>
      <c r="K625" s="102">
        <f>หนองคาย!AK40</f>
        <v>190024.22000000006</v>
      </c>
      <c r="L625" s="103">
        <f>หนองคาย!AL40</f>
        <v>2923395.84</v>
      </c>
      <c r="M625" s="103">
        <f>หนองคาย!AM40</f>
        <v>3124009.52</v>
      </c>
      <c r="N625" s="99"/>
      <c r="O625" s="99"/>
      <c r="P625" s="99"/>
      <c r="Q625" s="91">
        <f t="shared" si="21"/>
        <v>-200613.68000000017</v>
      </c>
      <c r="R625" s="92">
        <f t="shared" si="22"/>
        <v>791.39031943692476</v>
      </c>
    </row>
    <row r="626" spans="1:18" x14ac:dyDescent="0.7">
      <c r="A626" s="98">
        <v>4</v>
      </c>
      <c r="B626" s="99" t="s">
        <v>60</v>
      </c>
      <c r="C626" s="99" t="s">
        <v>430</v>
      </c>
      <c r="D626" s="99" t="s">
        <v>81</v>
      </c>
      <c r="E626" s="99" t="s">
        <v>431</v>
      </c>
      <c r="F626" s="99" t="s">
        <v>178</v>
      </c>
      <c r="G626" s="99" t="s">
        <v>1051</v>
      </c>
      <c r="H626" s="100">
        <v>2850</v>
      </c>
      <c r="I626" s="98">
        <v>2</v>
      </c>
      <c r="J626" s="101">
        <f>หนองคาย!F41</f>
        <v>553135.69999999995</v>
      </c>
      <c r="K626" s="102">
        <f>หนองคาย!AK41</f>
        <v>609146.5</v>
      </c>
      <c r="L626" s="103">
        <f>หนองคาย!AL41</f>
        <v>2592434.35</v>
      </c>
      <c r="M626" s="103">
        <f>หนองคาย!AM41</f>
        <v>2942440.24</v>
      </c>
      <c r="N626" s="99"/>
      <c r="O626" s="99"/>
      <c r="P626" s="99"/>
      <c r="Q626" s="91">
        <f t="shared" si="21"/>
        <v>-350005.89000000013</v>
      </c>
      <c r="R626" s="92">
        <f t="shared" si="22"/>
        <v>909.62608771929831</v>
      </c>
    </row>
    <row r="627" spans="1:18" x14ac:dyDescent="0.7">
      <c r="A627" s="98">
        <v>5</v>
      </c>
      <c r="B627" s="99" t="s">
        <v>60</v>
      </c>
      <c r="C627" s="99" t="s">
        <v>430</v>
      </c>
      <c r="D627" s="99" t="s">
        <v>81</v>
      </c>
      <c r="E627" s="99" t="s">
        <v>431</v>
      </c>
      <c r="F627" s="99" t="s">
        <v>178</v>
      </c>
      <c r="G627" s="99" t="s">
        <v>1052</v>
      </c>
      <c r="H627" s="100">
        <v>3886</v>
      </c>
      <c r="I627" s="98">
        <v>3</v>
      </c>
      <c r="J627" s="101">
        <f>หนองคาย!F42</f>
        <v>2245189.91</v>
      </c>
      <c r="K627" s="102">
        <f>หนองคาย!AK42</f>
        <v>2333632.35</v>
      </c>
      <c r="L627" s="103">
        <f>หนองคาย!AL42</f>
        <v>4971131.8800000008</v>
      </c>
      <c r="M627" s="103">
        <f>หนองคาย!AM42</f>
        <v>4748812.55</v>
      </c>
      <c r="N627" s="99"/>
      <c r="O627" s="99"/>
      <c r="P627" s="99"/>
      <c r="Q627" s="91">
        <f t="shared" si="21"/>
        <v>222319.33000000101</v>
      </c>
      <c r="R627" s="92">
        <f t="shared" si="22"/>
        <v>1279.2413484302626</v>
      </c>
    </row>
    <row r="628" spans="1:18" x14ac:dyDescent="0.7">
      <c r="A628" s="98">
        <v>6</v>
      </c>
      <c r="B628" s="99" t="s">
        <v>60</v>
      </c>
      <c r="C628" s="99" t="s">
        <v>430</v>
      </c>
      <c r="D628" s="99" t="s">
        <v>81</v>
      </c>
      <c r="E628" s="99" t="s">
        <v>431</v>
      </c>
      <c r="F628" s="99" t="s">
        <v>178</v>
      </c>
      <c r="G628" s="99" t="s">
        <v>1053</v>
      </c>
      <c r="H628" s="100">
        <v>4695</v>
      </c>
      <c r="I628" s="98">
        <v>4</v>
      </c>
      <c r="J628" s="101">
        <f>หนองคาย!F43</f>
        <v>1135117.6000000001</v>
      </c>
      <c r="K628" s="102">
        <f>หนองคาย!AK43</f>
        <v>1187761.7</v>
      </c>
      <c r="L628" s="103">
        <f>หนองคาย!AL43</f>
        <v>4200333.55</v>
      </c>
      <c r="M628" s="103">
        <f>หนองคาย!AM43</f>
        <v>4370389.8499999996</v>
      </c>
      <c r="N628" s="99"/>
      <c r="O628" s="99"/>
      <c r="P628" s="99"/>
      <c r="Q628" s="91">
        <f t="shared" si="21"/>
        <v>-170056.29999999981</v>
      </c>
      <c r="R628" s="92">
        <f t="shared" si="22"/>
        <v>894.63973375931835</v>
      </c>
    </row>
    <row r="629" spans="1:18" x14ac:dyDescent="0.7">
      <c r="A629" s="98">
        <v>7</v>
      </c>
      <c r="B629" s="99" t="s">
        <v>60</v>
      </c>
      <c r="C629" s="99" t="s">
        <v>430</v>
      </c>
      <c r="D629" s="99" t="s">
        <v>81</v>
      </c>
      <c r="E629" s="99" t="s">
        <v>431</v>
      </c>
      <c r="F629" s="99" t="s">
        <v>178</v>
      </c>
      <c r="G629" s="99" t="s">
        <v>1054</v>
      </c>
      <c r="H629" s="100">
        <v>2848</v>
      </c>
      <c r="I629" s="98">
        <v>2</v>
      </c>
      <c r="J629" s="101">
        <f>หนองคาย!F44</f>
        <v>518501.7</v>
      </c>
      <c r="K629" s="102">
        <f>หนองคาย!AK44</f>
        <v>564165.60000000009</v>
      </c>
      <c r="L629" s="103">
        <f>หนองคาย!AL44</f>
        <v>2270331.5700000003</v>
      </c>
      <c r="M629" s="103">
        <f>หนองคาย!AM44</f>
        <v>2301126.2200000002</v>
      </c>
      <c r="N629" s="99"/>
      <c r="O629" s="99"/>
      <c r="P629" s="99"/>
      <c r="Q629" s="91">
        <f t="shared" si="21"/>
        <v>-30794.649999999907</v>
      </c>
      <c r="R629" s="92">
        <f t="shared" si="22"/>
        <v>797.16698384831466</v>
      </c>
    </row>
    <row r="630" spans="1:18" x14ac:dyDescent="0.7">
      <c r="A630" s="98">
        <v>8</v>
      </c>
      <c r="B630" s="99" t="s">
        <v>60</v>
      </c>
      <c r="C630" s="99" t="s">
        <v>430</v>
      </c>
      <c r="D630" s="99" t="s">
        <v>81</v>
      </c>
      <c r="E630" s="99" t="s">
        <v>431</v>
      </c>
      <c r="F630" s="99" t="s">
        <v>178</v>
      </c>
      <c r="G630" s="99" t="s">
        <v>1055</v>
      </c>
      <c r="H630" s="100">
        <v>4044</v>
      </c>
      <c r="I630" s="98">
        <v>3</v>
      </c>
      <c r="J630" s="101">
        <f>หนองคาย!F45</f>
        <v>464700.13</v>
      </c>
      <c r="K630" s="102">
        <f>หนองคาย!AK45</f>
        <v>487830.45</v>
      </c>
      <c r="L630" s="103">
        <f>หนองคาย!AL45</f>
        <v>2130930.5</v>
      </c>
      <c r="M630" s="103">
        <f>หนองคาย!AM45</f>
        <v>2007065.3</v>
      </c>
      <c r="N630" s="99"/>
      <c r="O630" s="99"/>
      <c r="P630" s="99"/>
      <c r="Q630" s="91">
        <f t="shared" si="21"/>
        <v>123865.19999999995</v>
      </c>
      <c r="R630" s="92">
        <f t="shared" si="22"/>
        <v>526.93632542037585</v>
      </c>
    </row>
    <row r="631" spans="1:18" x14ac:dyDescent="0.7">
      <c r="A631" s="98">
        <v>9</v>
      </c>
      <c r="B631" s="99" t="s">
        <v>60</v>
      </c>
      <c r="C631" s="99" t="s">
        <v>430</v>
      </c>
      <c r="D631" s="99" t="s">
        <v>81</v>
      </c>
      <c r="E631" s="99" t="s">
        <v>431</v>
      </c>
      <c r="F631" s="99" t="s">
        <v>178</v>
      </c>
      <c r="G631" s="99" t="s">
        <v>1056</v>
      </c>
      <c r="H631" s="100">
        <v>5108</v>
      </c>
      <c r="I631" s="98">
        <v>4</v>
      </c>
      <c r="J631" s="101">
        <f>หนองคาย!F46</f>
        <v>438138.22</v>
      </c>
      <c r="K631" s="102">
        <f>หนองคาย!AK46</f>
        <v>628344.43999999994</v>
      </c>
      <c r="L631" s="103">
        <f>หนองคาย!AL46</f>
        <v>1848815.44</v>
      </c>
      <c r="M631" s="103">
        <f>หนองคาย!AM46</f>
        <v>1818839.1999999997</v>
      </c>
      <c r="N631" s="99"/>
      <c r="O631" s="99"/>
      <c r="P631" s="99"/>
      <c r="Q631" s="91">
        <f t="shared" si="21"/>
        <v>29976.240000000224</v>
      </c>
      <c r="R631" s="92">
        <f t="shared" si="22"/>
        <v>361.94507439310883</v>
      </c>
    </row>
    <row r="632" spans="1:18" x14ac:dyDescent="0.7">
      <c r="A632" s="98">
        <v>10</v>
      </c>
      <c r="B632" s="99" t="s">
        <v>60</v>
      </c>
      <c r="C632" s="99" t="s">
        <v>430</v>
      </c>
      <c r="D632" s="99" t="s">
        <v>81</v>
      </c>
      <c r="E632" s="99" t="s">
        <v>431</v>
      </c>
      <c r="F632" s="99" t="s">
        <v>178</v>
      </c>
      <c r="G632" s="99" t="s">
        <v>1057</v>
      </c>
      <c r="H632" s="100">
        <v>5899</v>
      </c>
      <c r="I632" s="98">
        <v>4</v>
      </c>
      <c r="J632" s="101">
        <f>หนองคาย!F47</f>
        <v>281688.57</v>
      </c>
      <c r="K632" s="102">
        <f>หนองคาย!AK47</f>
        <v>308051.07999999996</v>
      </c>
      <c r="L632" s="103">
        <f>หนองคาย!AL47</f>
        <v>4069677.48</v>
      </c>
      <c r="M632" s="103">
        <f>หนองคาย!AM47</f>
        <v>4107394.96</v>
      </c>
      <c r="N632" s="99"/>
      <c r="O632" s="99"/>
      <c r="P632" s="99"/>
      <c r="Q632" s="91">
        <f t="shared" si="21"/>
        <v>-37717.479999999981</v>
      </c>
      <c r="R632" s="92">
        <f t="shared" si="22"/>
        <v>689.89277504661811</v>
      </c>
    </row>
    <row r="633" spans="1:18" x14ac:dyDescent="0.7">
      <c r="A633" s="98">
        <v>11</v>
      </c>
      <c r="B633" s="99" t="s">
        <v>60</v>
      </c>
      <c r="C633" s="99" t="s">
        <v>430</v>
      </c>
      <c r="D633" s="99" t="s">
        <v>81</v>
      </c>
      <c r="E633" s="99" t="s">
        <v>431</v>
      </c>
      <c r="F633" s="99" t="s">
        <v>178</v>
      </c>
      <c r="G633" s="99" t="s">
        <v>1058</v>
      </c>
      <c r="H633" s="100">
        <v>2499</v>
      </c>
      <c r="I633" s="98">
        <v>2</v>
      </c>
      <c r="J633" s="101">
        <f>หนองคาย!F48</f>
        <v>369658.13</v>
      </c>
      <c r="K633" s="102">
        <f>หนองคาย!AK48</f>
        <v>352606.81</v>
      </c>
      <c r="L633" s="103">
        <f>หนองคาย!AL48</f>
        <v>2411533.1500000004</v>
      </c>
      <c r="M633" s="103">
        <f>หนองคาย!AM48</f>
        <v>2535346.42</v>
      </c>
      <c r="N633" s="99"/>
      <c r="O633" s="99"/>
      <c r="P633" s="99"/>
      <c r="Q633" s="91">
        <f t="shared" si="21"/>
        <v>-123813.26999999955</v>
      </c>
      <c r="R633" s="92">
        <f t="shared" si="22"/>
        <v>964.99925970388165</v>
      </c>
    </row>
    <row r="634" spans="1:18" x14ac:dyDescent="0.7">
      <c r="A634" s="98">
        <v>12</v>
      </c>
      <c r="B634" s="99" t="s">
        <v>60</v>
      </c>
      <c r="C634" s="99" t="s">
        <v>430</v>
      </c>
      <c r="D634" s="99" t="s">
        <v>81</v>
      </c>
      <c r="E634" s="99" t="s">
        <v>431</v>
      </c>
      <c r="F634" s="99" t="s">
        <v>178</v>
      </c>
      <c r="G634" s="99" t="s">
        <v>1059</v>
      </c>
      <c r="H634" s="100">
        <v>5714</v>
      </c>
      <c r="I634" s="98">
        <v>4</v>
      </c>
      <c r="J634" s="101">
        <f>หนองคาย!F49</f>
        <v>782194.44</v>
      </c>
      <c r="K634" s="102">
        <f>หนองคาย!AK49</f>
        <v>863938.33</v>
      </c>
      <c r="L634" s="103">
        <f>หนองคาย!AL49</f>
        <v>4632935.28</v>
      </c>
      <c r="M634" s="103">
        <f>หนองคาย!AM49</f>
        <v>4439028.5600000005</v>
      </c>
      <c r="N634" s="99"/>
      <c r="O634" s="99"/>
      <c r="P634" s="99"/>
      <c r="Q634" s="91">
        <f t="shared" si="21"/>
        <v>193906.71999999974</v>
      </c>
      <c r="R634" s="92">
        <f t="shared" si="22"/>
        <v>810.8042142107106</v>
      </c>
    </row>
    <row r="635" spans="1:18" x14ac:dyDescent="0.7">
      <c r="A635" s="98">
        <v>13</v>
      </c>
      <c r="B635" s="99" t="s">
        <v>60</v>
      </c>
      <c r="C635" s="99" t="s">
        <v>430</v>
      </c>
      <c r="D635" s="99" t="s">
        <v>81</v>
      </c>
      <c r="E635" s="99" t="s">
        <v>431</v>
      </c>
      <c r="F635" s="99" t="s">
        <v>178</v>
      </c>
      <c r="G635" s="99" t="s">
        <v>1060</v>
      </c>
      <c r="H635" s="100">
        <v>3580</v>
      </c>
      <c r="I635" s="98">
        <v>3</v>
      </c>
      <c r="J635" s="101">
        <f>หนองคาย!F50</f>
        <v>317405.08</v>
      </c>
      <c r="K635" s="102">
        <f>หนองคาย!AK50</f>
        <v>287936.15000000002</v>
      </c>
      <c r="L635" s="103">
        <f>หนองคาย!AL50</f>
        <v>2393342.66</v>
      </c>
      <c r="M635" s="103">
        <f>หนองคาย!AM50</f>
        <v>2545230.1800000002</v>
      </c>
      <c r="N635" s="99"/>
      <c r="O635" s="99"/>
      <c r="P635" s="99"/>
      <c r="Q635" s="91">
        <f t="shared" si="21"/>
        <v>-151887.52000000002</v>
      </c>
      <c r="R635" s="92">
        <f t="shared" si="22"/>
        <v>668.53146927374303</v>
      </c>
    </row>
    <row r="636" spans="1:18" x14ac:dyDescent="0.7">
      <c r="A636" s="98">
        <v>14</v>
      </c>
      <c r="B636" s="99" t="s">
        <v>60</v>
      </c>
      <c r="C636" s="99" t="s">
        <v>430</v>
      </c>
      <c r="D636" s="99" t="s">
        <v>81</v>
      </c>
      <c r="E636" s="99" t="s">
        <v>431</v>
      </c>
      <c r="F636" s="99" t="s">
        <v>178</v>
      </c>
      <c r="G636" s="99" t="s">
        <v>1061</v>
      </c>
      <c r="H636" s="100">
        <v>3821</v>
      </c>
      <c r="I636" s="98">
        <v>3</v>
      </c>
      <c r="J636" s="101">
        <f>หนองคาย!F51</f>
        <v>399815.6</v>
      </c>
      <c r="K636" s="102">
        <f>หนองคาย!AK51</f>
        <v>441152.72</v>
      </c>
      <c r="L636" s="103">
        <f>หนองคาย!AL51</f>
        <v>2273895.4099999997</v>
      </c>
      <c r="M636" s="103">
        <f>หนองคาย!AM51</f>
        <v>2295974.4699999997</v>
      </c>
      <c r="N636" s="99"/>
      <c r="O636" s="99"/>
      <c r="P636" s="99"/>
      <c r="Q636" s="91">
        <f t="shared" si="21"/>
        <v>-22079.060000000056</v>
      </c>
      <c r="R636" s="92">
        <f t="shared" si="22"/>
        <v>595.10479193928279</v>
      </c>
    </row>
    <row r="637" spans="1:18" x14ac:dyDescent="0.7">
      <c r="A637" s="98">
        <v>15</v>
      </c>
      <c r="B637" s="99" t="s">
        <v>60</v>
      </c>
      <c r="C637" s="99" t="s">
        <v>430</v>
      </c>
      <c r="D637" s="99" t="s">
        <v>81</v>
      </c>
      <c r="E637" s="99" t="s">
        <v>431</v>
      </c>
      <c r="F637" s="99" t="s">
        <v>178</v>
      </c>
      <c r="G637" s="99" t="s">
        <v>1062</v>
      </c>
      <c r="H637" s="100">
        <v>4273</v>
      </c>
      <c r="I637" s="98">
        <v>3</v>
      </c>
      <c r="J637" s="101">
        <f>หนองคาย!F52</f>
        <v>553022.74</v>
      </c>
      <c r="K637" s="102">
        <f>หนองคาย!AK52</f>
        <v>702831.24</v>
      </c>
      <c r="L637" s="103">
        <f>หนองคาย!AL52</f>
        <v>2324410.7199999997</v>
      </c>
      <c r="M637" s="103">
        <f>หนองคาย!AM52</f>
        <v>2226693.25</v>
      </c>
      <c r="N637" s="99"/>
      <c r="O637" s="99"/>
      <c r="P637" s="99"/>
      <c r="Q637" s="91">
        <f t="shared" si="21"/>
        <v>97717.469999999739</v>
      </c>
      <c r="R637" s="92">
        <f t="shared" si="22"/>
        <v>543.97629768312652</v>
      </c>
    </row>
    <row r="638" spans="1:18" x14ac:dyDescent="0.7">
      <c r="A638" s="98">
        <v>16</v>
      </c>
      <c r="B638" s="99" t="s">
        <v>60</v>
      </c>
      <c r="C638" s="99" t="s">
        <v>430</v>
      </c>
      <c r="D638" s="99" t="s">
        <v>81</v>
      </c>
      <c r="E638" s="99" t="s">
        <v>431</v>
      </c>
      <c r="F638" s="99" t="s">
        <v>178</v>
      </c>
      <c r="G638" s="99" t="s">
        <v>1063</v>
      </c>
      <c r="H638" s="100">
        <v>2633</v>
      </c>
      <c r="I638" s="98">
        <v>2</v>
      </c>
      <c r="J638" s="101">
        <f>หนองคาย!F53</f>
        <v>640646.28</v>
      </c>
      <c r="K638" s="102">
        <f>หนองคาย!AK53</f>
        <v>753951.91</v>
      </c>
      <c r="L638" s="103">
        <f>หนองคาย!AL53</f>
        <v>2792545.55</v>
      </c>
      <c r="M638" s="103">
        <f>หนองคาย!AM53</f>
        <v>2653118.2599999998</v>
      </c>
      <c r="N638" s="99"/>
      <c r="O638" s="99"/>
      <c r="P638" s="99"/>
      <c r="Q638" s="91">
        <f t="shared" si="21"/>
        <v>139427.29000000004</v>
      </c>
      <c r="R638" s="92">
        <f t="shared" si="22"/>
        <v>1060.5945879225217</v>
      </c>
    </row>
    <row r="639" spans="1:18" s="110" customFormat="1" x14ac:dyDescent="0.7">
      <c r="A639" s="104">
        <v>3</v>
      </c>
      <c r="B639" s="105" t="s">
        <v>60</v>
      </c>
      <c r="C639" s="105"/>
      <c r="D639" s="105"/>
      <c r="E639" s="105" t="s">
        <v>75</v>
      </c>
      <c r="F639" s="105"/>
      <c r="G639" s="105" t="s">
        <v>433</v>
      </c>
      <c r="H639" s="111">
        <f>SUM(H623:H638)</f>
        <v>58578</v>
      </c>
      <c r="I639" s="104"/>
      <c r="J639" s="107">
        <f>SUM(J623:J638)</f>
        <v>10076786.25</v>
      </c>
      <c r="K639" s="107">
        <f>SUM(K623:K638)</f>
        <v>10827400.800000001</v>
      </c>
      <c r="L639" s="107">
        <f>SUM(L623:L638)</f>
        <v>45911831.530000001</v>
      </c>
      <c r="M639" s="107">
        <f>SUM(M623:M638)</f>
        <v>45363839.640000001</v>
      </c>
      <c r="N639" s="105">
        <v>15</v>
      </c>
      <c r="O639" s="105">
        <v>15</v>
      </c>
      <c r="P639" s="105">
        <f>N639-O639</f>
        <v>0</v>
      </c>
      <c r="Q639" s="108">
        <f t="shared" si="21"/>
        <v>547991.8900000006</v>
      </c>
      <c r="R639" s="109">
        <f>L639/H639</f>
        <v>783.77260285431396</v>
      </c>
    </row>
    <row r="640" spans="1:18" x14ac:dyDescent="0.7">
      <c r="A640" s="98">
        <v>1</v>
      </c>
      <c r="B640" s="99" t="s">
        <v>60</v>
      </c>
      <c r="C640" s="99" t="s">
        <v>434</v>
      </c>
      <c r="D640" s="99" t="s">
        <v>88</v>
      </c>
      <c r="E640" s="99" t="s">
        <v>435</v>
      </c>
      <c r="F640" s="99" t="s">
        <v>208</v>
      </c>
      <c r="G640" s="99" t="s">
        <v>436</v>
      </c>
      <c r="H640" s="100"/>
      <c r="I640" s="98"/>
      <c r="J640" s="101"/>
      <c r="K640" s="102"/>
      <c r="L640" s="103"/>
      <c r="M640" s="103"/>
      <c r="N640" s="99"/>
      <c r="O640" s="99"/>
      <c r="P640" s="99"/>
    </row>
    <row r="641" spans="1:18" s="118" customFormat="1" x14ac:dyDescent="0.7">
      <c r="A641" s="112">
        <v>2</v>
      </c>
      <c r="B641" s="113" t="s">
        <v>60</v>
      </c>
      <c r="C641" s="113" t="s">
        <v>434</v>
      </c>
      <c r="D641" s="113" t="s">
        <v>88</v>
      </c>
      <c r="E641" s="113" t="s">
        <v>435</v>
      </c>
      <c r="F641" s="113" t="s">
        <v>178</v>
      </c>
      <c r="G641" s="113" t="s">
        <v>1064</v>
      </c>
      <c r="H641" s="114">
        <v>2413</v>
      </c>
      <c r="I641" s="112">
        <v>2</v>
      </c>
      <c r="J641" s="101">
        <f>หนองคาย!F54</f>
        <v>203245.83</v>
      </c>
      <c r="K641" s="115">
        <f>หนองคาย!AK54</f>
        <v>206326.74999999997</v>
      </c>
      <c r="L641" s="103">
        <f>หนองคาย!AL54</f>
        <v>1886583.81</v>
      </c>
      <c r="M641" s="103">
        <f>หนองคาย!AM54</f>
        <v>1961241.36</v>
      </c>
      <c r="N641" s="113"/>
      <c r="O641" s="113"/>
      <c r="P641" s="113"/>
      <c r="Q641" s="91">
        <f t="shared" si="21"/>
        <v>-74657.550000000047</v>
      </c>
      <c r="R641" s="92">
        <f t="shared" si="22"/>
        <v>781.84161210111893</v>
      </c>
    </row>
    <row r="642" spans="1:18" x14ac:dyDescent="0.7">
      <c r="A642" s="98">
        <v>3</v>
      </c>
      <c r="B642" s="99" t="s">
        <v>60</v>
      </c>
      <c r="C642" s="99" t="s">
        <v>434</v>
      </c>
      <c r="D642" s="99" t="s">
        <v>88</v>
      </c>
      <c r="E642" s="99" t="s">
        <v>435</v>
      </c>
      <c r="F642" s="99" t="s">
        <v>178</v>
      </c>
      <c r="G642" s="99" t="s">
        <v>1065</v>
      </c>
      <c r="H642" s="100">
        <v>2055</v>
      </c>
      <c r="I642" s="98">
        <v>2</v>
      </c>
      <c r="J642" s="101">
        <f>หนองคาย!F55</f>
        <v>144166.34</v>
      </c>
      <c r="K642" s="115">
        <f>หนองคาย!AK55</f>
        <v>33960.660000000003</v>
      </c>
      <c r="L642" s="103">
        <f>หนองคาย!AL55</f>
        <v>2116683.0099999998</v>
      </c>
      <c r="M642" s="103">
        <f>หนองคาย!AM55</f>
        <v>2134795.2000000002</v>
      </c>
      <c r="N642" s="99"/>
      <c r="O642" s="99"/>
      <c r="P642" s="99"/>
      <c r="Q642" s="91">
        <f t="shared" si="21"/>
        <v>-18112.19000000041</v>
      </c>
      <c r="R642" s="92">
        <f t="shared" si="22"/>
        <v>1030.0160632603406</v>
      </c>
    </row>
    <row r="643" spans="1:18" x14ac:dyDescent="0.7">
      <c r="A643" s="98">
        <v>4</v>
      </c>
      <c r="B643" s="99" t="s">
        <v>60</v>
      </c>
      <c r="C643" s="99" t="s">
        <v>434</v>
      </c>
      <c r="D643" s="99" t="s">
        <v>88</v>
      </c>
      <c r="E643" s="99" t="s">
        <v>435</v>
      </c>
      <c r="F643" s="99" t="s">
        <v>178</v>
      </c>
      <c r="G643" s="99" t="s">
        <v>1066</v>
      </c>
      <c r="H643" s="100">
        <v>3420</v>
      </c>
      <c r="I643" s="98">
        <v>3</v>
      </c>
      <c r="J643" s="101">
        <f>หนองคาย!F56</f>
        <v>723950.74</v>
      </c>
      <c r="K643" s="115">
        <f>หนองคาย!AK56</f>
        <v>697704.65</v>
      </c>
      <c r="L643" s="103">
        <f>หนองคาย!AL56</f>
        <v>3014748.46</v>
      </c>
      <c r="M643" s="103">
        <f>หนองคาย!AM56</f>
        <v>2694472.6500000004</v>
      </c>
      <c r="N643" s="99"/>
      <c r="O643" s="99"/>
      <c r="P643" s="99"/>
      <c r="Q643" s="91">
        <f t="shared" si="21"/>
        <v>320275.80999999959</v>
      </c>
      <c r="R643" s="92">
        <f t="shared" si="22"/>
        <v>881.50539766081874</v>
      </c>
    </row>
    <row r="644" spans="1:18" x14ac:dyDescent="0.7">
      <c r="A644" s="98">
        <v>5</v>
      </c>
      <c r="B644" s="99" t="s">
        <v>60</v>
      </c>
      <c r="C644" s="99" t="s">
        <v>434</v>
      </c>
      <c r="D644" s="99" t="s">
        <v>88</v>
      </c>
      <c r="E644" s="99" t="s">
        <v>435</v>
      </c>
      <c r="F644" s="99" t="s">
        <v>178</v>
      </c>
      <c r="G644" s="99" t="s">
        <v>1067</v>
      </c>
      <c r="H644" s="100">
        <v>2566</v>
      </c>
      <c r="I644" s="98">
        <v>2</v>
      </c>
      <c r="J644" s="101">
        <f>หนองคาย!F57</f>
        <v>679507.74</v>
      </c>
      <c r="K644" s="115">
        <f>หนองคาย!AK57</f>
        <v>667674.59</v>
      </c>
      <c r="L644" s="103">
        <f>หนองคาย!AL57</f>
        <v>2683224.38</v>
      </c>
      <c r="M644" s="103">
        <f>หนองคาย!AM57</f>
        <v>2327736.2999999998</v>
      </c>
      <c r="N644" s="99"/>
      <c r="O644" s="99"/>
      <c r="P644" s="99"/>
      <c r="Q644" s="91">
        <f t="shared" si="21"/>
        <v>355488.08000000007</v>
      </c>
      <c r="R644" s="92">
        <f t="shared" si="22"/>
        <v>1045.6837022603272</v>
      </c>
    </row>
    <row r="645" spans="1:18" x14ac:dyDescent="0.7">
      <c r="A645" s="98">
        <v>6</v>
      </c>
      <c r="B645" s="99" t="s">
        <v>60</v>
      </c>
      <c r="C645" s="99" t="s">
        <v>434</v>
      </c>
      <c r="D645" s="99" t="s">
        <v>88</v>
      </c>
      <c r="E645" s="99" t="s">
        <v>435</v>
      </c>
      <c r="F645" s="99" t="s">
        <v>178</v>
      </c>
      <c r="G645" s="99" t="s">
        <v>1068</v>
      </c>
      <c r="H645" s="100">
        <v>951</v>
      </c>
      <c r="I645" s="98">
        <v>1</v>
      </c>
      <c r="J645" s="101">
        <f>หนองคาย!F58</f>
        <v>207234.69</v>
      </c>
      <c r="K645" s="115">
        <f>หนองคาย!AK58</f>
        <v>198297.33</v>
      </c>
      <c r="L645" s="103">
        <f>หนองคาย!AL58</f>
        <v>1502390.6</v>
      </c>
      <c r="M645" s="103">
        <f>หนองคาย!AM58</f>
        <v>1367681.71</v>
      </c>
      <c r="N645" s="99"/>
      <c r="O645" s="99"/>
      <c r="P645" s="99"/>
      <c r="Q645" s="91">
        <f t="shared" si="21"/>
        <v>134708.89000000013</v>
      </c>
      <c r="R645" s="92">
        <f t="shared" si="22"/>
        <v>1579.8008412197687</v>
      </c>
    </row>
    <row r="646" spans="1:18" x14ac:dyDescent="0.7">
      <c r="A646" s="98">
        <v>7</v>
      </c>
      <c r="B646" s="99" t="s">
        <v>60</v>
      </c>
      <c r="C646" s="99" t="s">
        <v>434</v>
      </c>
      <c r="D646" s="99" t="s">
        <v>88</v>
      </c>
      <c r="E646" s="99" t="s">
        <v>435</v>
      </c>
      <c r="F646" s="99" t="s">
        <v>178</v>
      </c>
      <c r="G646" s="99" t="s">
        <v>1069</v>
      </c>
      <c r="H646" s="100">
        <v>2045</v>
      </c>
      <c r="I646" s="98">
        <v>2</v>
      </c>
      <c r="J646" s="101">
        <f>หนองคาย!F59</f>
        <v>916914.74</v>
      </c>
      <c r="K646" s="115">
        <f>หนองคาย!AK59</f>
        <v>896494.21</v>
      </c>
      <c r="L646" s="103">
        <f>หนองคาย!AL59</f>
        <v>2356469.52</v>
      </c>
      <c r="M646" s="103">
        <f>หนองคาย!AM59</f>
        <v>2281149.3499999996</v>
      </c>
      <c r="N646" s="99"/>
      <c r="O646" s="99"/>
      <c r="P646" s="99"/>
      <c r="Q646" s="91">
        <f t="shared" si="21"/>
        <v>75320.170000000391</v>
      </c>
      <c r="R646" s="92">
        <f t="shared" si="22"/>
        <v>1152.3078337408313</v>
      </c>
    </row>
    <row r="647" spans="1:18" s="110" customFormat="1" x14ac:dyDescent="0.7">
      <c r="A647" s="104">
        <v>4</v>
      </c>
      <c r="B647" s="105" t="s">
        <v>60</v>
      </c>
      <c r="C647" s="105"/>
      <c r="D647" s="105"/>
      <c r="E647" s="105" t="s">
        <v>75</v>
      </c>
      <c r="F647" s="105"/>
      <c r="G647" s="105" t="s">
        <v>437</v>
      </c>
      <c r="H647" s="111">
        <f>SUM(H640:H646)</f>
        <v>13450</v>
      </c>
      <c r="I647" s="104"/>
      <c r="J647" s="107">
        <f>SUM(J640:J646)</f>
        <v>2875020.08</v>
      </c>
      <c r="K647" s="107">
        <f>SUM(K640:K646)</f>
        <v>2700458.19</v>
      </c>
      <c r="L647" s="107">
        <f>SUM(L640:L646)</f>
        <v>13560099.779999999</v>
      </c>
      <c r="M647" s="107">
        <f>SUM(M640:M646)</f>
        <v>12767076.570000002</v>
      </c>
      <c r="N647" s="105">
        <v>6</v>
      </c>
      <c r="O647" s="105">
        <v>6</v>
      </c>
      <c r="P647" s="105">
        <f>N647-O647</f>
        <v>0</v>
      </c>
      <c r="Q647" s="108">
        <f t="shared" ref="Q647:Q710" si="24">L647-M647</f>
        <v>793023.20999999717</v>
      </c>
      <c r="R647" s="109">
        <f>L647/H647</f>
        <v>1008.1858572490706</v>
      </c>
    </row>
    <row r="648" spans="1:18" x14ac:dyDescent="0.7">
      <c r="A648" s="98">
        <v>1</v>
      </c>
      <c r="B648" s="99" t="s">
        <v>60</v>
      </c>
      <c r="C648" s="99" t="s">
        <v>438</v>
      </c>
      <c r="D648" s="99" t="s">
        <v>95</v>
      </c>
      <c r="E648" s="99" t="s">
        <v>439</v>
      </c>
      <c r="F648" s="99" t="s">
        <v>208</v>
      </c>
      <c r="G648" s="99" t="s">
        <v>440</v>
      </c>
      <c r="H648" s="100"/>
      <c r="I648" s="98"/>
      <c r="J648" s="101"/>
      <c r="K648" s="102"/>
      <c r="L648" s="103"/>
      <c r="M648" s="103"/>
      <c r="N648" s="99"/>
      <c r="O648" s="99"/>
      <c r="P648" s="99"/>
    </row>
    <row r="649" spans="1:18" x14ac:dyDescent="0.7">
      <c r="A649" s="98">
        <v>2</v>
      </c>
      <c r="B649" s="99" t="s">
        <v>60</v>
      </c>
      <c r="C649" s="99" t="s">
        <v>438</v>
      </c>
      <c r="D649" s="99" t="s">
        <v>95</v>
      </c>
      <c r="E649" s="99" t="s">
        <v>439</v>
      </c>
      <c r="F649" s="99" t="s">
        <v>178</v>
      </c>
      <c r="G649" s="99" t="s">
        <v>1070</v>
      </c>
      <c r="H649" s="100">
        <v>3171</v>
      </c>
      <c r="I649" s="98">
        <v>3</v>
      </c>
      <c r="J649" s="101">
        <f>หนองคาย!F60</f>
        <v>218300.43</v>
      </c>
      <c r="K649" s="102">
        <f>หนองคาย!AK60</f>
        <v>290590.12</v>
      </c>
      <c r="L649" s="103">
        <f>หนองคาย!AL60</f>
        <v>2344546.7200000002</v>
      </c>
      <c r="M649" s="103">
        <f>หนองคาย!AM60</f>
        <v>2291287.3299999996</v>
      </c>
      <c r="N649" s="99"/>
      <c r="O649" s="99"/>
      <c r="P649" s="99"/>
      <c r="Q649" s="91">
        <f t="shared" si="24"/>
        <v>53259.390000000596</v>
      </c>
      <c r="R649" s="92">
        <f t="shared" ref="R649:R710" si="25">L649/H649</f>
        <v>739.37140334279411</v>
      </c>
    </row>
    <row r="650" spans="1:18" x14ac:dyDescent="0.7">
      <c r="A650" s="98">
        <v>3</v>
      </c>
      <c r="B650" s="99" t="s">
        <v>60</v>
      </c>
      <c r="C650" s="99" t="s">
        <v>438</v>
      </c>
      <c r="D650" s="99" t="s">
        <v>95</v>
      </c>
      <c r="E650" s="99" t="s">
        <v>439</v>
      </c>
      <c r="F650" s="99" t="s">
        <v>178</v>
      </c>
      <c r="G650" s="99" t="s">
        <v>1071</v>
      </c>
      <c r="H650" s="100">
        <v>4975</v>
      </c>
      <c r="I650" s="98">
        <v>4</v>
      </c>
      <c r="J650" s="101">
        <f>หนองคาย!F61</f>
        <v>1160041.79</v>
      </c>
      <c r="K650" s="102">
        <f>หนองคาย!AK61</f>
        <v>1162682.01</v>
      </c>
      <c r="L650" s="103">
        <f>หนองคาย!AL61</f>
        <v>3030595.84</v>
      </c>
      <c r="M650" s="103">
        <f>หนองคาย!AM61</f>
        <v>2770232.88</v>
      </c>
      <c r="N650" s="99"/>
      <c r="O650" s="99"/>
      <c r="P650" s="99"/>
      <c r="Q650" s="91">
        <f t="shared" si="24"/>
        <v>260362.95999999996</v>
      </c>
      <c r="R650" s="92">
        <f t="shared" si="25"/>
        <v>609.16499296482414</v>
      </c>
    </row>
    <row r="651" spans="1:18" x14ac:dyDescent="0.7">
      <c r="A651" s="98">
        <v>4</v>
      </c>
      <c r="B651" s="99" t="s">
        <v>60</v>
      </c>
      <c r="C651" s="99" t="s">
        <v>438</v>
      </c>
      <c r="D651" s="99" t="s">
        <v>95</v>
      </c>
      <c r="E651" s="99" t="s">
        <v>439</v>
      </c>
      <c r="F651" s="99" t="s">
        <v>178</v>
      </c>
      <c r="G651" s="99" t="s">
        <v>1072</v>
      </c>
      <c r="H651" s="100">
        <v>2674</v>
      </c>
      <c r="I651" s="98">
        <v>2</v>
      </c>
      <c r="J651" s="101">
        <f>หนองคาย!F62</f>
        <v>70343.89</v>
      </c>
      <c r="K651" s="102">
        <f>หนองคาย!AK62</f>
        <v>113462.45</v>
      </c>
      <c r="L651" s="103">
        <f>หนองคาย!AL62</f>
        <v>2099203.35</v>
      </c>
      <c r="M651" s="103">
        <f>หนองคาย!AM62</f>
        <v>2375128.6700000004</v>
      </c>
      <c r="N651" s="99"/>
      <c r="O651" s="99"/>
      <c r="P651" s="99"/>
      <c r="Q651" s="91">
        <f t="shared" si="24"/>
        <v>-275925.3200000003</v>
      </c>
      <c r="R651" s="92">
        <f t="shared" si="25"/>
        <v>785.04238967838444</v>
      </c>
    </row>
    <row r="652" spans="1:18" x14ac:dyDescent="0.7">
      <c r="A652" s="98">
        <v>5</v>
      </c>
      <c r="B652" s="99" t="s">
        <v>60</v>
      </c>
      <c r="C652" s="99" t="s">
        <v>438</v>
      </c>
      <c r="D652" s="99" t="s">
        <v>95</v>
      </c>
      <c r="E652" s="99" t="s">
        <v>439</v>
      </c>
      <c r="F652" s="99" t="s">
        <v>178</v>
      </c>
      <c r="G652" s="99" t="s">
        <v>1073</v>
      </c>
      <c r="H652" s="100">
        <v>3165</v>
      </c>
      <c r="I652" s="98">
        <v>3</v>
      </c>
      <c r="J652" s="101">
        <f>หนองคาย!F63</f>
        <v>850461.94</v>
      </c>
      <c r="K652" s="102">
        <f>หนองคาย!AK63</f>
        <v>957744.25</v>
      </c>
      <c r="L652" s="103">
        <f>หนองคาย!AL63</f>
        <v>3732675.8200000003</v>
      </c>
      <c r="M652" s="103">
        <f>หนองคาย!AM63</f>
        <v>3422651.9800000004</v>
      </c>
      <c r="N652" s="99"/>
      <c r="O652" s="99"/>
      <c r="P652" s="99"/>
      <c r="Q652" s="91">
        <f t="shared" si="24"/>
        <v>310023.83999999985</v>
      </c>
      <c r="R652" s="92">
        <f t="shared" si="25"/>
        <v>1179.360448657188</v>
      </c>
    </row>
    <row r="653" spans="1:18" x14ac:dyDescent="0.7">
      <c r="A653" s="98">
        <v>6</v>
      </c>
      <c r="B653" s="99" t="s">
        <v>60</v>
      </c>
      <c r="C653" s="99" t="s">
        <v>438</v>
      </c>
      <c r="D653" s="99" t="s">
        <v>95</v>
      </c>
      <c r="E653" s="99" t="s">
        <v>439</v>
      </c>
      <c r="F653" s="99" t="s">
        <v>178</v>
      </c>
      <c r="G653" s="99" t="s">
        <v>1074</v>
      </c>
      <c r="H653" s="100">
        <v>2202</v>
      </c>
      <c r="I653" s="98">
        <v>2</v>
      </c>
      <c r="J653" s="101">
        <f>หนองคาย!F64</f>
        <v>1327943.21</v>
      </c>
      <c r="K653" s="102">
        <f>หนองคาย!AK64</f>
        <v>1355832.16</v>
      </c>
      <c r="L653" s="103">
        <f>หนองคาย!AL64</f>
        <v>3081945.8200000003</v>
      </c>
      <c r="M653" s="103">
        <f>หนองคาย!AM64</f>
        <v>2225422.9400000004</v>
      </c>
      <c r="N653" s="99"/>
      <c r="O653" s="99"/>
      <c r="P653" s="99"/>
      <c r="Q653" s="91">
        <f t="shared" si="24"/>
        <v>856522.87999999989</v>
      </c>
      <c r="R653" s="92">
        <f t="shared" si="25"/>
        <v>1399.612089009991</v>
      </c>
    </row>
    <row r="654" spans="1:18" s="110" customFormat="1" x14ac:dyDescent="0.7">
      <c r="A654" s="104">
        <v>5</v>
      </c>
      <c r="B654" s="105" t="s">
        <v>60</v>
      </c>
      <c r="C654" s="105"/>
      <c r="D654" s="105"/>
      <c r="E654" s="105" t="s">
        <v>75</v>
      </c>
      <c r="F654" s="105"/>
      <c r="G654" s="105" t="s">
        <v>441</v>
      </c>
      <c r="H654" s="111">
        <f>SUM(H648:H653)</f>
        <v>16187</v>
      </c>
      <c r="I654" s="104"/>
      <c r="J654" s="107">
        <f>SUM(J648:J653)</f>
        <v>3627091.26</v>
      </c>
      <c r="K654" s="142">
        <f>SUM(K648:K653)</f>
        <v>3880310.99</v>
      </c>
      <c r="L654" s="107">
        <f>SUM(L648:L653)</f>
        <v>14288967.550000001</v>
      </c>
      <c r="M654" s="107">
        <f>SUM(M648:M653)</f>
        <v>13084723.800000001</v>
      </c>
      <c r="N654" s="105">
        <v>5</v>
      </c>
      <c r="O654" s="105">
        <v>5</v>
      </c>
      <c r="P654" s="105">
        <f>N654-O654</f>
        <v>0</v>
      </c>
      <c r="Q654" s="108">
        <f t="shared" si="24"/>
        <v>1204243.75</v>
      </c>
      <c r="R654" s="109">
        <f>L654/H654</f>
        <v>882.74340829060361</v>
      </c>
    </row>
    <row r="655" spans="1:18" x14ac:dyDescent="0.7">
      <c r="A655" s="98">
        <v>1</v>
      </c>
      <c r="B655" s="99" t="s">
        <v>60</v>
      </c>
      <c r="C655" s="99" t="s">
        <v>442</v>
      </c>
      <c r="D655" s="99" t="s">
        <v>109</v>
      </c>
      <c r="E655" s="99" t="s">
        <v>443</v>
      </c>
      <c r="F655" s="99" t="s">
        <v>208</v>
      </c>
      <c r="G655" s="99" t="s">
        <v>444</v>
      </c>
      <c r="H655" s="100"/>
      <c r="I655" s="98"/>
      <c r="J655" s="101"/>
      <c r="K655" s="102"/>
      <c r="L655" s="103"/>
      <c r="M655" s="103"/>
      <c r="N655" s="99"/>
      <c r="O655" s="99"/>
      <c r="P655" s="99"/>
    </row>
    <row r="656" spans="1:18" x14ac:dyDescent="0.7">
      <c r="A656" s="98">
        <v>2</v>
      </c>
      <c r="B656" s="99" t="s">
        <v>60</v>
      </c>
      <c r="C656" s="99" t="s">
        <v>442</v>
      </c>
      <c r="D656" s="99" t="s">
        <v>109</v>
      </c>
      <c r="E656" s="99" t="s">
        <v>443</v>
      </c>
      <c r="F656" s="99" t="s">
        <v>178</v>
      </c>
      <c r="G656" s="99" t="s">
        <v>1075</v>
      </c>
      <c r="H656" s="100">
        <v>5571</v>
      </c>
      <c r="I656" s="98">
        <v>4</v>
      </c>
      <c r="J656" s="101">
        <f>หนองคาย!F65</f>
        <v>1144318.43</v>
      </c>
      <c r="K656" s="102">
        <f>หนองคาย!AK65</f>
        <v>1319251.54</v>
      </c>
      <c r="L656" s="103">
        <f>หนองคาย!AL65</f>
        <v>3840286.63</v>
      </c>
      <c r="M656" s="103">
        <f>หนองคาย!AM65</f>
        <v>3233200.0300000003</v>
      </c>
      <c r="N656" s="99"/>
      <c r="O656" s="99"/>
      <c r="P656" s="99"/>
      <c r="Q656" s="91">
        <f t="shared" si="24"/>
        <v>607086.59999999963</v>
      </c>
      <c r="R656" s="92">
        <f t="shared" si="25"/>
        <v>689.33524142882789</v>
      </c>
    </row>
    <row r="657" spans="1:18" x14ac:dyDescent="0.7">
      <c r="A657" s="98">
        <v>3</v>
      </c>
      <c r="B657" s="99" t="s">
        <v>60</v>
      </c>
      <c r="C657" s="99" t="s">
        <v>442</v>
      </c>
      <c r="D657" s="99" t="s">
        <v>109</v>
      </c>
      <c r="E657" s="99" t="s">
        <v>443</v>
      </c>
      <c r="F657" s="99" t="s">
        <v>178</v>
      </c>
      <c r="G657" s="99" t="s">
        <v>1076</v>
      </c>
      <c r="H657" s="100">
        <v>5124</v>
      </c>
      <c r="I657" s="98">
        <v>4</v>
      </c>
      <c r="J657" s="101">
        <f>หนองคาย!F66</f>
        <v>699371.27</v>
      </c>
      <c r="K657" s="102">
        <f>หนองคาย!AK66</f>
        <v>747147.95000000007</v>
      </c>
      <c r="L657" s="103">
        <f>หนองคาย!AL66</f>
        <v>2594688.77</v>
      </c>
      <c r="M657" s="103">
        <f>หนองคาย!AM66</f>
        <v>2784551.66</v>
      </c>
      <c r="N657" s="99"/>
      <c r="O657" s="99"/>
      <c r="P657" s="99"/>
      <c r="Q657" s="91">
        <f t="shared" si="24"/>
        <v>-189862.89000000013</v>
      </c>
      <c r="R657" s="92">
        <f t="shared" si="25"/>
        <v>506.3795413739266</v>
      </c>
    </row>
    <row r="658" spans="1:18" x14ac:dyDescent="0.7">
      <c r="A658" s="98">
        <v>4</v>
      </c>
      <c r="B658" s="99" t="s">
        <v>60</v>
      </c>
      <c r="C658" s="99" t="s">
        <v>442</v>
      </c>
      <c r="D658" s="99" t="s">
        <v>109</v>
      </c>
      <c r="E658" s="99" t="s">
        <v>443</v>
      </c>
      <c r="F658" s="99" t="s">
        <v>178</v>
      </c>
      <c r="G658" s="99" t="s">
        <v>1077</v>
      </c>
      <c r="H658" s="100">
        <v>7200</v>
      </c>
      <c r="I658" s="98">
        <v>5</v>
      </c>
      <c r="J658" s="101">
        <f>หนองคาย!F67</f>
        <v>1035851.65</v>
      </c>
      <c r="K658" s="102">
        <f>หนองคาย!AK67</f>
        <v>1071249.31</v>
      </c>
      <c r="L658" s="103">
        <f>หนองคาย!AL67</f>
        <v>3043739.93</v>
      </c>
      <c r="M658" s="103">
        <f>หนองคาย!AM67</f>
        <v>2814975.2600000002</v>
      </c>
      <c r="N658" s="99"/>
      <c r="O658" s="99"/>
      <c r="P658" s="99"/>
      <c r="Q658" s="91">
        <f t="shared" si="24"/>
        <v>228764.66999999993</v>
      </c>
      <c r="R658" s="92">
        <f t="shared" si="25"/>
        <v>422.74165694444446</v>
      </c>
    </row>
    <row r="659" spans="1:18" s="110" customFormat="1" x14ac:dyDescent="0.7">
      <c r="A659" s="104">
        <v>6</v>
      </c>
      <c r="B659" s="105" t="s">
        <v>60</v>
      </c>
      <c r="C659" s="105"/>
      <c r="D659" s="105"/>
      <c r="E659" s="105" t="s">
        <v>75</v>
      </c>
      <c r="F659" s="105"/>
      <c r="G659" s="105" t="s">
        <v>445</v>
      </c>
      <c r="H659" s="111">
        <f>SUM(H656:H658)</f>
        <v>17895</v>
      </c>
      <c r="I659" s="104"/>
      <c r="J659" s="107">
        <f>SUM(J655:J658)</f>
        <v>2879541.35</v>
      </c>
      <c r="K659" s="107">
        <f>SUM(K655:K658)</f>
        <v>3137648.8000000003</v>
      </c>
      <c r="L659" s="107">
        <f>SUM(L655:L658)</f>
        <v>9478715.3300000001</v>
      </c>
      <c r="M659" s="107">
        <f>SUM(M655:M658)</f>
        <v>8832726.9500000011</v>
      </c>
      <c r="N659" s="105">
        <v>3</v>
      </c>
      <c r="O659" s="105">
        <v>3</v>
      </c>
      <c r="P659" s="105">
        <f>N659-O659</f>
        <v>0</v>
      </c>
      <c r="Q659" s="108">
        <f t="shared" si="24"/>
        <v>645988.37999999896</v>
      </c>
      <c r="R659" s="109">
        <f>L659/H659</f>
        <v>529.68512601285272</v>
      </c>
    </row>
    <row r="660" spans="1:18" x14ac:dyDescent="0.7">
      <c r="A660" s="98">
        <v>1</v>
      </c>
      <c r="B660" s="99" t="s">
        <v>60</v>
      </c>
      <c r="C660" s="99" t="s">
        <v>446</v>
      </c>
      <c r="D660" s="99" t="s">
        <v>123</v>
      </c>
      <c r="E660" s="99" t="s">
        <v>447</v>
      </c>
      <c r="F660" s="99" t="s">
        <v>208</v>
      </c>
      <c r="G660" s="99" t="s">
        <v>448</v>
      </c>
      <c r="H660" s="100"/>
      <c r="I660" s="98"/>
      <c r="J660" s="101"/>
      <c r="K660" s="102"/>
      <c r="L660" s="103"/>
      <c r="M660" s="103"/>
      <c r="N660" s="99"/>
      <c r="O660" s="99"/>
      <c r="P660" s="99"/>
    </row>
    <row r="661" spans="1:18" x14ac:dyDescent="0.7">
      <c r="A661" s="98">
        <v>2</v>
      </c>
      <c r="B661" s="99" t="s">
        <v>60</v>
      </c>
      <c r="C661" s="99" t="s">
        <v>446</v>
      </c>
      <c r="D661" s="99" t="s">
        <v>123</v>
      </c>
      <c r="E661" s="99" t="s">
        <v>447</v>
      </c>
      <c r="F661" s="99" t="s">
        <v>178</v>
      </c>
      <c r="G661" s="99" t="s">
        <v>1078</v>
      </c>
      <c r="H661" s="100">
        <v>6642</v>
      </c>
      <c r="I661" s="98">
        <v>5</v>
      </c>
      <c r="J661" s="101">
        <f>หนองคาย!F68</f>
        <v>1668885.52</v>
      </c>
      <c r="K661" s="102">
        <f>หนองคาย!AK68</f>
        <v>1688301.33</v>
      </c>
      <c r="L661" s="103">
        <f>หนองคาย!AL68</f>
        <v>4637453.76</v>
      </c>
      <c r="M661" s="103">
        <f>หนองคาย!AM68</f>
        <v>4016299.8699999996</v>
      </c>
      <c r="N661" s="99"/>
      <c r="O661" s="99"/>
      <c r="P661" s="99"/>
      <c r="Q661" s="91">
        <f t="shared" si="24"/>
        <v>621153.89000000013</v>
      </c>
      <c r="R661" s="92">
        <f t="shared" si="25"/>
        <v>698.20140921409211</v>
      </c>
    </row>
    <row r="662" spans="1:18" x14ac:dyDescent="0.7">
      <c r="A662" s="98">
        <v>3</v>
      </c>
      <c r="B662" s="99" t="s">
        <v>60</v>
      </c>
      <c r="C662" s="99" t="s">
        <v>446</v>
      </c>
      <c r="D662" s="99" t="s">
        <v>123</v>
      </c>
      <c r="E662" s="99" t="s">
        <v>447</v>
      </c>
      <c r="F662" s="99" t="s">
        <v>178</v>
      </c>
      <c r="G662" s="99" t="s">
        <v>1079</v>
      </c>
      <c r="H662" s="100">
        <v>3199</v>
      </c>
      <c r="I662" s="98">
        <v>3</v>
      </c>
      <c r="J662" s="101">
        <f>หนองคาย!F69</f>
        <v>783936.16</v>
      </c>
      <c r="K662" s="102">
        <f>หนองคาย!AK69</f>
        <v>867129.77000000014</v>
      </c>
      <c r="L662" s="103">
        <f>หนองคาย!AL69</f>
        <v>2633638.2999999998</v>
      </c>
      <c r="M662" s="103">
        <f>หนองคาย!AM69</f>
        <v>2320583.1399999997</v>
      </c>
      <c r="N662" s="99"/>
      <c r="O662" s="99"/>
      <c r="P662" s="99"/>
      <c r="Q662" s="91">
        <f t="shared" si="24"/>
        <v>313055.16000000015</v>
      </c>
      <c r="R662" s="92">
        <f t="shared" si="25"/>
        <v>823.26924038762104</v>
      </c>
    </row>
    <row r="663" spans="1:18" x14ac:dyDescent="0.7">
      <c r="A663" s="98">
        <v>4</v>
      </c>
      <c r="B663" s="99" t="s">
        <v>60</v>
      </c>
      <c r="C663" s="99" t="s">
        <v>446</v>
      </c>
      <c r="D663" s="99" t="s">
        <v>123</v>
      </c>
      <c r="E663" s="99" t="s">
        <v>447</v>
      </c>
      <c r="F663" s="99" t="s">
        <v>178</v>
      </c>
      <c r="G663" s="99" t="s">
        <v>1080</v>
      </c>
      <c r="H663" s="100">
        <v>5644</v>
      </c>
      <c r="I663" s="98">
        <v>4</v>
      </c>
      <c r="J663" s="101">
        <f>หนองคาย!F70</f>
        <v>809068.01</v>
      </c>
      <c r="K663" s="102">
        <f>หนองคาย!AK70</f>
        <v>845102.06</v>
      </c>
      <c r="L663" s="103">
        <f>หนองคาย!AL70</f>
        <v>4835575.75</v>
      </c>
      <c r="M663" s="103">
        <f>หนองคาย!AM70</f>
        <v>4271416.75</v>
      </c>
      <c r="N663" s="99"/>
      <c r="O663" s="99"/>
      <c r="P663" s="99"/>
      <c r="Q663" s="91">
        <f t="shared" si="24"/>
        <v>564159</v>
      </c>
      <c r="R663" s="92">
        <f t="shared" si="25"/>
        <v>856.76395287030471</v>
      </c>
    </row>
    <row r="664" spans="1:18" x14ac:dyDescent="0.7">
      <c r="A664" s="98">
        <v>5</v>
      </c>
      <c r="B664" s="99" t="s">
        <v>60</v>
      </c>
      <c r="C664" s="99" t="s">
        <v>446</v>
      </c>
      <c r="D664" s="99" t="s">
        <v>123</v>
      </c>
      <c r="E664" s="99" t="s">
        <v>447</v>
      </c>
      <c r="F664" s="99" t="s">
        <v>178</v>
      </c>
      <c r="G664" s="99" t="s">
        <v>1081</v>
      </c>
      <c r="H664" s="100">
        <v>5464</v>
      </c>
      <c r="I664" s="98">
        <v>4</v>
      </c>
      <c r="J664" s="101">
        <f>หนองคาย!F71</f>
        <v>2126208.67</v>
      </c>
      <c r="K664" s="102">
        <f>หนองคาย!AK71</f>
        <v>2159096.17</v>
      </c>
      <c r="L664" s="103">
        <f>หนองคาย!AL71</f>
        <v>3307749.1799999997</v>
      </c>
      <c r="M664" s="103">
        <f>หนองคาย!AM71</f>
        <v>3072696.77</v>
      </c>
      <c r="N664" s="99"/>
      <c r="O664" s="99"/>
      <c r="P664" s="99"/>
      <c r="Q664" s="91">
        <f t="shared" si="24"/>
        <v>235052.40999999968</v>
      </c>
      <c r="R664" s="92">
        <f t="shared" si="25"/>
        <v>605.37137262079057</v>
      </c>
    </row>
    <row r="665" spans="1:18" x14ac:dyDescent="0.7">
      <c r="A665" s="98">
        <v>6</v>
      </c>
      <c r="B665" s="99" t="s">
        <v>60</v>
      </c>
      <c r="C665" s="99" t="s">
        <v>446</v>
      </c>
      <c r="D665" s="99" t="s">
        <v>123</v>
      </c>
      <c r="E665" s="99" t="s">
        <v>447</v>
      </c>
      <c r="F665" s="99" t="s">
        <v>178</v>
      </c>
      <c r="G665" s="99" t="s">
        <v>1082</v>
      </c>
      <c r="H665" s="100">
        <v>10050</v>
      </c>
      <c r="I665" s="98">
        <v>5</v>
      </c>
      <c r="J665" s="101">
        <f>หนองคาย!F72</f>
        <v>1961465.39</v>
      </c>
      <c r="K665" s="102">
        <f>หนองคาย!AK72</f>
        <v>1965643.89</v>
      </c>
      <c r="L665" s="103">
        <f>หนองคาย!AL72</f>
        <v>6301826.4399999995</v>
      </c>
      <c r="M665" s="103">
        <f>หนองคาย!AM72</f>
        <v>5560189.5599999996</v>
      </c>
      <c r="N665" s="99"/>
      <c r="O665" s="99"/>
      <c r="P665" s="99"/>
      <c r="Q665" s="91">
        <f t="shared" si="24"/>
        <v>741636.87999999989</v>
      </c>
      <c r="R665" s="92">
        <f t="shared" si="25"/>
        <v>627.0474069651741</v>
      </c>
    </row>
    <row r="666" spans="1:18" x14ac:dyDescent="0.7">
      <c r="A666" s="98">
        <v>7</v>
      </c>
      <c r="B666" s="99" t="s">
        <v>60</v>
      </c>
      <c r="C666" s="99" t="s">
        <v>446</v>
      </c>
      <c r="D666" s="99" t="s">
        <v>123</v>
      </c>
      <c r="E666" s="99" t="s">
        <v>447</v>
      </c>
      <c r="F666" s="99" t="s">
        <v>178</v>
      </c>
      <c r="G666" s="99" t="s">
        <v>1083</v>
      </c>
      <c r="H666" s="100">
        <v>2842</v>
      </c>
      <c r="I666" s="98">
        <v>2</v>
      </c>
      <c r="J666" s="101">
        <f>หนองคาย!F73</f>
        <v>1068764.6499999999</v>
      </c>
      <c r="K666" s="102">
        <f>หนองคาย!AK73</f>
        <v>1124028.0699999998</v>
      </c>
      <c r="L666" s="103">
        <f>หนองคาย!AL73</f>
        <v>2529121.12</v>
      </c>
      <c r="M666" s="103">
        <f>หนองคาย!AM73</f>
        <v>2335083.81</v>
      </c>
      <c r="N666" s="99"/>
      <c r="O666" s="99"/>
      <c r="P666" s="99"/>
      <c r="Q666" s="91">
        <f t="shared" si="24"/>
        <v>194037.31000000006</v>
      </c>
      <c r="R666" s="92">
        <f t="shared" si="25"/>
        <v>889.90890921886</v>
      </c>
    </row>
    <row r="667" spans="1:18" x14ac:dyDescent="0.7">
      <c r="A667" s="98">
        <v>8</v>
      </c>
      <c r="B667" s="99" t="s">
        <v>60</v>
      </c>
      <c r="C667" s="99" t="s">
        <v>446</v>
      </c>
      <c r="D667" s="99" t="s">
        <v>123</v>
      </c>
      <c r="E667" s="99" t="s">
        <v>447</v>
      </c>
      <c r="F667" s="99" t="s">
        <v>178</v>
      </c>
      <c r="G667" s="99" t="s">
        <v>1084</v>
      </c>
      <c r="H667" s="100">
        <v>3136</v>
      </c>
      <c r="I667" s="98">
        <v>3</v>
      </c>
      <c r="J667" s="101">
        <f>หนองคาย!F74</f>
        <v>509236.3</v>
      </c>
      <c r="K667" s="102">
        <f>หนองคาย!AK74</f>
        <v>488334.99999999994</v>
      </c>
      <c r="L667" s="103">
        <f>หนองคาย!AL74</f>
        <v>2246534.2300000004</v>
      </c>
      <c r="M667" s="103">
        <f>หนองคาย!AM74</f>
        <v>2115761.2000000002</v>
      </c>
      <c r="N667" s="99"/>
      <c r="O667" s="99"/>
      <c r="P667" s="99"/>
      <c r="Q667" s="91">
        <f t="shared" si="24"/>
        <v>130773.03000000026</v>
      </c>
      <c r="R667" s="92">
        <f t="shared" si="25"/>
        <v>716.36933354591849</v>
      </c>
    </row>
    <row r="668" spans="1:18" s="110" customFormat="1" x14ac:dyDescent="0.7">
      <c r="A668" s="104">
        <v>7</v>
      </c>
      <c r="B668" s="105" t="s">
        <v>60</v>
      </c>
      <c r="C668" s="105"/>
      <c r="D668" s="105"/>
      <c r="E668" s="105" t="s">
        <v>75</v>
      </c>
      <c r="F668" s="105"/>
      <c r="G668" s="105" t="s">
        <v>449</v>
      </c>
      <c r="H668" s="111">
        <f>SUM(H661:H667)</f>
        <v>36977</v>
      </c>
      <c r="I668" s="104"/>
      <c r="J668" s="107">
        <f>SUM(J660:J667)</f>
        <v>8927564.7000000011</v>
      </c>
      <c r="K668" s="107">
        <f>SUM(K660:K667)</f>
        <v>9137636.2899999991</v>
      </c>
      <c r="L668" s="107">
        <f>SUM(L660:L667)</f>
        <v>26491898.780000001</v>
      </c>
      <c r="M668" s="107">
        <f>SUM(M660:M667)</f>
        <v>23692031.099999998</v>
      </c>
      <c r="N668" s="105">
        <v>7</v>
      </c>
      <c r="O668" s="105">
        <v>7</v>
      </c>
      <c r="P668" s="105">
        <f>N668-O668</f>
        <v>0</v>
      </c>
      <c r="Q668" s="108">
        <f t="shared" si="24"/>
        <v>2799867.6800000034</v>
      </c>
      <c r="R668" s="109">
        <f>L668/H668</f>
        <v>716.44262054790818</v>
      </c>
    </row>
    <row r="669" spans="1:18" x14ac:dyDescent="0.7">
      <c r="A669" s="98">
        <v>1</v>
      </c>
      <c r="B669" s="99" t="s">
        <v>60</v>
      </c>
      <c r="C669" s="99" t="s">
        <v>450</v>
      </c>
      <c r="D669" s="99" t="s">
        <v>128</v>
      </c>
      <c r="E669" s="99" t="s">
        <v>451</v>
      </c>
      <c r="F669" s="99" t="s">
        <v>208</v>
      </c>
      <c r="G669" s="99" t="s">
        <v>452</v>
      </c>
      <c r="H669" s="100"/>
      <c r="I669" s="98"/>
      <c r="J669" s="101"/>
      <c r="K669" s="102"/>
      <c r="L669" s="103"/>
      <c r="M669" s="103"/>
      <c r="N669" s="99"/>
      <c r="O669" s="99"/>
      <c r="P669" s="99"/>
    </row>
    <row r="670" spans="1:18" x14ac:dyDescent="0.7">
      <c r="A670" s="98">
        <v>2</v>
      </c>
      <c r="B670" s="99" t="s">
        <v>60</v>
      </c>
      <c r="C670" s="99" t="s">
        <v>450</v>
      </c>
      <c r="D670" s="99" t="s">
        <v>128</v>
      </c>
      <c r="E670" s="99" t="s">
        <v>451</v>
      </c>
      <c r="F670" s="99" t="s">
        <v>178</v>
      </c>
      <c r="G670" s="99" t="s">
        <v>1085</v>
      </c>
      <c r="H670" s="100">
        <v>5261</v>
      </c>
      <c r="I670" s="98">
        <v>4</v>
      </c>
      <c r="J670" s="101">
        <f>หนองคาย!F75</f>
        <v>855966.75</v>
      </c>
      <c r="K670" s="102">
        <f>หนองคาย!AK75</f>
        <v>882102.79</v>
      </c>
      <c r="L670" s="103">
        <f>หนองคาย!AL75</f>
        <v>4180605.74</v>
      </c>
      <c r="M670" s="103">
        <f>หนองคาย!AM75</f>
        <v>3828199.69</v>
      </c>
      <c r="N670" s="99"/>
      <c r="O670" s="99"/>
      <c r="P670" s="99"/>
      <c r="Q670" s="91">
        <f t="shared" si="24"/>
        <v>352406.05000000028</v>
      </c>
      <c r="R670" s="92">
        <f t="shared" si="25"/>
        <v>794.64089336628024</v>
      </c>
    </row>
    <row r="671" spans="1:18" x14ac:dyDescent="0.7">
      <c r="A671" s="98">
        <v>3</v>
      </c>
      <c r="B671" s="99" t="s">
        <v>60</v>
      </c>
      <c r="C671" s="99" t="s">
        <v>450</v>
      </c>
      <c r="D671" s="99" t="s">
        <v>128</v>
      </c>
      <c r="E671" s="99" t="s">
        <v>451</v>
      </c>
      <c r="F671" s="99" t="s">
        <v>178</v>
      </c>
      <c r="G671" s="99" t="s">
        <v>1086</v>
      </c>
      <c r="H671" s="100">
        <v>6578</v>
      </c>
      <c r="I671" s="98">
        <v>5</v>
      </c>
      <c r="J671" s="101">
        <f>หนองคาย!F76</f>
        <v>1359897.1</v>
      </c>
      <c r="K671" s="102">
        <f>หนองคาย!AK76</f>
        <v>1088845.1600000001</v>
      </c>
      <c r="L671" s="103">
        <f>หนองคาย!AL76</f>
        <v>4461927</v>
      </c>
      <c r="M671" s="103">
        <f>หนองคาย!AM76</f>
        <v>4063247.76</v>
      </c>
      <c r="N671" s="99"/>
      <c r="O671" s="99"/>
      <c r="P671" s="99"/>
      <c r="Q671" s="91">
        <f t="shared" si="24"/>
        <v>398679.24000000022</v>
      </c>
      <c r="R671" s="92">
        <f t="shared" si="25"/>
        <v>678.31058072362418</v>
      </c>
    </row>
    <row r="672" spans="1:18" x14ac:dyDescent="0.7">
      <c r="A672" s="98">
        <v>4</v>
      </c>
      <c r="B672" s="99" t="s">
        <v>60</v>
      </c>
      <c r="C672" s="99" t="s">
        <v>450</v>
      </c>
      <c r="D672" s="99" t="s">
        <v>128</v>
      </c>
      <c r="E672" s="99" t="s">
        <v>451</v>
      </c>
      <c r="F672" s="99" t="s">
        <v>178</v>
      </c>
      <c r="G672" s="99" t="s">
        <v>1087</v>
      </c>
      <c r="H672" s="100">
        <v>2647</v>
      </c>
      <c r="I672" s="98">
        <v>2</v>
      </c>
      <c r="J672" s="101">
        <f>หนองคาย!F77</f>
        <v>569967.5</v>
      </c>
      <c r="K672" s="102">
        <f>หนองคาย!AK77</f>
        <v>728500.08000000007</v>
      </c>
      <c r="L672" s="103">
        <f>หนองคาย!AL77</f>
        <v>2095958.5099999998</v>
      </c>
      <c r="M672" s="103">
        <f>หนองคาย!AM77</f>
        <v>1572688.1400000001</v>
      </c>
      <c r="N672" s="99"/>
      <c r="O672" s="99"/>
      <c r="P672" s="99"/>
      <c r="Q672" s="91">
        <f t="shared" si="24"/>
        <v>523270.36999999965</v>
      </c>
      <c r="R672" s="92">
        <f t="shared" si="25"/>
        <v>791.824144314318</v>
      </c>
    </row>
    <row r="673" spans="1:18" x14ac:dyDescent="0.7">
      <c r="A673" s="98">
        <v>5</v>
      </c>
      <c r="B673" s="99" t="s">
        <v>60</v>
      </c>
      <c r="C673" s="99" t="s">
        <v>450</v>
      </c>
      <c r="D673" s="99" t="s">
        <v>128</v>
      </c>
      <c r="E673" s="99" t="s">
        <v>451</v>
      </c>
      <c r="F673" s="99" t="s">
        <v>178</v>
      </c>
      <c r="G673" s="99" t="s">
        <v>1088</v>
      </c>
      <c r="H673" s="100">
        <v>5060</v>
      </c>
      <c r="I673" s="98">
        <v>4</v>
      </c>
      <c r="J673" s="101">
        <f>หนองคาย!F78</f>
        <v>749718.52</v>
      </c>
      <c r="K673" s="102">
        <f>หนองคาย!AK78</f>
        <v>885659.79</v>
      </c>
      <c r="L673" s="103">
        <f>หนองคาย!AL78</f>
        <v>3480335.9399999995</v>
      </c>
      <c r="M673" s="103">
        <f>หนองคาย!AM78</f>
        <v>2946448.5200000005</v>
      </c>
      <c r="N673" s="99"/>
      <c r="O673" s="99"/>
      <c r="P673" s="99"/>
      <c r="Q673" s="91">
        <f t="shared" si="24"/>
        <v>533887.41999999899</v>
      </c>
      <c r="R673" s="92">
        <f t="shared" si="25"/>
        <v>687.81342687747031</v>
      </c>
    </row>
    <row r="674" spans="1:18" x14ac:dyDescent="0.7">
      <c r="A674" s="98">
        <v>6</v>
      </c>
      <c r="B674" s="99" t="s">
        <v>60</v>
      </c>
      <c r="C674" s="99" t="s">
        <v>450</v>
      </c>
      <c r="D674" s="99" t="s">
        <v>128</v>
      </c>
      <c r="E674" s="99" t="s">
        <v>451</v>
      </c>
      <c r="F674" s="99" t="s">
        <v>178</v>
      </c>
      <c r="G674" s="99" t="s">
        <v>1089</v>
      </c>
      <c r="H674" s="100">
        <v>4419</v>
      </c>
      <c r="I674" s="98">
        <v>3</v>
      </c>
      <c r="J674" s="101">
        <f>หนองคาย!F79</f>
        <v>1062445.93</v>
      </c>
      <c r="K674" s="102">
        <f>หนองคาย!AK79</f>
        <v>1721038.6099999999</v>
      </c>
      <c r="L674" s="103">
        <f>หนองคาย!AL79</f>
        <v>3386576.8200000003</v>
      </c>
      <c r="M674" s="103">
        <f>หนองคาย!AM79</f>
        <v>3271486.0800000005</v>
      </c>
      <c r="N674" s="99"/>
      <c r="O674" s="99"/>
      <c r="P674" s="99"/>
      <c r="Q674" s="91">
        <f t="shared" si="24"/>
        <v>115090.73999999976</v>
      </c>
      <c r="R674" s="92">
        <f t="shared" si="25"/>
        <v>766.36723693143256</v>
      </c>
    </row>
    <row r="675" spans="1:18" x14ac:dyDescent="0.7">
      <c r="A675" s="98">
        <v>7</v>
      </c>
      <c r="B675" s="99" t="s">
        <v>60</v>
      </c>
      <c r="C675" s="99" t="s">
        <v>450</v>
      </c>
      <c r="D675" s="99" t="s">
        <v>128</v>
      </c>
      <c r="E675" s="99" t="s">
        <v>451</v>
      </c>
      <c r="F675" s="99" t="s">
        <v>178</v>
      </c>
      <c r="G675" s="99" t="s">
        <v>1090</v>
      </c>
      <c r="H675" s="100">
        <v>4269</v>
      </c>
      <c r="I675" s="98">
        <v>3</v>
      </c>
      <c r="J675" s="101">
        <f>หนองคาย!F80</f>
        <v>1584385.72</v>
      </c>
      <c r="K675" s="102">
        <f>หนองคาย!AK80</f>
        <v>1610398.57</v>
      </c>
      <c r="L675" s="103">
        <f>หนองคาย!AL80</f>
        <v>3431622.37</v>
      </c>
      <c r="M675" s="103">
        <f>หนองคาย!AM80</f>
        <v>2370985.27</v>
      </c>
      <c r="N675" s="99"/>
      <c r="O675" s="99"/>
      <c r="P675" s="99"/>
      <c r="Q675" s="91">
        <f t="shared" si="24"/>
        <v>1060637.1000000001</v>
      </c>
      <c r="R675" s="92">
        <f t="shared" si="25"/>
        <v>803.84688920121812</v>
      </c>
    </row>
    <row r="676" spans="1:18" s="110" customFormat="1" x14ac:dyDescent="0.7">
      <c r="A676" s="104">
        <v>8</v>
      </c>
      <c r="B676" s="105" t="s">
        <v>60</v>
      </c>
      <c r="C676" s="105"/>
      <c r="D676" s="105"/>
      <c r="E676" s="105" t="s">
        <v>75</v>
      </c>
      <c r="F676" s="105"/>
      <c r="G676" s="105" t="s">
        <v>453</v>
      </c>
      <c r="H676" s="111">
        <f>SUM(H670:H675)</f>
        <v>28234</v>
      </c>
      <c r="I676" s="104"/>
      <c r="J676" s="107">
        <f>SUM(J669:J675)</f>
        <v>6182381.5199999996</v>
      </c>
      <c r="K676" s="107">
        <f>SUM(K669:K675)</f>
        <v>6916545</v>
      </c>
      <c r="L676" s="107">
        <f>SUM(L669:L675)</f>
        <v>21037026.379999999</v>
      </c>
      <c r="M676" s="107">
        <f>SUM(M669:M675)</f>
        <v>18053055.460000001</v>
      </c>
      <c r="N676" s="105">
        <v>6</v>
      </c>
      <c r="O676" s="105">
        <v>6</v>
      </c>
      <c r="P676" s="105">
        <f>N676-O676</f>
        <v>0</v>
      </c>
      <c r="Q676" s="108">
        <f t="shared" si="24"/>
        <v>2983970.9199999981</v>
      </c>
      <c r="R676" s="109">
        <f>L676/H676</f>
        <v>745.09550116880348</v>
      </c>
    </row>
    <row r="677" spans="1:18" x14ac:dyDescent="0.7">
      <c r="A677" s="98">
        <v>1</v>
      </c>
      <c r="B677" s="99" t="s">
        <v>60</v>
      </c>
      <c r="C677" s="99" t="s">
        <v>454</v>
      </c>
      <c r="D677" s="99" t="s">
        <v>116</v>
      </c>
      <c r="E677" s="99" t="s">
        <v>455</v>
      </c>
      <c r="F677" s="99" t="s">
        <v>208</v>
      </c>
      <c r="G677" s="99" t="s">
        <v>456</v>
      </c>
      <c r="H677" s="100"/>
      <c r="I677" s="98"/>
      <c r="J677" s="101"/>
      <c r="K677" s="102"/>
      <c r="L677" s="103"/>
      <c r="M677" s="103"/>
      <c r="N677" s="99"/>
      <c r="O677" s="99"/>
      <c r="P677" s="99"/>
    </row>
    <row r="678" spans="1:18" x14ac:dyDescent="0.7">
      <c r="A678" s="98">
        <v>2</v>
      </c>
      <c r="B678" s="99" t="s">
        <v>60</v>
      </c>
      <c r="C678" s="99" t="s">
        <v>454</v>
      </c>
      <c r="D678" s="99" t="s">
        <v>116</v>
      </c>
      <c r="E678" s="99" t="s">
        <v>455</v>
      </c>
      <c r="F678" s="99" t="s">
        <v>178</v>
      </c>
      <c r="G678" s="99" t="s">
        <v>1091</v>
      </c>
      <c r="H678" s="100">
        <v>1113</v>
      </c>
      <c r="I678" s="98">
        <v>1</v>
      </c>
      <c r="J678" s="101">
        <f>หนองคาย!F81</f>
        <v>292124.89</v>
      </c>
      <c r="K678" s="102">
        <f>หนองคาย!AK81</f>
        <v>323145.98000000004</v>
      </c>
      <c r="L678" s="103">
        <f>หนองคาย!AL81</f>
        <v>1377022.6400000001</v>
      </c>
      <c r="M678" s="103">
        <f>หนองคาย!AM81</f>
        <v>1275061.27</v>
      </c>
      <c r="N678" s="99"/>
      <c r="O678" s="99"/>
      <c r="P678" s="99"/>
      <c r="Q678" s="91">
        <f t="shared" si="24"/>
        <v>101961.37000000011</v>
      </c>
      <c r="R678" s="92">
        <f t="shared" si="25"/>
        <v>1237.2171069182391</v>
      </c>
    </row>
    <row r="679" spans="1:18" x14ac:dyDescent="0.7">
      <c r="A679" s="98">
        <v>3</v>
      </c>
      <c r="B679" s="99" t="s">
        <v>60</v>
      </c>
      <c r="C679" s="99" t="s">
        <v>454</v>
      </c>
      <c r="D679" s="99" t="s">
        <v>116</v>
      </c>
      <c r="E679" s="99" t="s">
        <v>455</v>
      </c>
      <c r="F679" s="99" t="s">
        <v>178</v>
      </c>
      <c r="G679" s="99" t="s">
        <v>1092</v>
      </c>
      <c r="H679" s="100">
        <v>1149</v>
      </c>
      <c r="I679" s="98">
        <v>1</v>
      </c>
      <c r="J679" s="101">
        <f>หนองคาย!F82</f>
        <v>872301.2</v>
      </c>
      <c r="K679" s="102">
        <f>หนองคาย!AK82</f>
        <v>890847.49</v>
      </c>
      <c r="L679" s="103">
        <f>หนองคาย!AL82</f>
        <v>1482557.5799999998</v>
      </c>
      <c r="M679" s="103">
        <f>หนองคาย!AM82</f>
        <v>934730.22</v>
      </c>
      <c r="N679" s="99"/>
      <c r="O679" s="99"/>
      <c r="P679" s="99"/>
      <c r="Q679" s="91">
        <f t="shared" si="24"/>
        <v>547827.35999999987</v>
      </c>
      <c r="R679" s="92">
        <f t="shared" si="25"/>
        <v>1290.3025065274151</v>
      </c>
    </row>
    <row r="680" spans="1:18" x14ac:dyDescent="0.7">
      <c r="A680" s="98">
        <v>4</v>
      </c>
      <c r="B680" s="99" t="s">
        <v>60</v>
      </c>
      <c r="C680" s="99" t="s">
        <v>454</v>
      </c>
      <c r="D680" s="99" t="s">
        <v>116</v>
      </c>
      <c r="E680" s="99" t="s">
        <v>455</v>
      </c>
      <c r="F680" s="99" t="s">
        <v>178</v>
      </c>
      <c r="G680" s="99" t="s">
        <v>1093</v>
      </c>
      <c r="H680" s="100">
        <v>2337</v>
      </c>
      <c r="I680" s="98">
        <v>2</v>
      </c>
      <c r="J680" s="101">
        <f>หนองคาย!F83</f>
        <v>418804.9</v>
      </c>
      <c r="K680" s="102">
        <f>หนองคาย!AK83</f>
        <v>438916.86000000004</v>
      </c>
      <c r="L680" s="103">
        <f>หนองคาย!AL83</f>
        <v>2136547.02</v>
      </c>
      <c r="M680" s="103">
        <f>หนองคาย!AM83</f>
        <v>2064555.8099999998</v>
      </c>
      <c r="N680" s="99"/>
      <c r="O680" s="99"/>
      <c r="P680" s="99"/>
      <c r="Q680" s="91">
        <f t="shared" si="24"/>
        <v>71991.210000000196</v>
      </c>
      <c r="R680" s="92">
        <f t="shared" si="25"/>
        <v>914.22636713735562</v>
      </c>
    </row>
    <row r="681" spans="1:18" x14ac:dyDescent="0.7">
      <c r="A681" s="98">
        <v>5</v>
      </c>
      <c r="B681" s="99" t="s">
        <v>60</v>
      </c>
      <c r="C681" s="99" t="s">
        <v>454</v>
      </c>
      <c r="D681" s="99" t="s">
        <v>116</v>
      </c>
      <c r="E681" s="99" t="s">
        <v>455</v>
      </c>
      <c r="F681" s="99" t="s">
        <v>178</v>
      </c>
      <c r="G681" s="99" t="s">
        <v>1094</v>
      </c>
      <c r="H681" s="100">
        <v>2469</v>
      </c>
      <c r="I681" s="98">
        <v>2</v>
      </c>
      <c r="J681" s="101">
        <f>หนองคาย!F84</f>
        <v>166340.94</v>
      </c>
      <c r="K681" s="102">
        <f>หนองคาย!AK84</f>
        <v>175949.46</v>
      </c>
      <c r="L681" s="103">
        <f>หนองคาย!AL84</f>
        <v>2447026.6</v>
      </c>
      <c r="M681" s="103">
        <f>หนองคาย!AM84</f>
        <v>2401141.14</v>
      </c>
      <c r="N681" s="99"/>
      <c r="O681" s="99"/>
      <c r="P681" s="99"/>
      <c r="Q681" s="91">
        <f t="shared" si="24"/>
        <v>45885.459999999963</v>
      </c>
      <c r="R681" s="92">
        <f t="shared" si="25"/>
        <v>991.10028351559345</v>
      </c>
    </row>
    <row r="682" spans="1:18" x14ac:dyDescent="0.7">
      <c r="A682" s="98">
        <v>6</v>
      </c>
      <c r="B682" s="99" t="s">
        <v>60</v>
      </c>
      <c r="C682" s="99" t="s">
        <v>454</v>
      </c>
      <c r="D682" s="99" t="s">
        <v>116</v>
      </c>
      <c r="E682" s="99" t="s">
        <v>455</v>
      </c>
      <c r="F682" s="99" t="s">
        <v>178</v>
      </c>
      <c r="G682" s="99" t="s">
        <v>1095</v>
      </c>
      <c r="H682" s="100">
        <v>3510</v>
      </c>
      <c r="I682" s="98">
        <v>3</v>
      </c>
      <c r="J682" s="101">
        <f>หนองคาย!F85</f>
        <v>422742.57</v>
      </c>
      <c r="K682" s="102">
        <f>หนองคาย!AK85</f>
        <v>424453.53</v>
      </c>
      <c r="L682" s="103">
        <f>หนองคาย!AL85</f>
        <v>5038539.03</v>
      </c>
      <c r="M682" s="103">
        <f>หนองคาย!AM85</f>
        <v>2372694.84</v>
      </c>
      <c r="N682" s="99"/>
      <c r="O682" s="99"/>
      <c r="P682" s="99"/>
      <c r="Q682" s="91">
        <f t="shared" si="24"/>
        <v>2665844.1900000004</v>
      </c>
      <c r="R682" s="92">
        <f t="shared" si="25"/>
        <v>1435.4812051282051</v>
      </c>
    </row>
    <row r="683" spans="1:18" s="110" customFormat="1" x14ac:dyDescent="0.7">
      <c r="A683" s="104">
        <v>9</v>
      </c>
      <c r="B683" s="105" t="s">
        <v>60</v>
      </c>
      <c r="C683" s="105"/>
      <c r="D683" s="105"/>
      <c r="E683" s="105" t="s">
        <v>75</v>
      </c>
      <c r="F683" s="105"/>
      <c r="G683" s="105" t="s">
        <v>457</v>
      </c>
      <c r="H683" s="111">
        <f>SUM(H678:H682)</f>
        <v>10578</v>
      </c>
      <c r="I683" s="104"/>
      <c r="J683" s="107">
        <f>SUM(J677:J682)</f>
        <v>2172314.4999999995</v>
      </c>
      <c r="K683" s="107">
        <f>SUM(K677:K682)</f>
        <v>2253313.3200000003</v>
      </c>
      <c r="L683" s="107">
        <f>SUM(L677:L682)</f>
        <v>12481692.870000001</v>
      </c>
      <c r="M683" s="107">
        <f>SUM(M677:M682)</f>
        <v>9048183.2799999993</v>
      </c>
      <c r="N683" s="105">
        <v>5</v>
      </c>
      <c r="O683" s="105">
        <v>5</v>
      </c>
      <c r="P683" s="105"/>
      <c r="Q683" s="108">
        <f t="shared" si="24"/>
        <v>3433509.5900000017</v>
      </c>
      <c r="R683" s="109">
        <f t="shared" si="25"/>
        <v>1179.9671837776518</v>
      </c>
    </row>
    <row r="684" spans="1:18" s="110" customFormat="1" x14ac:dyDescent="0.7">
      <c r="A684" s="177"/>
      <c r="B684" s="178" t="s">
        <v>60</v>
      </c>
      <c r="C684" s="178" t="s">
        <v>60</v>
      </c>
      <c r="D684" s="178" t="s">
        <v>60</v>
      </c>
      <c r="E684" s="178" t="s">
        <v>60</v>
      </c>
      <c r="F684" s="178"/>
      <c r="G684" s="178" t="s">
        <v>458</v>
      </c>
      <c r="H684" s="179">
        <f>H610+H622+H639+H647+H654+H659+H668+H676+H683</f>
        <v>305792</v>
      </c>
      <c r="I684" s="177"/>
      <c r="J684" s="180">
        <f t="shared" ref="J684:O684" si="26">J610+J622+J639+J647+J654+J659+J668+J676+J683</f>
        <v>62142041.820000008</v>
      </c>
      <c r="K684" s="181">
        <f t="shared" si="26"/>
        <v>69505281.979999989</v>
      </c>
      <c r="L684" s="180">
        <f t="shared" si="26"/>
        <v>230221976.43000004</v>
      </c>
      <c r="M684" s="180">
        <f t="shared" si="26"/>
        <v>214615883.27000001</v>
      </c>
      <c r="N684" s="178">
        <f t="shared" si="26"/>
        <v>74</v>
      </c>
      <c r="O684" s="178">
        <f t="shared" si="26"/>
        <v>74</v>
      </c>
      <c r="P684" s="178">
        <f>N684-O684</f>
        <v>0</v>
      </c>
      <c r="Q684" s="108">
        <f t="shared" si="24"/>
        <v>15606093.160000026</v>
      </c>
      <c r="R684" s="109">
        <f t="shared" si="25"/>
        <v>752.87115565482429</v>
      </c>
    </row>
    <row r="685" spans="1:18" ht="25.2" thickBot="1" x14ac:dyDescent="0.75">
      <c r="A685" s="182"/>
      <c r="B685" s="183"/>
      <c r="C685" s="183"/>
      <c r="D685" s="183"/>
      <c r="E685" s="417" t="s">
        <v>459</v>
      </c>
      <c r="F685" s="418"/>
      <c r="G685" s="419"/>
      <c r="H685" s="184"/>
      <c r="I685" s="182"/>
      <c r="J685" s="185">
        <f>J684/O684</f>
        <v>839757.321891892</v>
      </c>
      <c r="K685" s="186">
        <f>K684/O684</f>
        <v>939260.56729729718</v>
      </c>
      <c r="L685" s="185">
        <f>L684/O684</f>
        <v>3111107.7895945953</v>
      </c>
      <c r="M685" s="185">
        <f>M684/O684</f>
        <v>2900214.6387837841</v>
      </c>
      <c r="N685" s="187"/>
      <c r="O685" s="187"/>
      <c r="P685" s="187"/>
      <c r="Q685" s="91">
        <f t="shared" si="24"/>
        <v>210893.1508108112</v>
      </c>
    </row>
    <row r="686" spans="1:18" ht="25.2" thickTop="1" x14ac:dyDescent="0.7">
      <c r="A686" s="129">
        <v>1</v>
      </c>
      <c r="B686" s="130" t="s">
        <v>59</v>
      </c>
      <c r="C686" s="130" t="s">
        <v>460</v>
      </c>
      <c r="D686" s="130" t="s">
        <v>461</v>
      </c>
      <c r="E686" s="130" t="s">
        <v>462</v>
      </c>
      <c r="F686" s="130" t="s">
        <v>302</v>
      </c>
      <c r="G686" s="130" t="s">
        <v>463</v>
      </c>
      <c r="H686" s="131"/>
      <c r="I686" s="129"/>
      <c r="J686" s="132"/>
      <c r="K686" s="133"/>
      <c r="L686" s="134"/>
      <c r="M686" s="134"/>
      <c r="N686" s="130"/>
      <c r="O686" s="130"/>
      <c r="P686" s="130"/>
    </row>
    <row r="687" spans="1:18" x14ac:dyDescent="0.7">
      <c r="A687" s="98">
        <v>2</v>
      </c>
      <c r="B687" s="99" t="s">
        <v>59</v>
      </c>
      <c r="C687" s="99" t="s">
        <v>460</v>
      </c>
      <c r="D687" s="99" t="s">
        <v>461</v>
      </c>
      <c r="E687" s="99" t="s">
        <v>462</v>
      </c>
      <c r="F687" s="99" t="s">
        <v>178</v>
      </c>
      <c r="G687" s="99" t="s">
        <v>1096</v>
      </c>
      <c r="H687" s="100">
        <v>5138</v>
      </c>
      <c r="I687" s="98">
        <v>4</v>
      </c>
      <c r="J687" s="101">
        <f>สกลนคร!F22</f>
        <v>451835.9</v>
      </c>
      <c r="K687" s="102">
        <f>สกลนคร!AG22</f>
        <v>858915.07</v>
      </c>
      <c r="L687" s="103">
        <f>สกลนคร!AH22</f>
        <v>3047352.5</v>
      </c>
      <c r="M687" s="103">
        <f>สกลนคร!AI22</f>
        <v>3047352.5</v>
      </c>
      <c r="N687" s="99"/>
      <c r="O687" s="99"/>
      <c r="P687" s="99"/>
      <c r="Q687" s="91">
        <f t="shared" si="24"/>
        <v>0</v>
      </c>
      <c r="R687" s="92">
        <f t="shared" si="25"/>
        <v>593.10091475282206</v>
      </c>
    </row>
    <row r="688" spans="1:18" x14ac:dyDescent="0.7">
      <c r="A688" s="98">
        <v>3</v>
      </c>
      <c r="B688" s="99" t="s">
        <v>59</v>
      </c>
      <c r="C688" s="99" t="s">
        <v>460</v>
      </c>
      <c r="D688" s="99" t="s">
        <v>461</v>
      </c>
      <c r="E688" s="99" t="s">
        <v>462</v>
      </c>
      <c r="F688" s="99" t="s">
        <v>178</v>
      </c>
      <c r="G688" s="99" t="s">
        <v>1097</v>
      </c>
      <c r="H688" s="100">
        <v>3999</v>
      </c>
      <c r="I688" s="98">
        <v>3</v>
      </c>
      <c r="J688" s="101">
        <f>สกลนคร!F23</f>
        <v>213812.74</v>
      </c>
      <c r="K688" s="102">
        <f>สกลนคร!AG23</f>
        <v>336316.49</v>
      </c>
      <c r="L688" s="103">
        <f>สกลนคร!AH23</f>
        <v>2126674.1399999997</v>
      </c>
      <c r="M688" s="103">
        <f>สกลนคร!AI23</f>
        <v>2126674.1399999997</v>
      </c>
      <c r="N688" s="99"/>
      <c r="O688" s="99"/>
      <c r="P688" s="99"/>
      <c r="Q688" s="91">
        <f t="shared" si="24"/>
        <v>0</v>
      </c>
      <c r="R688" s="92">
        <f t="shared" si="25"/>
        <v>531.80148537134278</v>
      </c>
    </row>
    <row r="689" spans="1:18" x14ac:dyDescent="0.7">
      <c r="A689" s="98">
        <v>4</v>
      </c>
      <c r="B689" s="99" t="s">
        <v>59</v>
      </c>
      <c r="C689" s="99" t="s">
        <v>460</v>
      </c>
      <c r="D689" s="99" t="s">
        <v>461</v>
      </c>
      <c r="E689" s="99" t="s">
        <v>462</v>
      </c>
      <c r="F689" s="99" t="s">
        <v>178</v>
      </c>
      <c r="G689" s="99" t="s">
        <v>1098</v>
      </c>
      <c r="H689" s="100">
        <v>9129</v>
      </c>
      <c r="I689" s="98">
        <v>5</v>
      </c>
      <c r="J689" s="101">
        <f>สกลนคร!F24</f>
        <v>998383.26</v>
      </c>
      <c r="K689" s="102">
        <f>สกลนคร!AG24</f>
        <v>1308756.2</v>
      </c>
      <c r="L689" s="103">
        <f>สกลนคร!AH24</f>
        <v>4546596.42</v>
      </c>
      <c r="M689" s="103">
        <f>สกลนคร!AI24</f>
        <v>4546596.42</v>
      </c>
      <c r="N689" s="99"/>
      <c r="O689" s="99"/>
      <c r="P689" s="99"/>
      <c r="Q689" s="91">
        <f t="shared" si="24"/>
        <v>0</v>
      </c>
      <c r="R689" s="92">
        <f t="shared" si="25"/>
        <v>498.03882352941173</v>
      </c>
    </row>
    <row r="690" spans="1:18" x14ac:dyDescent="0.7">
      <c r="A690" s="98">
        <v>5</v>
      </c>
      <c r="B690" s="99" t="s">
        <v>59</v>
      </c>
      <c r="C690" s="99" t="s">
        <v>460</v>
      </c>
      <c r="D690" s="99" t="s">
        <v>461</v>
      </c>
      <c r="E690" s="99" t="s">
        <v>462</v>
      </c>
      <c r="F690" s="99" t="s">
        <v>178</v>
      </c>
      <c r="G690" s="99" t="s">
        <v>1099</v>
      </c>
      <c r="H690" s="100">
        <v>4195</v>
      </c>
      <c r="I690" s="98">
        <v>3</v>
      </c>
      <c r="J690" s="101">
        <f>สกลนคร!F25</f>
        <v>310132.81</v>
      </c>
      <c r="K690" s="102">
        <f>สกลนคร!AG25</f>
        <v>446547.47000000003</v>
      </c>
      <c r="L690" s="103">
        <f>สกลนคร!AH25</f>
        <v>2246029.6199999996</v>
      </c>
      <c r="M690" s="103">
        <f>สกลนคร!AI25</f>
        <v>2246029.6199999996</v>
      </c>
      <c r="N690" s="99"/>
      <c r="O690" s="99"/>
      <c r="P690" s="99"/>
      <c r="Q690" s="91">
        <f t="shared" si="24"/>
        <v>0</v>
      </c>
      <c r="R690" s="92">
        <f t="shared" si="25"/>
        <v>535.4063456495827</v>
      </c>
    </row>
    <row r="691" spans="1:18" x14ac:dyDescent="0.7">
      <c r="A691" s="98">
        <v>6</v>
      </c>
      <c r="B691" s="99" t="s">
        <v>59</v>
      </c>
      <c r="C691" s="99" t="s">
        <v>460</v>
      </c>
      <c r="D691" s="99" t="s">
        <v>461</v>
      </c>
      <c r="E691" s="99" t="s">
        <v>462</v>
      </c>
      <c r="F691" s="99" t="s">
        <v>178</v>
      </c>
      <c r="G691" s="99" t="s">
        <v>1100</v>
      </c>
      <c r="H691" s="100">
        <v>2134</v>
      </c>
      <c r="I691" s="98">
        <v>2</v>
      </c>
      <c r="J691" s="101">
        <f>สกลนคร!F26</f>
        <v>183277.42</v>
      </c>
      <c r="K691" s="102">
        <f>สกลนคร!AG26</f>
        <v>337614.07</v>
      </c>
      <c r="L691" s="103">
        <f>สกลนคร!AH26</f>
        <v>1497849.7100000002</v>
      </c>
      <c r="M691" s="103">
        <f>สกลนคร!AI26</f>
        <v>1497849.7100000002</v>
      </c>
      <c r="N691" s="99"/>
      <c r="O691" s="99"/>
      <c r="P691" s="99"/>
      <c r="Q691" s="91">
        <f t="shared" si="24"/>
        <v>0</v>
      </c>
      <c r="R691" s="92">
        <f t="shared" si="25"/>
        <v>701.89770852858487</v>
      </c>
    </row>
    <row r="692" spans="1:18" x14ac:dyDescent="0.7">
      <c r="A692" s="98">
        <v>7</v>
      </c>
      <c r="B692" s="99" t="s">
        <v>59</v>
      </c>
      <c r="C692" s="99" t="s">
        <v>460</v>
      </c>
      <c r="D692" s="99" t="s">
        <v>461</v>
      </c>
      <c r="E692" s="99" t="s">
        <v>462</v>
      </c>
      <c r="F692" s="99" t="s">
        <v>178</v>
      </c>
      <c r="G692" s="99" t="s">
        <v>1101</v>
      </c>
      <c r="H692" s="100">
        <v>4917</v>
      </c>
      <c r="I692" s="98">
        <v>4</v>
      </c>
      <c r="J692" s="101">
        <f>สกลนคร!F27</f>
        <v>497580.65</v>
      </c>
      <c r="K692" s="102">
        <f>สกลนคร!AG27</f>
        <v>697676.73</v>
      </c>
      <c r="L692" s="103">
        <f>สกลนคร!AH27</f>
        <v>3205325.24</v>
      </c>
      <c r="M692" s="103">
        <f>สกลนคร!AI27</f>
        <v>3205325.24</v>
      </c>
      <c r="N692" s="99"/>
      <c r="O692" s="99"/>
      <c r="P692" s="99"/>
      <c r="Q692" s="91">
        <f t="shared" si="24"/>
        <v>0</v>
      </c>
      <c r="R692" s="92">
        <f t="shared" si="25"/>
        <v>651.8863616026033</v>
      </c>
    </row>
    <row r="693" spans="1:18" x14ac:dyDescent="0.7">
      <c r="A693" s="98">
        <v>8</v>
      </c>
      <c r="B693" s="99" t="s">
        <v>59</v>
      </c>
      <c r="C693" s="99" t="s">
        <v>460</v>
      </c>
      <c r="D693" s="99" t="s">
        <v>461</v>
      </c>
      <c r="E693" s="99" t="s">
        <v>462</v>
      </c>
      <c r="F693" s="99" t="s">
        <v>178</v>
      </c>
      <c r="G693" s="99" t="s">
        <v>1102</v>
      </c>
      <c r="H693" s="100">
        <v>5095</v>
      </c>
      <c r="I693" s="98">
        <v>4</v>
      </c>
      <c r="J693" s="101">
        <f>สกลนคร!F28</f>
        <v>469248.06</v>
      </c>
      <c r="K693" s="102">
        <f>สกลนคร!AG28</f>
        <v>657015.11</v>
      </c>
      <c r="L693" s="103">
        <f>สกลนคร!AH28</f>
        <v>1998416.9500000002</v>
      </c>
      <c r="M693" s="103">
        <f>สกลนคร!AI28</f>
        <v>1998416.9500000002</v>
      </c>
      <c r="N693" s="99"/>
      <c r="O693" s="99"/>
      <c r="P693" s="99"/>
      <c r="Q693" s="91">
        <f t="shared" si="24"/>
        <v>0</v>
      </c>
      <c r="R693" s="92">
        <f t="shared" si="25"/>
        <v>392.23100098135433</v>
      </c>
    </row>
    <row r="694" spans="1:18" x14ac:dyDescent="0.7">
      <c r="A694" s="98">
        <v>9</v>
      </c>
      <c r="B694" s="99" t="s">
        <v>59</v>
      </c>
      <c r="C694" s="99" t="s">
        <v>460</v>
      </c>
      <c r="D694" s="99" t="s">
        <v>461</v>
      </c>
      <c r="E694" s="99" t="s">
        <v>462</v>
      </c>
      <c r="F694" s="99" t="s">
        <v>178</v>
      </c>
      <c r="G694" s="99" t="s">
        <v>1103</v>
      </c>
      <c r="H694" s="100">
        <v>7253</v>
      </c>
      <c r="I694" s="98">
        <v>5</v>
      </c>
      <c r="J694" s="101">
        <f>สกลนคร!F29</f>
        <v>315539.24</v>
      </c>
      <c r="K694" s="102">
        <f>สกลนคร!AG29</f>
        <v>560969.19000000006</v>
      </c>
      <c r="L694" s="103">
        <f>สกลนคร!AH29</f>
        <v>4517425.58</v>
      </c>
      <c r="M694" s="103">
        <f>สกลนคร!AI29</f>
        <v>4517425.58</v>
      </c>
      <c r="N694" s="99"/>
      <c r="O694" s="99"/>
      <c r="P694" s="99"/>
      <c r="Q694" s="91">
        <f t="shared" si="24"/>
        <v>0</v>
      </c>
      <c r="R694" s="92">
        <f t="shared" si="25"/>
        <v>622.83545843099409</v>
      </c>
    </row>
    <row r="695" spans="1:18" x14ac:dyDescent="0.7">
      <c r="A695" s="98">
        <v>10</v>
      </c>
      <c r="B695" s="99" t="s">
        <v>59</v>
      </c>
      <c r="C695" s="99" t="s">
        <v>460</v>
      </c>
      <c r="D695" s="99" t="s">
        <v>461</v>
      </c>
      <c r="E695" s="99" t="s">
        <v>462</v>
      </c>
      <c r="F695" s="99" t="s">
        <v>178</v>
      </c>
      <c r="G695" s="99" t="s">
        <v>1104</v>
      </c>
      <c r="H695" s="100">
        <v>8018</v>
      </c>
      <c r="I695" s="98">
        <v>5</v>
      </c>
      <c r="J695" s="101">
        <f>สกลนคร!F30</f>
        <v>695799.27</v>
      </c>
      <c r="K695" s="102">
        <f>สกลนคร!AG30</f>
        <v>1459715.07</v>
      </c>
      <c r="L695" s="103">
        <f>สกลนคร!AH30</f>
        <v>5535895.3999999994</v>
      </c>
      <c r="M695" s="103">
        <f>สกลนคร!AI30</f>
        <v>5535895.3999999994</v>
      </c>
      <c r="N695" s="99"/>
      <c r="O695" s="99"/>
      <c r="P695" s="99"/>
      <c r="Q695" s="91">
        <f t="shared" si="24"/>
        <v>0</v>
      </c>
      <c r="R695" s="92">
        <f t="shared" si="25"/>
        <v>690.43344973808928</v>
      </c>
    </row>
    <row r="696" spans="1:18" x14ac:dyDescent="0.7">
      <c r="A696" s="98">
        <v>11</v>
      </c>
      <c r="B696" s="99" t="s">
        <v>59</v>
      </c>
      <c r="C696" s="99" t="s">
        <v>460</v>
      </c>
      <c r="D696" s="99" t="s">
        <v>461</v>
      </c>
      <c r="E696" s="99" t="s">
        <v>462</v>
      </c>
      <c r="F696" s="99" t="s">
        <v>178</v>
      </c>
      <c r="G696" s="99" t="s">
        <v>1105</v>
      </c>
      <c r="H696" s="100">
        <v>3577</v>
      </c>
      <c r="I696" s="98">
        <v>3</v>
      </c>
      <c r="J696" s="101">
        <f>สกลนคร!F31</f>
        <v>438757.31</v>
      </c>
      <c r="K696" s="102">
        <f>สกลนคร!AG31</f>
        <v>889863.1</v>
      </c>
      <c r="L696" s="103">
        <f>สกลนคร!AH31</f>
        <v>1790632.57</v>
      </c>
      <c r="M696" s="103">
        <f>สกลนคร!AI31</f>
        <v>1790632.57</v>
      </c>
      <c r="N696" s="99"/>
      <c r="O696" s="99"/>
      <c r="P696" s="99"/>
      <c r="Q696" s="91">
        <f t="shared" si="24"/>
        <v>0</v>
      </c>
      <c r="R696" s="92">
        <f t="shared" si="25"/>
        <v>500.5961895443109</v>
      </c>
    </row>
    <row r="697" spans="1:18" x14ac:dyDescent="0.7">
      <c r="A697" s="98">
        <v>12</v>
      </c>
      <c r="B697" s="99" t="s">
        <v>59</v>
      </c>
      <c r="C697" s="99" t="s">
        <v>460</v>
      </c>
      <c r="D697" s="99" t="s">
        <v>461</v>
      </c>
      <c r="E697" s="99" t="s">
        <v>462</v>
      </c>
      <c r="F697" s="99" t="s">
        <v>178</v>
      </c>
      <c r="G697" s="99" t="s">
        <v>1106</v>
      </c>
      <c r="H697" s="100">
        <v>3160</v>
      </c>
      <c r="I697" s="98">
        <v>3</v>
      </c>
      <c r="J697" s="101">
        <f>สกลนคร!F32</f>
        <v>834837.32</v>
      </c>
      <c r="K697" s="102">
        <f>สกลนคร!AG32</f>
        <v>985148.95999999985</v>
      </c>
      <c r="L697" s="103">
        <f>สกลนคร!AH32</f>
        <v>2810186.18</v>
      </c>
      <c r="M697" s="103">
        <f>สกลนคร!AI32</f>
        <v>2810186.18</v>
      </c>
      <c r="N697" s="99"/>
      <c r="O697" s="99"/>
      <c r="P697" s="99"/>
      <c r="Q697" s="91">
        <f t="shared" si="24"/>
        <v>0</v>
      </c>
      <c r="R697" s="92">
        <f t="shared" si="25"/>
        <v>889.29942405063298</v>
      </c>
    </row>
    <row r="698" spans="1:18" x14ac:dyDescent="0.7">
      <c r="A698" s="98">
        <v>13</v>
      </c>
      <c r="B698" s="99" t="s">
        <v>59</v>
      </c>
      <c r="C698" s="99" t="s">
        <v>460</v>
      </c>
      <c r="D698" s="99" t="s">
        <v>461</v>
      </c>
      <c r="E698" s="99" t="s">
        <v>462</v>
      </c>
      <c r="F698" s="99" t="s">
        <v>178</v>
      </c>
      <c r="G698" s="99" t="s">
        <v>1107</v>
      </c>
      <c r="H698" s="100">
        <v>3883</v>
      </c>
      <c r="I698" s="98">
        <v>3</v>
      </c>
      <c r="J698" s="101">
        <f>สกลนคร!F33</f>
        <v>436964.37</v>
      </c>
      <c r="K698" s="102">
        <f>สกลนคร!AG33</f>
        <v>717105.08</v>
      </c>
      <c r="L698" s="103">
        <f>สกลนคร!AH33</f>
        <v>2574323.9500000002</v>
      </c>
      <c r="M698" s="103">
        <f>สกลนคร!AI33</f>
        <v>2574323.9500000002</v>
      </c>
      <c r="N698" s="99"/>
      <c r="O698" s="99"/>
      <c r="P698" s="99"/>
      <c r="Q698" s="91">
        <f t="shared" si="24"/>
        <v>0</v>
      </c>
      <c r="R698" s="92">
        <f t="shared" si="25"/>
        <v>662.97294617563739</v>
      </c>
    </row>
    <row r="699" spans="1:18" x14ac:dyDescent="0.7">
      <c r="A699" s="98">
        <v>14</v>
      </c>
      <c r="B699" s="99" t="s">
        <v>59</v>
      </c>
      <c r="C699" s="99" t="s">
        <v>460</v>
      </c>
      <c r="D699" s="99" t="s">
        <v>461</v>
      </c>
      <c r="E699" s="99" t="s">
        <v>462</v>
      </c>
      <c r="F699" s="99" t="s">
        <v>178</v>
      </c>
      <c r="G699" s="99" t="s">
        <v>1108</v>
      </c>
      <c r="H699" s="100">
        <v>3847</v>
      </c>
      <c r="I699" s="98">
        <v>3</v>
      </c>
      <c r="J699" s="101">
        <f>สกลนคร!F34</f>
        <v>871054.41</v>
      </c>
      <c r="K699" s="102">
        <f>สกลนคร!AG34</f>
        <v>1208217.4099999999</v>
      </c>
      <c r="L699" s="103">
        <f>สกลนคร!AH34</f>
        <v>2611745.2600000002</v>
      </c>
      <c r="M699" s="103">
        <f>สกลนคร!AI34</f>
        <v>2611745.2600000002</v>
      </c>
      <c r="N699" s="99"/>
      <c r="O699" s="99"/>
      <c r="P699" s="99"/>
      <c r="Q699" s="91">
        <f t="shared" si="24"/>
        <v>0</v>
      </c>
      <c r="R699" s="92">
        <f t="shared" si="25"/>
        <v>678.90440863010144</v>
      </c>
    </row>
    <row r="700" spans="1:18" x14ac:dyDescent="0.7">
      <c r="A700" s="98">
        <v>15</v>
      </c>
      <c r="B700" s="99" t="s">
        <v>59</v>
      </c>
      <c r="C700" s="99" t="s">
        <v>460</v>
      </c>
      <c r="D700" s="99" t="s">
        <v>461</v>
      </c>
      <c r="E700" s="99" t="s">
        <v>462</v>
      </c>
      <c r="F700" s="99" t="s">
        <v>178</v>
      </c>
      <c r="G700" s="99" t="s">
        <v>1109</v>
      </c>
      <c r="H700" s="100">
        <v>7106</v>
      </c>
      <c r="I700" s="98">
        <v>5</v>
      </c>
      <c r="J700" s="101">
        <f>สกลนคร!F35</f>
        <v>1002064.16</v>
      </c>
      <c r="K700" s="102">
        <f>สกลนคร!AG35</f>
        <v>1343162.5400000003</v>
      </c>
      <c r="L700" s="103">
        <f>สกลนคร!AH35</f>
        <v>3065715.32</v>
      </c>
      <c r="M700" s="103">
        <f>สกลนคร!AI35</f>
        <v>3065715.32</v>
      </c>
      <c r="N700" s="99"/>
      <c r="O700" s="99"/>
      <c r="P700" s="99"/>
      <c r="Q700" s="91">
        <f t="shared" si="24"/>
        <v>0</v>
      </c>
      <c r="R700" s="92">
        <f t="shared" si="25"/>
        <v>431.4263045313819</v>
      </c>
    </row>
    <row r="701" spans="1:18" x14ac:dyDescent="0.7">
      <c r="A701" s="98">
        <v>16</v>
      </c>
      <c r="B701" s="99" t="s">
        <v>59</v>
      </c>
      <c r="C701" s="99" t="s">
        <v>460</v>
      </c>
      <c r="D701" s="99" t="s">
        <v>461</v>
      </c>
      <c r="E701" s="99" t="s">
        <v>462</v>
      </c>
      <c r="F701" s="99" t="s">
        <v>178</v>
      </c>
      <c r="G701" s="99" t="s">
        <v>1110</v>
      </c>
      <c r="H701" s="100">
        <v>3440</v>
      </c>
      <c r="I701" s="98">
        <v>3</v>
      </c>
      <c r="J701" s="101">
        <f>สกลนคร!F36</f>
        <v>701662.46</v>
      </c>
      <c r="K701" s="102">
        <f>สกลนคร!AG36</f>
        <v>850339.83999999997</v>
      </c>
      <c r="L701" s="103">
        <f>สกลนคร!AH36</f>
        <v>2847857.78</v>
      </c>
      <c r="M701" s="103">
        <f>สกลนคร!AI36</f>
        <v>2847857.78</v>
      </c>
      <c r="N701" s="99"/>
      <c r="O701" s="99"/>
      <c r="P701" s="99"/>
      <c r="Q701" s="91">
        <f t="shared" si="24"/>
        <v>0</v>
      </c>
      <c r="R701" s="92">
        <f t="shared" si="25"/>
        <v>827.86563372093019</v>
      </c>
    </row>
    <row r="702" spans="1:18" x14ac:dyDescent="0.7">
      <c r="A702" s="98">
        <v>17</v>
      </c>
      <c r="B702" s="99" t="s">
        <v>59</v>
      </c>
      <c r="C702" s="99" t="s">
        <v>460</v>
      </c>
      <c r="D702" s="99" t="s">
        <v>461</v>
      </c>
      <c r="E702" s="99" t="s">
        <v>462</v>
      </c>
      <c r="F702" s="99" t="s">
        <v>178</v>
      </c>
      <c r="G702" s="99" t="s">
        <v>1111</v>
      </c>
      <c r="H702" s="100">
        <v>4274</v>
      </c>
      <c r="I702" s="98">
        <v>3</v>
      </c>
      <c r="J702" s="101">
        <f>สกลนคร!F37</f>
        <v>787568.94</v>
      </c>
      <c r="K702" s="102">
        <f>สกลนคร!AG37</f>
        <v>987234.52</v>
      </c>
      <c r="L702" s="103">
        <f>สกลนคร!AH37</f>
        <v>3573507.7</v>
      </c>
      <c r="M702" s="103">
        <f>สกลนคร!AI37</f>
        <v>3573507.7</v>
      </c>
      <c r="N702" s="99"/>
      <c r="O702" s="99"/>
      <c r="P702" s="99"/>
      <c r="Q702" s="91">
        <f t="shared" si="24"/>
        <v>0</v>
      </c>
      <c r="R702" s="92">
        <f t="shared" si="25"/>
        <v>836.10381375760414</v>
      </c>
    </row>
    <row r="703" spans="1:18" x14ac:dyDescent="0.7">
      <c r="A703" s="98">
        <v>18</v>
      </c>
      <c r="B703" s="99" t="s">
        <v>59</v>
      </c>
      <c r="C703" s="99" t="s">
        <v>460</v>
      </c>
      <c r="D703" s="99" t="s">
        <v>461</v>
      </c>
      <c r="E703" s="99" t="s">
        <v>462</v>
      </c>
      <c r="F703" s="99" t="s">
        <v>178</v>
      </c>
      <c r="G703" s="99" t="s">
        <v>1112</v>
      </c>
      <c r="H703" s="100">
        <v>2034</v>
      </c>
      <c r="I703" s="98">
        <v>2</v>
      </c>
      <c r="J703" s="101">
        <f>สกลนคร!F38</f>
        <v>358760.38</v>
      </c>
      <c r="K703" s="102">
        <f>สกลนคร!AG38</f>
        <v>482535.38</v>
      </c>
      <c r="L703" s="103">
        <f>สกลนคร!AH38</f>
        <v>1763637.34</v>
      </c>
      <c r="M703" s="103">
        <f>สกลนคร!AI38</f>
        <v>1763637.34</v>
      </c>
      <c r="N703" s="99"/>
      <c r="O703" s="99"/>
      <c r="P703" s="99"/>
      <c r="Q703" s="91">
        <f t="shared" si="24"/>
        <v>0</v>
      </c>
      <c r="R703" s="92">
        <f t="shared" si="25"/>
        <v>867.07833824975421</v>
      </c>
    </row>
    <row r="704" spans="1:18" x14ac:dyDescent="0.7">
      <c r="A704" s="98">
        <v>19</v>
      </c>
      <c r="B704" s="99" t="s">
        <v>59</v>
      </c>
      <c r="C704" s="99" t="s">
        <v>460</v>
      </c>
      <c r="D704" s="99" t="s">
        <v>461</v>
      </c>
      <c r="E704" s="99" t="s">
        <v>462</v>
      </c>
      <c r="F704" s="99" t="s">
        <v>178</v>
      </c>
      <c r="G704" s="99" t="s">
        <v>1113</v>
      </c>
      <c r="H704" s="100">
        <v>5381</v>
      </c>
      <c r="I704" s="98">
        <v>4</v>
      </c>
      <c r="J704" s="101">
        <f>สกลนคร!F39</f>
        <v>521358.98</v>
      </c>
      <c r="K704" s="102">
        <f>สกลนคร!AG39</f>
        <v>644943.21</v>
      </c>
      <c r="L704" s="103">
        <f>สกลนคร!AH39</f>
        <v>4161922.6999999997</v>
      </c>
      <c r="M704" s="103">
        <f>สกลนคร!AI39</f>
        <v>4161922.6999999997</v>
      </c>
      <c r="N704" s="99"/>
      <c r="O704" s="99"/>
      <c r="P704" s="99"/>
      <c r="Q704" s="91">
        <f t="shared" si="24"/>
        <v>0</v>
      </c>
      <c r="R704" s="92">
        <f t="shared" si="25"/>
        <v>773.44781639100529</v>
      </c>
    </row>
    <row r="705" spans="1:18" x14ac:dyDescent="0.7">
      <c r="A705" s="98">
        <v>20</v>
      </c>
      <c r="B705" s="99" t="s">
        <v>59</v>
      </c>
      <c r="C705" s="99" t="s">
        <v>460</v>
      </c>
      <c r="D705" s="99" t="s">
        <v>461</v>
      </c>
      <c r="E705" s="99" t="s">
        <v>462</v>
      </c>
      <c r="F705" s="99" t="s">
        <v>178</v>
      </c>
      <c r="G705" s="99" t="s">
        <v>1114</v>
      </c>
      <c r="H705" s="100">
        <v>2615</v>
      </c>
      <c r="I705" s="98">
        <v>2</v>
      </c>
      <c r="J705" s="101">
        <f>สกลนคร!F40</f>
        <v>775494.99</v>
      </c>
      <c r="K705" s="102">
        <f>สกลนคร!AG40</f>
        <v>1103144.3999999999</v>
      </c>
      <c r="L705" s="103">
        <f>สกลนคร!AH40</f>
        <v>2356993.66</v>
      </c>
      <c r="M705" s="103">
        <f>สกลนคร!AI40</f>
        <v>2356993.66</v>
      </c>
      <c r="N705" s="99"/>
      <c r="O705" s="99"/>
      <c r="P705" s="99"/>
      <c r="Q705" s="91">
        <f t="shared" si="24"/>
        <v>0</v>
      </c>
      <c r="R705" s="92">
        <f t="shared" si="25"/>
        <v>901.33600764818357</v>
      </c>
    </row>
    <row r="706" spans="1:18" x14ac:dyDescent="0.7">
      <c r="A706" s="98">
        <v>21</v>
      </c>
      <c r="B706" s="99" t="s">
        <v>59</v>
      </c>
      <c r="C706" s="99" t="s">
        <v>460</v>
      </c>
      <c r="D706" s="99" t="s">
        <v>461</v>
      </c>
      <c r="E706" s="99" t="s">
        <v>462</v>
      </c>
      <c r="F706" s="99" t="s">
        <v>178</v>
      </c>
      <c r="G706" s="99" t="s">
        <v>1115</v>
      </c>
      <c r="H706" s="100">
        <v>2358</v>
      </c>
      <c r="I706" s="98">
        <v>2</v>
      </c>
      <c r="J706" s="101">
        <f>สกลนคร!F41</f>
        <v>812251.72</v>
      </c>
      <c r="K706" s="102">
        <f>สกลนคร!AG41</f>
        <v>1037380.7699999999</v>
      </c>
      <c r="L706" s="103">
        <f>สกลนคร!AH41</f>
        <v>1988861.37</v>
      </c>
      <c r="M706" s="103">
        <f>สกลนคร!AI41</f>
        <v>1988861.37</v>
      </c>
      <c r="N706" s="99"/>
      <c r="O706" s="99"/>
      <c r="P706" s="99"/>
      <c r="Q706" s="91">
        <f t="shared" si="24"/>
        <v>0</v>
      </c>
      <c r="R706" s="92">
        <f t="shared" si="25"/>
        <v>843.45265903307893</v>
      </c>
    </row>
    <row r="707" spans="1:18" x14ac:dyDescent="0.7">
      <c r="A707" s="98">
        <v>22</v>
      </c>
      <c r="B707" s="99" t="s">
        <v>59</v>
      </c>
      <c r="C707" s="99" t="s">
        <v>460</v>
      </c>
      <c r="D707" s="99" t="s">
        <v>461</v>
      </c>
      <c r="E707" s="99" t="s">
        <v>462</v>
      </c>
      <c r="F707" s="99" t="s">
        <v>178</v>
      </c>
      <c r="G707" s="99" t="s">
        <v>1116</v>
      </c>
      <c r="H707" s="100">
        <v>5963</v>
      </c>
      <c r="I707" s="98">
        <v>4</v>
      </c>
      <c r="J707" s="101">
        <f>สกลนคร!F42</f>
        <v>443483.64</v>
      </c>
      <c r="K707" s="102">
        <f>สกลนคร!AG42</f>
        <v>629472.32999999996</v>
      </c>
      <c r="L707" s="103">
        <f>สกลนคร!AH42</f>
        <v>3011798.97</v>
      </c>
      <c r="M707" s="103">
        <f>สกลนคร!AI42</f>
        <v>3011798.97</v>
      </c>
      <c r="N707" s="99"/>
      <c r="O707" s="99"/>
      <c r="P707" s="99"/>
      <c r="Q707" s="91">
        <f t="shared" si="24"/>
        <v>0</v>
      </c>
      <c r="R707" s="92">
        <f t="shared" si="25"/>
        <v>505.08116216669464</v>
      </c>
    </row>
    <row r="708" spans="1:18" x14ac:dyDescent="0.7">
      <c r="A708" s="98">
        <v>23</v>
      </c>
      <c r="B708" s="99" t="s">
        <v>59</v>
      </c>
      <c r="C708" s="99" t="s">
        <v>460</v>
      </c>
      <c r="D708" s="99" t="s">
        <v>461</v>
      </c>
      <c r="E708" s="99" t="s">
        <v>462</v>
      </c>
      <c r="F708" s="99" t="s">
        <v>178</v>
      </c>
      <c r="G708" s="99" t="s">
        <v>1117</v>
      </c>
      <c r="H708" s="100">
        <v>3364</v>
      </c>
      <c r="I708" s="98">
        <v>3</v>
      </c>
      <c r="J708" s="101">
        <f>สกลนคร!F43</f>
        <v>567314.73</v>
      </c>
      <c r="K708" s="102">
        <f>สกลนคร!AG43</f>
        <v>792728.17999999993</v>
      </c>
      <c r="L708" s="103">
        <f>สกลนคร!AH43</f>
        <v>1846810.17</v>
      </c>
      <c r="M708" s="103">
        <f>สกลนคร!AI43</f>
        <v>1846810.17</v>
      </c>
      <c r="N708" s="99"/>
      <c r="O708" s="99"/>
      <c r="P708" s="99"/>
      <c r="Q708" s="91">
        <f t="shared" si="24"/>
        <v>0</v>
      </c>
      <c r="R708" s="92">
        <f t="shared" si="25"/>
        <v>548.9923216409037</v>
      </c>
    </row>
    <row r="709" spans="1:18" x14ac:dyDescent="0.7">
      <c r="A709" s="98">
        <v>24</v>
      </c>
      <c r="B709" s="99" t="s">
        <v>59</v>
      </c>
      <c r="C709" s="99" t="s">
        <v>460</v>
      </c>
      <c r="D709" s="99" t="s">
        <v>461</v>
      </c>
      <c r="E709" s="99" t="s">
        <v>462</v>
      </c>
      <c r="F709" s="99" t="s">
        <v>178</v>
      </c>
      <c r="G709" s="99" t="s">
        <v>1118</v>
      </c>
      <c r="H709" s="100">
        <v>2792</v>
      </c>
      <c r="I709" s="98">
        <v>2</v>
      </c>
      <c r="J709" s="101">
        <f>สกลนคร!F44</f>
        <v>565031.24</v>
      </c>
      <c r="K709" s="102">
        <f>สกลนคร!AG44</f>
        <v>727091.24800000002</v>
      </c>
      <c r="L709" s="103">
        <f>สกลนคร!AH44</f>
        <v>2347312.6919999998</v>
      </c>
      <c r="M709" s="103">
        <f>สกลนคร!AI44</f>
        <v>2347312.6919999998</v>
      </c>
      <c r="N709" s="99"/>
      <c r="O709" s="99"/>
      <c r="P709" s="99"/>
      <c r="Q709" s="91">
        <f t="shared" si="24"/>
        <v>0</v>
      </c>
      <c r="R709" s="92">
        <f t="shared" si="25"/>
        <v>840.72804154727783</v>
      </c>
    </row>
    <row r="710" spans="1:18" x14ac:dyDescent="0.7">
      <c r="A710" s="98">
        <v>25</v>
      </c>
      <c r="B710" s="99" t="s">
        <v>59</v>
      </c>
      <c r="C710" s="99" t="s">
        <v>460</v>
      </c>
      <c r="D710" s="99" t="s">
        <v>461</v>
      </c>
      <c r="E710" s="99" t="s">
        <v>462</v>
      </c>
      <c r="F710" s="99" t="s">
        <v>178</v>
      </c>
      <c r="G710" s="99" t="s">
        <v>1119</v>
      </c>
      <c r="H710" s="100">
        <v>2430</v>
      </c>
      <c r="I710" s="98">
        <v>2</v>
      </c>
      <c r="J710" s="101">
        <f>สกลนคร!F45</f>
        <v>406675.8</v>
      </c>
      <c r="K710" s="102">
        <f>สกลนคร!AG45</f>
        <v>698174.99</v>
      </c>
      <c r="L710" s="103">
        <f>สกลนคร!AH45</f>
        <v>2273842.66</v>
      </c>
      <c r="M710" s="103">
        <f>สกลนคร!AI45</f>
        <v>2273842.66</v>
      </c>
      <c r="N710" s="99"/>
      <c r="O710" s="99"/>
      <c r="P710" s="99"/>
      <c r="Q710" s="91">
        <f t="shared" si="24"/>
        <v>0</v>
      </c>
      <c r="R710" s="92">
        <f t="shared" si="25"/>
        <v>935.73772016460907</v>
      </c>
    </row>
    <row r="711" spans="1:18" s="110" customFormat="1" x14ac:dyDescent="0.7">
      <c r="A711" s="104">
        <v>1</v>
      </c>
      <c r="B711" s="105" t="s">
        <v>59</v>
      </c>
      <c r="C711" s="105"/>
      <c r="D711" s="105"/>
      <c r="E711" s="105" t="s">
        <v>75</v>
      </c>
      <c r="F711" s="105"/>
      <c r="G711" s="105" t="s">
        <v>464</v>
      </c>
      <c r="H711" s="111">
        <f>SUM(H686:H710)</f>
        <v>106102</v>
      </c>
      <c r="I711" s="104"/>
      <c r="J711" s="107">
        <f>SUM(J686:J710)</f>
        <v>13658889.800000004</v>
      </c>
      <c r="K711" s="107">
        <f>SUM(K686:K710)</f>
        <v>19760067.357999999</v>
      </c>
      <c r="L711" s="107">
        <f>SUM(L686:L710)</f>
        <v>67746713.882000014</v>
      </c>
      <c r="M711" s="107">
        <f>SUM(M686:M710)</f>
        <v>67746713.882000014</v>
      </c>
      <c r="N711" s="105">
        <v>24</v>
      </c>
      <c r="O711" s="105">
        <v>24</v>
      </c>
      <c r="P711" s="105">
        <f>N711-O711</f>
        <v>0</v>
      </c>
      <c r="Q711" s="108">
        <f t="shared" ref="Q711:Q774" si="27">L711-M711</f>
        <v>0</v>
      </c>
      <c r="R711" s="109">
        <f>L711/H711</f>
        <v>638.50553130006983</v>
      </c>
    </row>
    <row r="712" spans="1:18" x14ac:dyDescent="0.7">
      <c r="A712" s="98">
        <v>1</v>
      </c>
      <c r="B712" s="99" t="s">
        <v>59</v>
      </c>
      <c r="C712" s="99" t="s">
        <v>465</v>
      </c>
      <c r="D712" s="99" t="s">
        <v>80</v>
      </c>
      <c r="E712" s="99" t="s">
        <v>466</v>
      </c>
      <c r="F712" s="99" t="s">
        <v>208</v>
      </c>
      <c r="G712" s="99" t="s">
        <v>467</v>
      </c>
      <c r="H712" s="100"/>
      <c r="I712" s="98"/>
      <c r="J712" s="101"/>
      <c r="K712" s="102"/>
      <c r="L712" s="103"/>
      <c r="M712" s="103"/>
      <c r="N712" s="99"/>
      <c r="O712" s="99"/>
      <c r="P712" s="99"/>
    </row>
    <row r="713" spans="1:18" x14ac:dyDescent="0.7">
      <c r="A713" s="98">
        <v>2</v>
      </c>
      <c r="B713" s="99" t="s">
        <v>59</v>
      </c>
      <c r="C713" s="99" t="s">
        <v>465</v>
      </c>
      <c r="D713" s="99" t="s">
        <v>80</v>
      </c>
      <c r="E713" s="99" t="s">
        <v>466</v>
      </c>
      <c r="F713" s="99" t="s">
        <v>178</v>
      </c>
      <c r="G713" s="99" t="s">
        <v>1120</v>
      </c>
      <c r="H713" s="100">
        <v>6067</v>
      </c>
      <c r="I713" s="98">
        <v>5</v>
      </c>
      <c r="J713" s="101">
        <f>สกลนคร!F46</f>
        <v>709835.23</v>
      </c>
      <c r="K713" s="102">
        <f>สกลนคร!AG46</f>
        <v>788448.77</v>
      </c>
      <c r="L713" s="103">
        <f>สกลนคร!AH46</f>
        <v>2780722.5100000002</v>
      </c>
      <c r="M713" s="103">
        <f>สกลนคร!AI46</f>
        <v>2780722.5100000002</v>
      </c>
      <c r="N713" s="99"/>
      <c r="O713" s="99"/>
      <c r="P713" s="99"/>
      <c r="Q713" s="91">
        <f t="shared" si="27"/>
        <v>0</v>
      </c>
      <c r="R713" s="92">
        <f t="shared" ref="R713:R774" si="28">L713/H713</f>
        <v>458.33567001813088</v>
      </c>
    </row>
    <row r="714" spans="1:18" x14ac:dyDescent="0.7">
      <c r="A714" s="98">
        <v>3</v>
      </c>
      <c r="B714" s="99" t="s">
        <v>59</v>
      </c>
      <c r="C714" s="99" t="s">
        <v>465</v>
      </c>
      <c r="D714" s="99" t="s">
        <v>80</v>
      </c>
      <c r="E714" s="99" t="s">
        <v>466</v>
      </c>
      <c r="F714" s="99" t="s">
        <v>178</v>
      </c>
      <c r="G714" s="99" t="s">
        <v>1121</v>
      </c>
      <c r="H714" s="100">
        <v>5626</v>
      </c>
      <c r="I714" s="98">
        <v>4</v>
      </c>
      <c r="J714" s="101">
        <f>สกลนคร!F47</f>
        <v>510840.57</v>
      </c>
      <c r="K714" s="102">
        <f>สกลนคร!AG47</f>
        <v>560903.84</v>
      </c>
      <c r="L714" s="103">
        <f>สกลนคร!AH47</f>
        <v>2872487.48</v>
      </c>
      <c r="M714" s="103">
        <f>สกลนคร!AI47</f>
        <v>2872487.48</v>
      </c>
      <c r="N714" s="99"/>
      <c r="O714" s="99"/>
      <c r="P714" s="99"/>
      <c r="Q714" s="91">
        <f t="shared" si="27"/>
        <v>0</v>
      </c>
      <c r="R714" s="92">
        <f t="shared" si="28"/>
        <v>510.57367223604695</v>
      </c>
    </row>
    <row r="715" spans="1:18" x14ac:dyDescent="0.7">
      <c r="A715" s="98">
        <v>4</v>
      </c>
      <c r="B715" s="99" t="s">
        <v>59</v>
      </c>
      <c r="C715" s="99" t="s">
        <v>465</v>
      </c>
      <c r="D715" s="99" t="s">
        <v>80</v>
      </c>
      <c r="E715" s="99" t="s">
        <v>466</v>
      </c>
      <c r="F715" s="99" t="s">
        <v>178</v>
      </c>
      <c r="G715" s="99" t="s">
        <v>1122</v>
      </c>
      <c r="H715" s="100">
        <v>3964</v>
      </c>
      <c r="I715" s="98">
        <v>3</v>
      </c>
      <c r="J715" s="101">
        <f>สกลนคร!F48</f>
        <v>455820.98</v>
      </c>
      <c r="K715" s="102">
        <f>สกลนคร!AG48</f>
        <v>489170.14999999997</v>
      </c>
      <c r="L715" s="103">
        <f>สกลนคร!AH48</f>
        <v>3499258.8200000003</v>
      </c>
      <c r="M715" s="103">
        <f>สกลนคร!AI48</f>
        <v>3499258.8200000003</v>
      </c>
      <c r="N715" s="99"/>
      <c r="O715" s="99"/>
      <c r="P715" s="99"/>
      <c r="Q715" s="91">
        <f t="shared" si="27"/>
        <v>0</v>
      </c>
      <c r="R715" s="92">
        <f t="shared" si="28"/>
        <v>882.75954086781041</v>
      </c>
    </row>
    <row r="716" spans="1:18" x14ac:dyDescent="0.7">
      <c r="A716" s="98">
        <v>5</v>
      </c>
      <c r="B716" s="99" t="s">
        <v>59</v>
      </c>
      <c r="C716" s="99" t="s">
        <v>465</v>
      </c>
      <c r="D716" s="99" t="s">
        <v>80</v>
      </c>
      <c r="E716" s="99" t="s">
        <v>466</v>
      </c>
      <c r="F716" s="99" t="s">
        <v>178</v>
      </c>
      <c r="G716" s="99" t="s">
        <v>1123</v>
      </c>
      <c r="H716" s="100">
        <v>2688</v>
      </c>
      <c r="I716" s="98">
        <v>2</v>
      </c>
      <c r="J716" s="101">
        <f>สกลนคร!F49</f>
        <v>320467.96000000002</v>
      </c>
      <c r="K716" s="102">
        <f>สกลนคร!AG49</f>
        <v>368192.46</v>
      </c>
      <c r="L716" s="103">
        <f>สกลนคร!AH49</f>
        <v>2215314.15</v>
      </c>
      <c r="M716" s="103">
        <f>สกลนคร!AI49</f>
        <v>2215314.15</v>
      </c>
      <c r="N716" s="99"/>
      <c r="O716" s="99"/>
      <c r="P716" s="99"/>
      <c r="Q716" s="91">
        <f t="shared" si="27"/>
        <v>0</v>
      </c>
      <c r="R716" s="92">
        <f t="shared" si="28"/>
        <v>824.14960937499995</v>
      </c>
    </row>
    <row r="717" spans="1:18" x14ac:dyDescent="0.7">
      <c r="A717" s="98">
        <v>6</v>
      </c>
      <c r="B717" s="99" t="s">
        <v>59</v>
      </c>
      <c r="C717" s="99" t="s">
        <v>465</v>
      </c>
      <c r="D717" s="99" t="s">
        <v>80</v>
      </c>
      <c r="E717" s="99" t="s">
        <v>466</v>
      </c>
      <c r="F717" s="99" t="s">
        <v>178</v>
      </c>
      <c r="G717" s="99" t="s">
        <v>1124</v>
      </c>
      <c r="H717" s="100">
        <v>4641</v>
      </c>
      <c r="I717" s="98">
        <v>4</v>
      </c>
      <c r="J717" s="101">
        <f>สกลนคร!F50</f>
        <v>786015.06</v>
      </c>
      <c r="K717" s="102">
        <f>สกลนคร!AG50</f>
        <v>828641.56</v>
      </c>
      <c r="L717" s="103">
        <f>สกลนคร!AH50</f>
        <v>3076161.77</v>
      </c>
      <c r="M717" s="103">
        <f>สกลนคร!AI50</f>
        <v>3076161.77</v>
      </c>
      <c r="N717" s="99"/>
      <c r="O717" s="99"/>
      <c r="P717" s="99"/>
      <c r="Q717" s="91">
        <f t="shared" si="27"/>
        <v>0</v>
      </c>
      <c r="R717" s="92">
        <f t="shared" si="28"/>
        <v>662.82304891187243</v>
      </c>
    </row>
    <row r="718" spans="1:18" x14ac:dyDescent="0.7">
      <c r="A718" s="98">
        <v>7</v>
      </c>
      <c r="B718" s="99" t="s">
        <v>59</v>
      </c>
      <c r="C718" s="99" t="s">
        <v>465</v>
      </c>
      <c r="D718" s="99" t="s">
        <v>80</v>
      </c>
      <c r="E718" s="99" t="s">
        <v>466</v>
      </c>
      <c r="F718" s="99" t="s">
        <v>178</v>
      </c>
      <c r="G718" s="99" t="s">
        <v>1125</v>
      </c>
      <c r="H718" s="100">
        <v>3844</v>
      </c>
      <c r="I718" s="98">
        <v>3</v>
      </c>
      <c r="J718" s="101">
        <f>สกลนคร!F51</f>
        <v>522378.12</v>
      </c>
      <c r="K718" s="102">
        <f>สกลนคร!AG51</f>
        <v>558027.03</v>
      </c>
      <c r="L718" s="103">
        <f>สกลนคร!AH51</f>
        <v>2096128.7300000002</v>
      </c>
      <c r="M718" s="103">
        <f>สกลนคร!AI51</f>
        <v>2096128.7300000002</v>
      </c>
      <c r="N718" s="99"/>
      <c r="O718" s="99"/>
      <c r="P718" s="99"/>
      <c r="Q718" s="91">
        <f t="shared" si="27"/>
        <v>0</v>
      </c>
      <c r="R718" s="92">
        <f t="shared" si="28"/>
        <v>545.29883714880339</v>
      </c>
    </row>
    <row r="719" spans="1:18" s="110" customFormat="1" x14ac:dyDescent="0.7">
      <c r="A719" s="104">
        <v>2</v>
      </c>
      <c r="B719" s="105" t="s">
        <v>59</v>
      </c>
      <c r="C719" s="105"/>
      <c r="D719" s="105"/>
      <c r="E719" s="105" t="s">
        <v>75</v>
      </c>
      <c r="F719" s="105"/>
      <c r="G719" s="105" t="s">
        <v>468</v>
      </c>
      <c r="H719" s="111">
        <f>SUM(H712:H718)</f>
        <v>26830</v>
      </c>
      <c r="I719" s="104"/>
      <c r="J719" s="107">
        <f>SUM(J712:J718)</f>
        <v>3305357.92</v>
      </c>
      <c r="K719" s="107">
        <f>SUM(K712:K718)</f>
        <v>3593383.8099999996</v>
      </c>
      <c r="L719" s="107">
        <f>SUM(L712:L718)</f>
        <v>16540073.460000001</v>
      </c>
      <c r="M719" s="107">
        <f>SUM(M712:M718)</f>
        <v>16540073.460000001</v>
      </c>
      <c r="N719" s="105">
        <v>6</v>
      </c>
      <c r="O719" s="105">
        <v>6</v>
      </c>
      <c r="P719" s="105">
        <f>N719-O719</f>
        <v>0</v>
      </c>
      <c r="Q719" s="108">
        <f t="shared" si="27"/>
        <v>0</v>
      </c>
      <c r="R719" s="109">
        <f>L719/H719</f>
        <v>616.47683414088715</v>
      </c>
    </row>
    <row r="720" spans="1:18" s="110" customFormat="1" x14ac:dyDescent="0.7">
      <c r="A720" s="170">
        <v>1</v>
      </c>
      <c r="B720" s="141" t="s">
        <v>59</v>
      </c>
      <c r="C720" s="141" t="s">
        <v>469</v>
      </c>
      <c r="D720" s="141" t="s">
        <v>87</v>
      </c>
      <c r="E720" s="141" t="s">
        <v>470</v>
      </c>
      <c r="F720" s="141" t="s">
        <v>208</v>
      </c>
      <c r="G720" s="141" t="s">
        <v>470</v>
      </c>
      <c r="H720" s="188"/>
      <c r="I720" s="170"/>
      <c r="J720" s="189"/>
      <c r="K720" s="190"/>
      <c r="L720" s="140"/>
      <c r="M720" s="140"/>
      <c r="N720" s="141"/>
      <c r="O720" s="141"/>
      <c r="P720" s="141"/>
      <c r="Q720" s="108"/>
      <c r="R720" s="109"/>
    </row>
    <row r="721" spans="1:18" x14ac:dyDescent="0.7">
      <c r="A721" s="98">
        <v>2</v>
      </c>
      <c r="B721" s="99" t="s">
        <v>59</v>
      </c>
      <c r="C721" s="99" t="s">
        <v>469</v>
      </c>
      <c r="D721" s="99" t="s">
        <v>87</v>
      </c>
      <c r="E721" s="99" t="s">
        <v>470</v>
      </c>
      <c r="F721" s="99" t="s">
        <v>178</v>
      </c>
      <c r="G721" s="99" t="s">
        <v>1126</v>
      </c>
      <c r="H721" s="100">
        <v>4084</v>
      </c>
      <c r="I721" s="98">
        <v>3</v>
      </c>
      <c r="J721" s="101">
        <f>สกลนคร!F52</f>
        <v>255780.99</v>
      </c>
      <c r="K721" s="102">
        <f>สกลนคร!AG52</f>
        <v>297815.5</v>
      </c>
      <c r="L721" s="103">
        <f>สกลนคร!AH52</f>
        <v>2079426.4000000001</v>
      </c>
      <c r="M721" s="103">
        <f>สกลนคร!AI52</f>
        <v>2079426.4000000001</v>
      </c>
      <c r="N721" s="99"/>
      <c r="O721" s="99"/>
      <c r="P721" s="99"/>
      <c r="Q721" s="91">
        <f t="shared" si="27"/>
        <v>0</v>
      </c>
      <c r="R721" s="92">
        <f t="shared" si="28"/>
        <v>509.16415279138101</v>
      </c>
    </row>
    <row r="722" spans="1:18" x14ac:dyDescent="0.7">
      <c r="A722" s="98">
        <v>3</v>
      </c>
      <c r="B722" s="99" t="s">
        <v>59</v>
      </c>
      <c r="C722" s="99" t="s">
        <v>469</v>
      </c>
      <c r="D722" s="99" t="s">
        <v>87</v>
      </c>
      <c r="E722" s="99" t="s">
        <v>470</v>
      </c>
      <c r="F722" s="99" t="s">
        <v>178</v>
      </c>
      <c r="G722" s="99" t="s">
        <v>1127</v>
      </c>
      <c r="H722" s="100">
        <v>4275</v>
      </c>
      <c r="I722" s="98">
        <v>3</v>
      </c>
      <c r="J722" s="101">
        <f>สกลนคร!F53</f>
        <v>309136.93</v>
      </c>
      <c r="K722" s="102">
        <f>สกลนคร!AG53</f>
        <v>382208.33</v>
      </c>
      <c r="L722" s="103">
        <f>สกลนคร!AH53</f>
        <v>2164413.2799999998</v>
      </c>
      <c r="M722" s="103">
        <f>สกลนคร!AI53</f>
        <v>2164413.2799999998</v>
      </c>
      <c r="N722" s="99"/>
      <c r="O722" s="99"/>
      <c r="P722" s="99"/>
      <c r="Q722" s="91">
        <f t="shared" si="27"/>
        <v>0</v>
      </c>
      <c r="R722" s="92">
        <f t="shared" si="28"/>
        <v>506.29550409356722</v>
      </c>
    </row>
    <row r="723" spans="1:18" x14ac:dyDescent="0.7">
      <c r="A723" s="98">
        <v>4</v>
      </c>
      <c r="B723" s="99" t="s">
        <v>59</v>
      </c>
      <c r="C723" s="99" t="s">
        <v>469</v>
      </c>
      <c r="D723" s="99" t="s">
        <v>87</v>
      </c>
      <c r="E723" s="99" t="s">
        <v>470</v>
      </c>
      <c r="F723" s="99" t="s">
        <v>178</v>
      </c>
      <c r="G723" s="99" t="s">
        <v>1128</v>
      </c>
      <c r="H723" s="100">
        <v>4414</v>
      </c>
      <c r="I723" s="98">
        <v>3</v>
      </c>
      <c r="J723" s="101">
        <f>สกลนคร!F54</f>
        <v>1044722.83</v>
      </c>
      <c r="K723" s="102">
        <f>สกลนคร!AG54</f>
        <v>1060597.71</v>
      </c>
      <c r="L723" s="103">
        <f>สกลนคร!AH54</f>
        <v>2195202.96</v>
      </c>
      <c r="M723" s="103">
        <f>สกลนคร!AI54</f>
        <v>2195202.96</v>
      </c>
      <c r="N723" s="99"/>
      <c r="O723" s="99"/>
      <c r="P723" s="99"/>
      <c r="Q723" s="91">
        <f t="shared" si="27"/>
        <v>0</v>
      </c>
      <c r="R723" s="92">
        <f t="shared" si="28"/>
        <v>497.32735840507473</v>
      </c>
    </row>
    <row r="724" spans="1:18" x14ac:dyDescent="0.7">
      <c r="A724" s="98">
        <v>5</v>
      </c>
      <c r="B724" s="99" t="s">
        <v>59</v>
      </c>
      <c r="C724" s="99" t="s">
        <v>469</v>
      </c>
      <c r="D724" s="99" t="s">
        <v>87</v>
      </c>
      <c r="E724" s="99" t="s">
        <v>470</v>
      </c>
      <c r="F724" s="99" t="s">
        <v>178</v>
      </c>
      <c r="G724" s="99" t="s">
        <v>1129</v>
      </c>
      <c r="H724" s="100">
        <v>3418</v>
      </c>
      <c r="I724" s="98">
        <v>3</v>
      </c>
      <c r="J724" s="101">
        <f>สกลนคร!F55</f>
        <v>299218.3</v>
      </c>
      <c r="K724" s="102">
        <f>สกลนคร!AG55</f>
        <v>371510.07999999996</v>
      </c>
      <c r="L724" s="103">
        <f>สกลนคร!AH55</f>
        <v>1709546.5399999998</v>
      </c>
      <c r="M724" s="103">
        <f>สกลนคร!AI55</f>
        <v>1709546.5399999998</v>
      </c>
      <c r="N724" s="99"/>
      <c r="O724" s="99"/>
      <c r="P724" s="99"/>
      <c r="Q724" s="91">
        <f t="shared" si="27"/>
        <v>0</v>
      </c>
      <c r="R724" s="92">
        <f t="shared" si="28"/>
        <v>500.15990052662369</v>
      </c>
    </row>
    <row r="725" spans="1:18" x14ac:dyDescent="0.7">
      <c r="A725" s="98">
        <v>6</v>
      </c>
      <c r="B725" s="99" t="s">
        <v>59</v>
      </c>
      <c r="C725" s="99" t="s">
        <v>469</v>
      </c>
      <c r="D725" s="99" t="s">
        <v>87</v>
      </c>
      <c r="E725" s="99" t="s">
        <v>470</v>
      </c>
      <c r="F725" s="99" t="s">
        <v>178</v>
      </c>
      <c r="G725" s="99" t="s">
        <v>1130</v>
      </c>
      <c r="H725" s="100">
        <v>3625</v>
      </c>
      <c r="I725" s="98">
        <v>3</v>
      </c>
      <c r="J725" s="101">
        <f>สกลนคร!F56</f>
        <v>863086.67</v>
      </c>
      <c r="K725" s="102">
        <f>สกลนคร!AG56</f>
        <v>901486</v>
      </c>
      <c r="L725" s="103">
        <f>สกลนคร!AH56</f>
        <v>1353101.83</v>
      </c>
      <c r="M725" s="103">
        <f>สกลนคร!AI56</f>
        <v>1353101.83</v>
      </c>
      <c r="N725" s="99"/>
      <c r="O725" s="99"/>
      <c r="P725" s="99"/>
      <c r="Q725" s="91">
        <f t="shared" si="27"/>
        <v>0</v>
      </c>
      <c r="R725" s="92">
        <f t="shared" si="28"/>
        <v>373.2694703448276</v>
      </c>
    </row>
    <row r="726" spans="1:18" s="110" customFormat="1" x14ac:dyDescent="0.7">
      <c r="A726" s="104">
        <v>3</v>
      </c>
      <c r="B726" s="105" t="s">
        <v>59</v>
      </c>
      <c r="C726" s="105"/>
      <c r="D726" s="105"/>
      <c r="E726" s="105" t="s">
        <v>75</v>
      </c>
      <c r="F726" s="105"/>
      <c r="G726" s="105" t="s">
        <v>471</v>
      </c>
      <c r="H726" s="111">
        <f>SUM(H721:H725)</f>
        <v>19816</v>
      </c>
      <c r="I726" s="104"/>
      <c r="J726" s="107">
        <f>SUM(J720:J725)</f>
        <v>2771945.72</v>
      </c>
      <c r="K726" s="107">
        <f>SUM(K720:K725)</f>
        <v>3013617.62</v>
      </c>
      <c r="L726" s="107">
        <f>SUM(L720:L725)</f>
        <v>9501691.0099999998</v>
      </c>
      <c r="M726" s="107">
        <f>SUM(M720:M725)</f>
        <v>9501691.0099999998</v>
      </c>
      <c r="N726" s="105">
        <v>5</v>
      </c>
      <c r="O726" s="105">
        <v>5</v>
      </c>
      <c r="P726" s="105">
        <f>N726-O726</f>
        <v>0</v>
      </c>
      <c r="Q726" s="108">
        <f t="shared" si="27"/>
        <v>0</v>
      </c>
      <c r="R726" s="109">
        <f>L726/H726</f>
        <v>479.49591289866771</v>
      </c>
    </row>
    <row r="727" spans="1:18" x14ac:dyDescent="0.7">
      <c r="A727" s="98">
        <v>1</v>
      </c>
      <c r="B727" s="99" t="s">
        <v>59</v>
      </c>
      <c r="C727" s="99" t="s">
        <v>472</v>
      </c>
      <c r="D727" s="99" t="s">
        <v>473</v>
      </c>
      <c r="E727" s="99" t="s">
        <v>474</v>
      </c>
      <c r="F727" s="99" t="s">
        <v>208</v>
      </c>
      <c r="G727" s="99" t="s">
        <v>475</v>
      </c>
      <c r="H727" s="100"/>
      <c r="I727" s="98"/>
      <c r="J727" s="101"/>
      <c r="K727" s="102"/>
      <c r="L727" s="103"/>
      <c r="M727" s="103"/>
      <c r="N727" s="99"/>
      <c r="O727" s="99"/>
      <c r="P727" s="99"/>
    </row>
    <row r="728" spans="1:18" x14ac:dyDescent="0.7">
      <c r="A728" s="98">
        <v>2</v>
      </c>
      <c r="B728" s="99" t="s">
        <v>59</v>
      </c>
      <c r="C728" s="99" t="s">
        <v>472</v>
      </c>
      <c r="D728" s="99" t="s">
        <v>473</v>
      </c>
      <c r="E728" s="99" t="s">
        <v>474</v>
      </c>
      <c r="F728" s="99" t="s">
        <v>178</v>
      </c>
      <c r="G728" s="99" t="s">
        <v>1131</v>
      </c>
      <c r="H728" s="100">
        <v>5334</v>
      </c>
      <c r="I728" s="98">
        <v>4</v>
      </c>
      <c r="J728" s="103">
        <f>สกลนคร!F57</f>
        <v>537868.6</v>
      </c>
      <c r="K728" s="102">
        <f>สกลนคร!AG57</f>
        <v>569806.36</v>
      </c>
      <c r="L728" s="103">
        <f>สกลนคร!AH57</f>
        <v>3155438.53</v>
      </c>
      <c r="M728" s="103">
        <f>สกลนคร!AI57</f>
        <v>3155438.53</v>
      </c>
      <c r="N728" s="99"/>
      <c r="O728" s="99"/>
      <c r="P728" s="99"/>
      <c r="Q728" s="91">
        <f t="shared" si="27"/>
        <v>0</v>
      </c>
      <c r="R728" s="92">
        <f t="shared" si="28"/>
        <v>591.57077802774654</v>
      </c>
    </row>
    <row r="729" spans="1:18" x14ac:dyDescent="0.7">
      <c r="A729" s="98">
        <v>3</v>
      </c>
      <c r="B729" s="99" t="s">
        <v>59</v>
      </c>
      <c r="C729" s="99" t="s">
        <v>472</v>
      </c>
      <c r="D729" s="99" t="s">
        <v>473</v>
      </c>
      <c r="E729" s="99" t="s">
        <v>474</v>
      </c>
      <c r="F729" s="99" t="s">
        <v>178</v>
      </c>
      <c r="G729" s="99" t="s">
        <v>1132</v>
      </c>
      <c r="H729" s="100">
        <v>5309</v>
      </c>
      <c r="I729" s="98">
        <v>4</v>
      </c>
      <c r="J729" s="103">
        <f>สกลนคร!F58</f>
        <v>496530.02</v>
      </c>
      <c r="K729" s="102">
        <f>สกลนคร!AG58</f>
        <v>347277.13</v>
      </c>
      <c r="L729" s="103">
        <f>สกลนคร!AH58</f>
        <v>3068719.37</v>
      </c>
      <c r="M729" s="103">
        <f>สกลนคร!AI58</f>
        <v>3068719.37</v>
      </c>
      <c r="N729" s="99"/>
      <c r="O729" s="99"/>
      <c r="P729" s="99"/>
      <c r="Q729" s="91">
        <f t="shared" si="27"/>
        <v>0</v>
      </c>
      <c r="R729" s="92">
        <f t="shared" si="28"/>
        <v>578.02210774157095</v>
      </c>
    </row>
    <row r="730" spans="1:18" x14ac:dyDescent="0.7">
      <c r="A730" s="98">
        <v>4</v>
      </c>
      <c r="B730" s="99" t="s">
        <v>59</v>
      </c>
      <c r="C730" s="99" t="s">
        <v>472</v>
      </c>
      <c r="D730" s="99" t="s">
        <v>473</v>
      </c>
      <c r="E730" s="99" t="s">
        <v>474</v>
      </c>
      <c r="F730" s="99" t="s">
        <v>178</v>
      </c>
      <c r="G730" s="99" t="s">
        <v>1133</v>
      </c>
      <c r="H730" s="100">
        <v>4812</v>
      </c>
      <c r="I730" s="98">
        <v>4</v>
      </c>
      <c r="J730" s="103">
        <f>สกลนคร!F59</f>
        <v>688455.54</v>
      </c>
      <c r="K730" s="102">
        <f>สกลนคร!AG59</f>
        <v>766773.8</v>
      </c>
      <c r="L730" s="103">
        <f>สกลนคร!AH59</f>
        <v>2399513.6900000004</v>
      </c>
      <c r="M730" s="103">
        <f>สกลนคร!AI59</f>
        <v>2399513.6900000004</v>
      </c>
      <c r="N730" s="99"/>
      <c r="O730" s="99"/>
      <c r="P730" s="99"/>
      <c r="Q730" s="91">
        <f t="shared" si="27"/>
        <v>0</v>
      </c>
      <c r="R730" s="92">
        <f t="shared" si="28"/>
        <v>498.65205527847058</v>
      </c>
    </row>
    <row r="731" spans="1:18" x14ac:dyDescent="0.7">
      <c r="A731" s="98">
        <v>5</v>
      </c>
      <c r="B731" s="99" t="s">
        <v>59</v>
      </c>
      <c r="C731" s="99" t="s">
        <v>472</v>
      </c>
      <c r="D731" s="99" t="s">
        <v>473</v>
      </c>
      <c r="E731" s="99" t="s">
        <v>474</v>
      </c>
      <c r="F731" s="99" t="s">
        <v>178</v>
      </c>
      <c r="G731" s="99" t="s">
        <v>1134</v>
      </c>
      <c r="H731" s="100">
        <v>3019</v>
      </c>
      <c r="I731" s="98">
        <v>3</v>
      </c>
      <c r="J731" s="103">
        <f>สกลนคร!F60</f>
        <v>227907.17</v>
      </c>
      <c r="K731" s="102">
        <f>สกลนคร!AG60</f>
        <v>325301.78000000003</v>
      </c>
      <c r="L731" s="103">
        <f>สกลนคร!AH60</f>
        <v>2499652.36</v>
      </c>
      <c r="M731" s="103">
        <f>สกลนคร!AI60</f>
        <v>2499652.36</v>
      </c>
      <c r="N731" s="99"/>
      <c r="O731" s="99"/>
      <c r="P731" s="99"/>
      <c r="Q731" s="91">
        <f t="shared" si="27"/>
        <v>0</v>
      </c>
      <c r="R731" s="92">
        <f t="shared" si="28"/>
        <v>827.97362040410724</v>
      </c>
    </row>
    <row r="732" spans="1:18" x14ac:dyDescent="0.7">
      <c r="A732" s="98">
        <v>6</v>
      </c>
      <c r="B732" s="99" t="s">
        <v>59</v>
      </c>
      <c r="C732" s="99" t="s">
        <v>472</v>
      </c>
      <c r="D732" s="99" t="s">
        <v>473</v>
      </c>
      <c r="E732" s="99" t="s">
        <v>474</v>
      </c>
      <c r="F732" s="99" t="s">
        <v>178</v>
      </c>
      <c r="G732" s="99" t="s">
        <v>1135</v>
      </c>
      <c r="H732" s="100">
        <v>2474</v>
      </c>
      <c r="I732" s="98">
        <v>2</v>
      </c>
      <c r="J732" s="103">
        <f>สกลนคร!F61</f>
        <v>226930.14</v>
      </c>
      <c r="K732" s="102">
        <f>สกลนคร!AG61</f>
        <v>300056.90999999997</v>
      </c>
      <c r="L732" s="103">
        <f>สกลนคร!AH61</f>
        <v>1692220.27</v>
      </c>
      <c r="M732" s="103">
        <f>สกลนคร!AI61</f>
        <v>1692220.27</v>
      </c>
      <c r="N732" s="99"/>
      <c r="O732" s="99"/>
      <c r="P732" s="99"/>
      <c r="Q732" s="91">
        <f t="shared" si="27"/>
        <v>0</v>
      </c>
      <c r="R732" s="92">
        <f t="shared" si="28"/>
        <v>684.00172594987873</v>
      </c>
    </row>
    <row r="733" spans="1:18" x14ac:dyDescent="0.7">
      <c r="A733" s="98">
        <v>7</v>
      </c>
      <c r="B733" s="99" t="s">
        <v>59</v>
      </c>
      <c r="C733" s="99" t="s">
        <v>472</v>
      </c>
      <c r="D733" s="99" t="s">
        <v>473</v>
      </c>
      <c r="E733" s="99" t="s">
        <v>474</v>
      </c>
      <c r="F733" s="99" t="s">
        <v>178</v>
      </c>
      <c r="G733" s="99" t="s">
        <v>1136</v>
      </c>
      <c r="H733" s="100">
        <v>1964</v>
      </c>
      <c r="I733" s="98">
        <v>2</v>
      </c>
      <c r="J733" s="103">
        <f>สกลนคร!F62</f>
        <v>268697.96000000002</v>
      </c>
      <c r="K733" s="102">
        <f>สกลนคร!AG62</f>
        <v>300859.11000000004</v>
      </c>
      <c r="L733" s="103">
        <f>สกลนคร!AH62</f>
        <v>1922175.73</v>
      </c>
      <c r="M733" s="103">
        <f>สกลนคร!AI62</f>
        <v>1922175.73</v>
      </c>
      <c r="N733" s="99"/>
      <c r="O733" s="99"/>
      <c r="P733" s="99"/>
      <c r="Q733" s="91">
        <f t="shared" si="27"/>
        <v>0</v>
      </c>
      <c r="R733" s="92">
        <f t="shared" si="28"/>
        <v>978.70454684317713</v>
      </c>
    </row>
    <row r="734" spans="1:18" x14ac:dyDescent="0.7">
      <c r="A734" s="98">
        <v>8</v>
      </c>
      <c r="B734" s="99" t="s">
        <v>59</v>
      </c>
      <c r="C734" s="99" t="s">
        <v>472</v>
      </c>
      <c r="D734" s="99" t="s">
        <v>473</v>
      </c>
      <c r="E734" s="99" t="s">
        <v>474</v>
      </c>
      <c r="F734" s="99" t="s">
        <v>178</v>
      </c>
      <c r="G734" s="99" t="s">
        <v>1137</v>
      </c>
      <c r="H734" s="100">
        <v>1314</v>
      </c>
      <c r="I734" s="98">
        <v>1</v>
      </c>
      <c r="J734" s="103">
        <f>สกลนคร!F63</f>
        <v>778350.79</v>
      </c>
      <c r="K734" s="102">
        <f>สกลนคร!AG63</f>
        <v>847935.17</v>
      </c>
      <c r="L734" s="103">
        <f>สกลนคร!AH63</f>
        <v>1949387.3099999998</v>
      </c>
      <c r="M734" s="103">
        <f>สกลนคร!AI63</f>
        <v>1949387.3099999998</v>
      </c>
      <c r="N734" s="99"/>
      <c r="O734" s="99"/>
      <c r="P734" s="99"/>
      <c r="Q734" s="91">
        <f t="shared" si="27"/>
        <v>0</v>
      </c>
      <c r="R734" s="92">
        <f t="shared" si="28"/>
        <v>1483.5519863013697</v>
      </c>
    </row>
    <row r="735" spans="1:18" x14ac:dyDescent="0.7">
      <c r="A735" s="98">
        <v>9</v>
      </c>
      <c r="B735" s="99" t="s">
        <v>59</v>
      </c>
      <c r="C735" s="99" t="s">
        <v>472</v>
      </c>
      <c r="D735" s="99" t="s">
        <v>473</v>
      </c>
      <c r="E735" s="99" t="s">
        <v>474</v>
      </c>
      <c r="F735" s="99" t="s">
        <v>178</v>
      </c>
      <c r="G735" s="99" t="s">
        <v>1138</v>
      </c>
      <c r="H735" s="100">
        <v>2614</v>
      </c>
      <c r="I735" s="98">
        <v>2</v>
      </c>
      <c r="J735" s="103">
        <f>สกลนคร!F64</f>
        <v>393576.43</v>
      </c>
      <c r="K735" s="102">
        <f>สกลนคร!AG64</f>
        <v>449028.25</v>
      </c>
      <c r="L735" s="103">
        <f>สกลนคร!AH64</f>
        <v>2360635.2100000004</v>
      </c>
      <c r="M735" s="103">
        <f>สกลนคร!AI64</f>
        <v>2360635.2100000004</v>
      </c>
      <c r="N735" s="99"/>
      <c r="O735" s="99"/>
      <c r="P735" s="99"/>
      <c r="Q735" s="91">
        <f t="shared" si="27"/>
        <v>0</v>
      </c>
      <c r="R735" s="92">
        <f t="shared" si="28"/>
        <v>903.07391354246386</v>
      </c>
    </row>
    <row r="736" spans="1:18" x14ac:dyDescent="0.7">
      <c r="A736" s="98">
        <v>10</v>
      </c>
      <c r="B736" s="99" t="s">
        <v>59</v>
      </c>
      <c r="C736" s="99" t="s">
        <v>472</v>
      </c>
      <c r="D736" s="99" t="s">
        <v>473</v>
      </c>
      <c r="E736" s="99" t="s">
        <v>474</v>
      </c>
      <c r="F736" s="99" t="s">
        <v>178</v>
      </c>
      <c r="G736" s="99" t="s">
        <v>1139</v>
      </c>
      <c r="H736" s="100">
        <v>3039</v>
      </c>
      <c r="I736" s="98">
        <v>3</v>
      </c>
      <c r="J736" s="103">
        <f>สกลนคร!F65</f>
        <v>274719.27</v>
      </c>
      <c r="K736" s="102">
        <f>สกลนคร!AG65</f>
        <v>311152.39</v>
      </c>
      <c r="L736" s="103">
        <f>สกลนคร!AH65</f>
        <v>1971652.1099999999</v>
      </c>
      <c r="M736" s="103">
        <f>สกลนคร!AI65</f>
        <v>1971652.1099999999</v>
      </c>
      <c r="N736" s="99"/>
      <c r="O736" s="99"/>
      <c r="P736" s="99"/>
      <c r="Q736" s="91">
        <f t="shared" si="27"/>
        <v>0</v>
      </c>
      <c r="R736" s="92">
        <f t="shared" si="28"/>
        <v>648.7831885488647</v>
      </c>
    </row>
    <row r="737" spans="1:18" x14ac:dyDescent="0.7">
      <c r="A737" s="98">
        <v>11</v>
      </c>
      <c r="B737" s="99" t="s">
        <v>59</v>
      </c>
      <c r="C737" s="99" t="s">
        <v>472</v>
      </c>
      <c r="D737" s="99" t="s">
        <v>473</v>
      </c>
      <c r="E737" s="99" t="s">
        <v>474</v>
      </c>
      <c r="F737" s="99" t="s">
        <v>178</v>
      </c>
      <c r="G737" s="99" t="s">
        <v>1140</v>
      </c>
      <c r="H737" s="100">
        <v>5019</v>
      </c>
      <c r="I737" s="98">
        <v>4</v>
      </c>
      <c r="J737" s="103">
        <f>สกลนคร!F66</f>
        <v>414061.9</v>
      </c>
      <c r="K737" s="102">
        <f>สกลนคร!AG66</f>
        <v>534805.12</v>
      </c>
      <c r="L737" s="103">
        <f>สกลนคร!AH66</f>
        <v>1802664.81</v>
      </c>
      <c r="M737" s="103">
        <f>สกลนคร!AI66</f>
        <v>1802664.81</v>
      </c>
      <c r="N737" s="99"/>
      <c r="O737" s="99"/>
      <c r="P737" s="99"/>
      <c r="Q737" s="91">
        <f t="shared" si="27"/>
        <v>0</v>
      </c>
      <c r="R737" s="92">
        <f t="shared" si="28"/>
        <v>359.16812313209806</v>
      </c>
    </row>
    <row r="738" spans="1:18" x14ac:dyDescent="0.7">
      <c r="A738" s="98">
        <v>12</v>
      </c>
      <c r="B738" s="99" t="s">
        <v>59</v>
      </c>
      <c r="C738" s="99" t="s">
        <v>472</v>
      </c>
      <c r="D738" s="99" t="s">
        <v>473</v>
      </c>
      <c r="E738" s="99" t="s">
        <v>474</v>
      </c>
      <c r="F738" s="99" t="s">
        <v>178</v>
      </c>
      <c r="G738" s="99" t="s">
        <v>1141</v>
      </c>
      <c r="H738" s="100">
        <v>4462</v>
      </c>
      <c r="I738" s="98">
        <v>3</v>
      </c>
      <c r="J738" s="103">
        <f>สกลนคร!F67</f>
        <v>328817.84000000003</v>
      </c>
      <c r="K738" s="102">
        <f>สกลนคร!AG67</f>
        <v>403926.51</v>
      </c>
      <c r="L738" s="103">
        <f>สกลนคร!AH67</f>
        <v>2201042.1</v>
      </c>
      <c r="M738" s="103">
        <f>สกลนคร!AI67</f>
        <v>2201042.1</v>
      </c>
      <c r="N738" s="99"/>
      <c r="O738" s="99"/>
      <c r="P738" s="99"/>
      <c r="Q738" s="91">
        <f t="shared" si="27"/>
        <v>0</v>
      </c>
      <c r="R738" s="92">
        <f t="shared" si="28"/>
        <v>493.28599282832812</v>
      </c>
    </row>
    <row r="739" spans="1:18" x14ac:dyDescent="0.7">
      <c r="A739" s="98">
        <v>13</v>
      </c>
      <c r="B739" s="99" t="s">
        <v>59</v>
      </c>
      <c r="C739" s="99" t="s">
        <v>472</v>
      </c>
      <c r="D739" s="99" t="s">
        <v>473</v>
      </c>
      <c r="E739" s="99" t="s">
        <v>474</v>
      </c>
      <c r="F739" s="99" t="s">
        <v>178</v>
      </c>
      <c r="G739" s="99" t="s">
        <v>1142</v>
      </c>
      <c r="H739" s="100">
        <v>3744</v>
      </c>
      <c r="I739" s="98">
        <v>3</v>
      </c>
      <c r="J739" s="103">
        <f>สกลนคร!F68</f>
        <v>270403.24</v>
      </c>
      <c r="K739" s="102">
        <f>สกลนคร!AG68</f>
        <v>346388.26</v>
      </c>
      <c r="L739" s="103">
        <f>สกลนคร!AH68</f>
        <v>2208434.64</v>
      </c>
      <c r="M739" s="103">
        <f>สกลนคร!AI68</f>
        <v>2208434.64</v>
      </c>
      <c r="N739" s="99"/>
      <c r="O739" s="99"/>
      <c r="P739" s="99"/>
      <c r="Q739" s="91">
        <f t="shared" si="27"/>
        <v>0</v>
      </c>
      <c r="R739" s="92">
        <f t="shared" si="28"/>
        <v>589.85967948717951</v>
      </c>
    </row>
    <row r="740" spans="1:18" x14ac:dyDescent="0.7">
      <c r="A740" s="98">
        <v>14</v>
      </c>
      <c r="B740" s="99" t="s">
        <v>59</v>
      </c>
      <c r="C740" s="99" t="s">
        <v>472</v>
      </c>
      <c r="D740" s="99" t="s">
        <v>473</v>
      </c>
      <c r="E740" s="99" t="s">
        <v>474</v>
      </c>
      <c r="F740" s="99" t="s">
        <v>178</v>
      </c>
      <c r="G740" s="99" t="s">
        <v>1143</v>
      </c>
      <c r="H740" s="100">
        <v>3274</v>
      </c>
      <c r="I740" s="98">
        <v>3</v>
      </c>
      <c r="J740" s="103">
        <f>สกลนคร!F69</f>
        <v>354429.19</v>
      </c>
      <c r="K740" s="102">
        <f>สกลนคร!AG69</f>
        <v>395657.27999999997</v>
      </c>
      <c r="L740" s="103">
        <f>สกลนคร!AH69</f>
        <v>3673627.98</v>
      </c>
      <c r="M740" s="103">
        <f>สกลนคร!AI69</f>
        <v>3673627.98</v>
      </c>
      <c r="N740" s="99"/>
      <c r="O740" s="99"/>
      <c r="P740" s="99"/>
      <c r="Q740" s="91">
        <f t="shared" si="27"/>
        <v>0</v>
      </c>
      <c r="R740" s="92">
        <f t="shared" si="28"/>
        <v>1122.0610812461821</v>
      </c>
    </row>
    <row r="741" spans="1:18" s="118" customFormat="1" x14ac:dyDescent="0.7">
      <c r="A741" s="112">
        <v>15</v>
      </c>
      <c r="B741" s="113" t="s">
        <v>59</v>
      </c>
      <c r="C741" s="113" t="s">
        <v>477</v>
      </c>
      <c r="D741" s="113" t="s">
        <v>473</v>
      </c>
      <c r="E741" s="113" t="s">
        <v>474</v>
      </c>
      <c r="F741" s="113" t="s">
        <v>178</v>
      </c>
      <c r="G741" s="113" t="s">
        <v>1144</v>
      </c>
      <c r="H741" s="114">
        <v>2726</v>
      </c>
      <c r="I741" s="112">
        <v>2</v>
      </c>
      <c r="J741" s="103">
        <f>สกลนคร!F70</f>
        <v>350368.04</v>
      </c>
      <c r="K741" s="102">
        <f>สกลนคร!AG70</f>
        <v>453237.43999999994</v>
      </c>
      <c r="L741" s="103">
        <f>สกลนคร!AH70</f>
        <v>1822837.47</v>
      </c>
      <c r="M741" s="103">
        <f>สกลนคร!AI70</f>
        <v>1822837.47</v>
      </c>
      <c r="N741" s="113"/>
      <c r="O741" s="113"/>
      <c r="P741" s="113"/>
      <c r="Q741" s="116">
        <f t="shared" si="27"/>
        <v>0</v>
      </c>
      <c r="R741" s="117">
        <f t="shared" si="28"/>
        <v>668.68579236977257</v>
      </c>
    </row>
    <row r="742" spans="1:18" s="110" customFormat="1" x14ac:dyDescent="0.7">
      <c r="A742" s="104">
        <v>4</v>
      </c>
      <c r="B742" s="105" t="s">
        <v>59</v>
      </c>
      <c r="C742" s="105"/>
      <c r="D742" s="105"/>
      <c r="E742" s="105" t="s">
        <v>75</v>
      </c>
      <c r="F742" s="105"/>
      <c r="G742" s="105" t="s">
        <v>476</v>
      </c>
      <c r="H742" s="111">
        <f>SUM(H727:H740)</f>
        <v>46378</v>
      </c>
      <c r="I742" s="104"/>
      <c r="J742" s="107">
        <f>SUM(J727:J740)</f>
        <v>5260748.0900000008</v>
      </c>
      <c r="K742" s="107">
        <f>SUM(K727:K740)</f>
        <v>5898968.0699999994</v>
      </c>
      <c r="L742" s="107">
        <f>SUM(L727:L740)</f>
        <v>30905164.109999999</v>
      </c>
      <c r="M742" s="107">
        <f>SUM(M727:M740)</f>
        <v>30905164.109999999</v>
      </c>
      <c r="N742" s="105">
        <v>14</v>
      </c>
      <c r="O742" s="105">
        <v>14</v>
      </c>
      <c r="P742" s="105">
        <f>N742-O742</f>
        <v>0</v>
      </c>
      <c r="Q742" s="108">
        <f t="shared" si="27"/>
        <v>0</v>
      </c>
      <c r="R742" s="109">
        <f>L742/H742</f>
        <v>666.37552524904049</v>
      </c>
    </row>
    <row r="743" spans="1:18" x14ac:dyDescent="0.7">
      <c r="A743" s="98">
        <v>1</v>
      </c>
      <c r="B743" s="99" t="s">
        <v>59</v>
      </c>
      <c r="C743" s="99" t="s">
        <v>477</v>
      </c>
      <c r="D743" s="99" t="s">
        <v>101</v>
      </c>
      <c r="E743" s="99" t="s">
        <v>478</v>
      </c>
      <c r="F743" s="99" t="s">
        <v>208</v>
      </c>
      <c r="G743" s="99" t="s">
        <v>479</v>
      </c>
      <c r="H743" s="100"/>
      <c r="I743" s="98"/>
      <c r="J743" s="101"/>
      <c r="K743" s="102"/>
      <c r="L743" s="103"/>
      <c r="M743" s="103"/>
      <c r="N743" s="99"/>
      <c r="O743" s="99"/>
      <c r="P743" s="99"/>
    </row>
    <row r="744" spans="1:18" s="118" customFormat="1" x14ac:dyDescent="0.7">
      <c r="A744" s="112">
        <v>2</v>
      </c>
      <c r="B744" s="113" t="s">
        <v>59</v>
      </c>
      <c r="C744" s="113" t="s">
        <v>477</v>
      </c>
      <c r="D744" s="113" t="s">
        <v>101</v>
      </c>
      <c r="E744" s="113" t="s">
        <v>478</v>
      </c>
      <c r="F744" s="113" t="s">
        <v>178</v>
      </c>
      <c r="G744" s="113" t="s">
        <v>1145</v>
      </c>
      <c r="H744" s="114">
        <v>6085</v>
      </c>
      <c r="I744" s="112">
        <v>5</v>
      </c>
      <c r="J744" s="103">
        <f>สกลนคร!F71</f>
        <v>563497.26</v>
      </c>
      <c r="K744" s="115">
        <f>สกลนคร!AG71</f>
        <v>680824.02</v>
      </c>
      <c r="L744" s="103">
        <f>สกลนคร!AH71</f>
        <v>3491030.0100000002</v>
      </c>
      <c r="M744" s="103">
        <f>สกลนคร!AI71</f>
        <v>3491030.0100000002</v>
      </c>
      <c r="N744" s="113"/>
      <c r="O744" s="113"/>
      <c r="P744" s="113"/>
      <c r="Q744" s="91">
        <f t="shared" si="27"/>
        <v>0</v>
      </c>
      <c r="R744" s="92">
        <f t="shared" si="28"/>
        <v>573.71076581758427</v>
      </c>
    </row>
    <row r="745" spans="1:18" s="118" customFormat="1" x14ac:dyDescent="0.7">
      <c r="A745" s="112">
        <v>3</v>
      </c>
      <c r="B745" s="113" t="s">
        <v>59</v>
      </c>
      <c r="C745" s="113" t="s">
        <v>477</v>
      </c>
      <c r="D745" s="113" t="s">
        <v>101</v>
      </c>
      <c r="E745" s="113" t="s">
        <v>478</v>
      </c>
      <c r="F745" s="113" t="s">
        <v>178</v>
      </c>
      <c r="G745" s="113" t="s">
        <v>1146</v>
      </c>
      <c r="H745" s="114">
        <v>4230</v>
      </c>
      <c r="I745" s="112">
        <v>3</v>
      </c>
      <c r="J745" s="103">
        <f>สกลนคร!F72</f>
        <v>711032.6</v>
      </c>
      <c r="K745" s="115">
        <f>สกลนคร!AG72</f>
        <v>1074182.04</v>
      </c>
      <c r="L745" s="103">
        <f>สกลนคร!AH72</f>
        <v>2982884.2399999998</v>
      </c>
      <c r="M745" s="103">
        <f>สกลนคร!AI72</f>
        <v>2982884.2399999998</v>
      </c>
      <c r="N745" s="113"/>
      <c r="O745" s="113"/>
      <c r="P745" s="113"/>
      <c r="Q745" s="91">
        <f t="shared" si="27"/>
        <v>0</v>
      </c>
      <c r="R745" s="92">
        <f t="shared" si="28"/>
        <v>705.17357919621747</v>
      </c>
    </row>
    <row r="746" spans="1:18" s="118" customFormat="1" x14ac:dyDescent="0.7">
      <c r="A746" s="112">
        <v>4</v>
      </c>
      <c r="B746" s="113" t="s">
        <v>59</v>
      </c>
      <c r="C746" s="113" t="s">
        <v>477</v>
      </c>
      <c r="D746" s="113" t="s">
        <v>101</v>
      </c>
      <c r="E746" s="113" t="s">
        <v>478</v>
      </c>
      <c r="F746" s="113" t="s">
        <v>178</v>
      </c>
      <c r="G746" s="113" t="s">
        <v>1147</v>
      </c>
      <c r="H746" s="114">
        <v>4909</v>
      </c>
      <c r="I746" s="112">
        <v>4</v>
      </c>
      <c r="J746" s="103">
        <f>สกลนคร!F73</f>
        <v>763432.36</v>
      </c>
      <c r="K746" s="115">
        <f>สกลนคร!AG73</f>
        <v>819334.16999999993</v>
      </c>
      <c r="L746" s="103">
        <f>สกลนคร!AH73</f>
        <v>3133917.3600000003</v>
      </c>
      <c r="M746" s="103">
        <f>สกลนคร!AI73</f>
        <v>3133917.3600000003</v>
      </c>
      <c r="N746" s="113"/>
      <c r="O746" s="113"/>
      <c r="P746" s="113"/>
      <c r="Q746" s="91">
        <f t="shared" si="27"/>
        <v>0</v>
      </c>
      <c r="R746" s="92">
        <f t="shared" si="28"/>
        <v>638.40239559991858</v>
      </c>
    </row>
    <row r="747" spans="1:18" s="118" customFormat="1" x14ac:dyDescent="0.7">
      <c r="A747" s="112">
        <v>5</v>
      </c>
      <c r="B747" s="113" t="s">
        <v>59</v>
      </c>
      <c r="C747" s="113" t="s">
        <v>477</v>
      </c>
      <c r="D747" s="113" t="s">
        <v>101</v>
      </c>
      <c r="E747" s="113" t="s">
        <v>478</v>
      </c>
      <c r="F747" s="113" t="s">
        <v>178</v>
      </c>
      <c r="G747" s="113" t="s">
        <v>1148</v>
      </c>
      <c r="H747" s="114">
        <v>3876</v>
      </c>
      <c r="I747" s="112">
        <v>3</v>
      </c>
      <c r="J747" s="103">
        <f>สกลนคร!F74</f>
        <v>538755.85</v>
      </c>
      <c r="K747" s="115">
        <f>สกลนคร!AG74</f>
        <v>659722.95000000007</v>
      </c>
      <c r="L747" s="103">
        <f>สกลนคร!AH74</f>
        <v>3239629.87</v>
      </c>
      <c r="M747" s="103">
        <f>สกลนคร!AI74</f>
        <v>3239629.87</v>
      </c>
      <c r="N747" s="113"/>
      <c r="O747" s="113"/>
      <c r="P747" s="113"/>
      <c r="Q747" s="91">
        <f t="shared" si="27"/>
        <v>0</v>
      </c>
      <c r="R747" s="92">
        <f t="shared" si="28"/>
        <v>835.81781991744072</v>
      </c>
    </row>
    <row r="748" spans="1:18" s="118" customFormat="1" x14ac:dyDescent="0.7">
      <c r="A748" s="112">
        <v>6</v>
      </c>
      <c r="B748" s="113" t="s">
        <v>59</v>
      </c>
      <c r="C748" s="113" t="s">
        <v>477</v>
      </c>
      <c r="D748" s="113" t="s">
        <v>101</v>
      </c>
      <c r="E748" s="113" t="s">
        <v>478</v>
      </c>
      <c r="F748" s="113" t="s">
        <v>178</v>
      </c>
      <c r="G748" s="113" t="s">
        <v>1149</v>
      </c>
      <c r="H748" s="114">
        <v>4206</v>
      </c>
      <c r="I748" s="112">
        <v>3</v>
      </c>
      <c r="J748" s="103">
        <f>สกลนคร!F75</f>
        <v>221176.39</v>
      </c>
      <c r="K748" s="115">
        <f>สกลนคร!AG75</f>
        <v>289871.05000000005</v>
      </c>
      <c r="L748" s="103">
        <f>สกลนคร!AH75</f>
        <v>3079356.5300000003</v>
      </c>
      <c r="M748" s="103">
        <f>สกลนคร!AI75</f>
        <v>3079356.5300000003</v>
      </c>
      <c r="N748" s="113"/>
      <c r="O748" s="113"/>
      <c r="P748" s="113"/>
      <c r="Q748" s="91">
        <f t="shared" si="27"/>
        <v>0</v>
      </c>
      <c r="R748" s="92">
        <f t="shared" si="28"/>
        <v>732.13422016167385</v>
      </c>
    </row>
    <row r="749" spans="1:18" s="118" customFormat="1" x14ac:dyDescent="0.7">
      <c r="A749" s="112">
        <v>7</v>
      </c>
      <c r="B749" s="113" t="s">
        <v>59</v>
      </c>
      <c r="C749" s="113" t="s">
        <v>477</v>
      </c>
      <c r="D749" s="113" t="s">
        <v>101</v>
      </c>
      <c r="E749" s="113" t="s">
        <v>478</v>
      </c>
      <c r="F749" s="113" t="s">
        <v>178</v>
      </c>
      <c r="G749" s="113" t="s">
        <v>1150</v>
      </c>
      <c r="H749" s="114">
        <v>2071</v>
      </c>
      <c r="I749" s="112">
        <v>2</v>
      </c>
      <c r="J749" s="103">
        <f>สกลนคร!F76</f>
        <v>514067.29</v>
      </c>
      <c r="K749" s="115">
        <f>สกลนคร!AG76</f>
        <v>555084.46</v>
      </c>
      <c r="L749" s="103">
        <f>สกลนคร!AH76</f>
        <v>2752266.17</v>
      </c>
      <c r="M749" s="103">
        <f>สกลนคร!AI76</f>
        <v>2752266.17</v>
      </c>
      <c r="N749" s="113"/>
      <c r="O749" s="113"/>
      <c r="P749" s="113"/>
      <c r="Q749" s="91">
        <f t="shared" si="27"/>
        <v>0</v>
      </c>
      <c r="R749" s="92">
        <f t="shared" si="28"/>
        <v>1328.9551762433607</v>
      </c>
    </row>
    <row r="750" spans="1:18" s="118" customFormat="1" x14ac:dyDescent="0.7">
      <c r="A750" s="112">
        <v>8</v>
      </c>
      <c r="B750" s="113" t="s">
        <v>59</v>
      </c>
      <c r="C750" s="113" t="s">
        <v>477</v>
      </c>
      <c r="D750" s="113" t="s">
        <v>101</v>
      </c>
      <c r="E750" s="113" t="s">
        <v>478</v>
      </c>
      <c r="F750" s="113" t="s">
        <v>178</v>
      </c>
      <c r="G750" s="113" t="s">
        <v>1151</v>
      </c>
      <c r="H750" s="114">
        <v>1955</v>
      </c>
      <c r="I750" s="112">
        <v>2</v>
      </c>
      <c r="J750" s="103">
        <f>สกลนคร!F77</f>
        <v>310802.57</v>
      </c>
      <c r="K750" s="115">
        <f>สกลนคร!AG77</f>
        <v>602786.46000000008</v>
      </c>
      <c r="L750" s="103">
        <f>สกลนคร!AH77</f>
        <v>2804715.63</v>
      </c>
      <c r="M750" s="103">
        <f>สกลนคร!AI77</f>
        <v>2804715.63</v>
      </c>
      <c r="N750" s="113"/>
      <c r="O750" s="113"/>
      <c r="P750" s="113"/>
      <c r="Q750" s="91">
        <f t="shared" si="27"/>
        <v>0</v>
      </c>
      <c r="R750" s="92">
        <f t="shared" si="28"/>
        <v>1434.6371508951406</v>
      </c>
    </row>
    <row r="751" spans="1:18" s="110" customFormat="1" x14ac:dyDescent="0.7">
      <c r="A751" s="104">
        <v>5</v>
      </c>
      <c r="B751" s="105" t="s">
        <v>59</v>
      </c>
      <c r="C751" s="105"/>
      <c r="D751" s="105"/>
      <c r="E751" s="105" t="s">
        <v>75</v>
      </c>
      <c r="F751" s="105"/>
      <c r="G751" s="105" t="s">
        <v>480</v>
      </c>
      <c r="H751" s="111">
        <f>SUM(H744:H750)</f>
        <v>27332</v>
      </c>
      <c r="I751" s="104"/>
      <c r="J751" s="107">
        <f>SUM(J743:J750)</f>
        <v>3622764.32</v>
      </c>
      <c r="K751" s="107">
        <f>SUM(K743:K750)</f>
        <v>4681805.1500000004</v>
      </c>
      <c r="L751" s="107">
        <f>SUM(L743:L750)</f>
        <v>21483799.809999999</v>
      </c>
      <c r="M751" s="107">
        <f>SUM(M743:M750)</f>
        <v>21483799.809999999</v>
      </c>
      <c r="N751" s="105">
        <v>7</v>
      </c>
      <c r="O751" s="105">
        <v>7</v>
      </c>
      <c r="P751" s="105">
        <f>N751-O751</f>
        <v>0</v>
      </c>
      <c r="Q751" s="108">
        <f t="shared" si="27"/>
        <v>0</v>
      </c>
      <c r="R751" s="109">
        <f>L751/H751</f>
        <v>786.031018952144</v>
      </c>
    </row>
    <row r="752" spans="1:18" x14ac:dyDescent="0.7">
      <c r="A752" s="98">
        <v>1</v>
      </c>
      <c r="B752" s="99" t="s">
        <v>59</v>
      </c>
      <c r="C752" s="99" t="s">
        <v>481</v>
      </c>
      <c r="D752" s="99" t="s">
        <v>108</v>
      </c>
      <c r="E752" s="99" t="s">
        <v>482</v>
      </c>
      <c r="F752" s="99" t="s">
        <v>208</v>
      </c>
      <c r="G752" s="99" t="s">
        <v>483</v>
      </c>
      <c r="H752" s="100"/>
      <c r="I752" s="98"/>
      <c r="J752" s="101"/>
      <c r="K752" s="102"/>
      <c r="L752" s="103"/>
      <c r="M752" s="103"/>
      <c r="N752" s="99"/>
      <c r="O752" s="99"/>
      <c r="P752" s="99"/>
    </row>
    <row r="753" spans="1:18" x14ac:dyDescent="0.7">
      <c r="A753" s="98">
        <v>2</v>
      </c>
      <c r="B753" s="99" t="s">
        <v>59</v>
      </c>
      <c r="C753" s="99" t="s">
        <v>481</v>
      </c>
      <c r="D753" s="99" t="s">
        <v>108</v>
      </c>
      <c r="E753" s="99" t="s">
        <v>482</v>
      </c>
      <c r="F753" s="99" t="s">
        <v>178</v>
      </c>
      <c r="G753" s="99" t="s">
        <v>1152</v>
      </c>
      <c r="H753" s="100">
        <v>3739</v>
      </c>
      <c r="I753" s="98">
        <v>3</v>
      </c>
      <c r="J753" s="103">
        <f>สกลนคร!F78</f>
        <v>292985.94</v>
      </c>
      <c r="K753" s="102">
        <f>สกลนคร!AG78</f>
        <v>341273.82</v>
      </c>
      <c r="L753" s="103">
        <f>สกลนคร!AH78</f>
        <v>1722320.69</v>
      </c>
      <c r="M753" s="103">
        <f>สกลนคร!AI78</f>
        <v>1722320.69</v>
      </c>
      <c r="N753" s="99"/>
      <c r="O753" s="99"/>
      <c r="P753" s="99"/>
      <c r="Q753" s="91">
        <f t="shared" si="27"/>
        <v>0</v>
      </c>
      <c r="R753" s="92">
        <f t="shared" si="28"/>
        <v>460.63671837389677</v>
      </c>
    </row>
    <row r="754" spans="1:18" x14ac:dyDescent="0.7">
      <c r="A754" s="98">
        <v>3</v>
      </c>
      <c r="B754" s="99" t="s">
        <v>59</v>
      </c>
      <c r="C754" s="99" t="s">
        <v>481</v>
      </c>
      <c r="D754" s="99" t="s">
        <v>108</v>
      </c>
      <c r="E754" s="99" t="s">
        <v>482</v>
      </c>
      <c r="F754" s="99" t="s">
        <v>178</v>
      </c>
      <c r="G754" s="99" t="s">
        <v>1153</v>
      </c>
      <c r="H754" s="100">
        <v>3786</v>
      </c>
      <c r="I754" s="98">
        <v>3</v>
      </c>
      <c r="J754" s="103">
        <f>สกลนคร!F79</f>
        <v>385681.81</v>
      </c>
      <c r="K754" s="102">
        <f>สกลนคร!AG79</f>
        <v>483920.95999999996</v>
      </c>
      <c r="L754" s="103">
        <f>สกลนคร!AH79</f>
        <v>2979542.75</v>
      </c>
      <c r="M754" s="103">
        <f>สกลนคร!AI79</f>
        <v>2979542.75</v>
      </c>
      <c r="N754" s="99"/>
      <c r="O754" s="99"/>
      <c r="P754" s="99"/>
      <c r="Q754" s="91">
        <f t="shared" si="27"/>
        <v>0</v>
      </c>
      <c r="R754" s="92">
        <f t="shared" si="28"/>
        <v>786.9896328578975</v>
      </c>
    </row>
    <row r="755" spans="1:18" x14ac:dyDescent="0.7">
      <c r="A755" s="98">
        <v>4</v>
      </c>
      <c r="B755" s="99" t="s">
        <v>59</v>
      </c>
      <c r="C755" s="99" t="s">
        <v>481</v>
      </c>
      <c r="D755" s="99" t="s">
        <v>108</v>
      </c>
      <c r="E755" s="99" t="s">
        <v>482</v>
      </c>
      <c r="F755" s="99" t="s">
        <v>178</v>
      </c>
      <c r="G755" s="99" t="s">
        <v>1154</v>
      </c>
      <c r="H755" s="100">
        <v>3021</v>
      </c>
      <c r="I755" s="98">
        <v>3</v>
      </c>
      <c r="J755" s="103">
        <f>สกลนคร!F80</f>
        <v>379721.08</v>
      </c>
      <c r="K755" s="102">
        <f>สกลนคร!AG80</f>
        <v>424432.09</v>
      </c>
      <c r="L755" s="103">
        <f>สกลนคร!AH80</f>
        <v>2525371.11</v>
      </c>
      <c r="M755" s="103">
        <f>สกลนคร!AI80</f>
        <v>2525371.11</v>
      </c>
      <c r="N755" s="99"/>
      <c r="O755" s="99"/>
      <c r="P755" s="99"/>
      <c r="Q755" s="91">
        <f t="shared" si="27"/>
        <v>0</v>
      </c>
      <c r="R755" s="92">
        <f t="shared" si="28"/>
        <v>835.93879841112209</v>
      </c>
    </row>
    <row r="756" spans="1:18" x14ac:dyDescent="0.7">
      <c r="A756" s="98">
        <v>5</v>
      </c>
      <c r="B756" s="99" t="s">
        <v>59</v>
      </c>
      <c r="C756" s="99" t="s">
        <v>481</v>
      </c>
      <c r="D756" s="99" t="s">
        <v>108</v>
      </c>
      <c r="E756" s="99" t="s">
        <v>482</v>
      </c>
      <c r="F756" s="99" t="s">
        <v>178</v>
      </c>
      <c r="G756" s="99" t="s">
        <v>1155</v>
      </c>
      <c r="H756" s="100">
        <v>1545</v>
      </c>
      <c r="I756" s="98">
        <v>2</v>
      </c>
      <c r="J756" s="103">
        <f>สกลนคร!F81</f>
        <v>200272.58</v>
      </c>
      <c r="K756" s="102">
        <f>สกลนคร!AG81</f>
        <v>216504.31999999998</v>
      </c>
      <c r="L756" s="103">
        <f>สกลนคร!AH81</f>
        <v>1900709.96</v>
      </c>
      <c r="M756" s="103">
        <f>สกลนคร!AI81</f>
        <v>1900709.96</v>
      </c>
      <c r="N756" s="99"/>
      <c r="O756" s="99"/>
      <c r="P756" s="99"/>
      <c r="Q756" s="91">
        <f t="shared" si="27"/>
        <v>0</v>
      </c>
      <c r="R756" s="92">
        <f t="shared" si="28"/>
        <v>1230.2329838187702</v>
      </c>
    </row>
    <row r="757" spans="1:18" x14ac:dyDescent="0.7">
      <c r="A757" s="98">
        <v>6</v>
      </c>
      <c r="B757" s="99" t="s">
        <v>59</v>
      </c>
      <c r="C757" s="99" t="s">
        <v>481</v>
      </c>
      <c r="D757" s="99" t="s">
        <v>108</v>
      </c>
      <c r="E757" s="99" t="s">
        <v>482</v>
      </c>
      <c r="F757" s="99" t="s">
        <v>178</v>
      </c>
      <c r="G757" s="99" t="s">
        <v>1156</v>
      </c>
      <c r="H757" s="100">
        <v>3954</v>
      </c>
      <c r="I757" s="98">
        <v>3</v>
      </c>
      <c r="J757" s="103">
        <f>สกลนคร!F82</f>
        <v>167708.47</v>
      </c>
      <c r="K757" s="102">
        <f>สกลนคร!AG82</f>
        <v>200725.7</v>
      </c>
      <c r="L757" s="103">
        <f>สกลนคร!AH82</f>
        <v>1685458.0799999998</v>
      </c>
      <c r="M757" s="103">
        <f>สกลนคร!AI82</f>
        <v>1685458.0799999998</v>
      </c>
      <c r="N757" s="99"/>
      <c r="O757" s="99"/>
      <c r="P757" s="99"/>
      <c r="Q757" s="91">
        <f t="shared" si="27"/>
        <v>0</v>
      </c>
      <c r="R757" s="92">
        <f t="shared" si="28"/>
        <v>426.26658573596353</v>
      </c>
    </row>
    <row r="758" spans="1:18" x14ac:dyDescent="0.7">
      <c r="A758" s="98">
        <v>7</v>
      </c>
      <c r="B758" s="99" t="s">
        <v>59</v>
      </c>
      <c r="C758" s="99" t="s">
        <v>481</v>
      </c>
      <c r="D758" s="99" t="s">
        <v>108</v>
      </c>
      <c r="E758" s="99" t="s">
        <v>482</v>
      </c>
      <c r="F758" s="99" t="s">
        <v>178</v>
      </c>
      <c r="G758" s="99" t="s">
        <v>1157</v>
      </c>
      <c r="H758" s="100">
        <v>6234</v>
      </c>
      <c r="I758" s="98">
        <v>5</v>
      </c>
      <c r="J758" s="103">
        <f>สกลนคร!F83</f>
        <v>347960.8</v>
      </c>
      <c r="K758" s="102">
        <f>สกลนคร!AG83</f>
        <v>424942.62</v>
      </c>
      <c r="L758" s="103">
        <f>สกลนคร!AH83</f>
        <v>3066953.6399999997</v>
      </c>
      <c r="M758" s="103">
        <f>สกลนคร!AI83</f>
        <v>3066953.6399999997</v>
      </c>
      <c r="N758" s="99"/>
      <c r="O758" s="99"/>
      <c r="P758" s="99"/>
      <c r="Q758" s="91">
        <f t="shared" si="27"/>
        <v>0</v>
      </c>
      <c r="R758" s="92">
        <f t="shared" si="28"/>
        <v>491.97203079884497</v>
      </c>
    </row>
    <row r="759" spans="1:18" x14ac:dyDescent="0.7">
      <c r="A759" s="98">
        <v>8</v>
      </c>
      <c r="B759" s="99" t="s">
        <v>59</v>
      </c>
      <c r="C759" s="99" t="s">
        <v>481</v>
      </c>
      <c r="D759" s="99" t="s">
        <v>108</v>
      </c>
      <c r="E759" s="99" t="s">
        <v>482</v>
      </c>
      <c r="F759" s="99" t="s">
        <v>178</v>
      </c>
      <c r="G759" s="99" t="s">
        <v>1158</v>
      </c>
      <c r="H759" s="100">
        <v>4005</v>
      </c>
      <c r="I759" s="98">
        <v>3</v>
      </c>
      <c r="J759" s="103">
        <f>สกลนคร!F84</f>
        <v>209628.11</v>
      </c>
      <c r="K759" s="102">
        <f>สกลนคร!AG84</f>
        <v>274439.14</v>
      </c>
      <c r="L759" s="103">
        <f>สกลนคร!AH84</f>
        <v>3084263.6299999994</v>
      </c>
      <c r="M759" s="103">
        <f>สกลนคร!AI84</f>
        <v>3084263.6299999994</v>
      </c>
      <c r="N759" s="99"/>
      <c r="O759" s="99"/>
      <c r="P759" s="99"/>
      <c r="Q759" s="91">
        <f t="shared" si="27"/>
        <v>0</v>
      </c>
      <c r="R759" s="92">
        <f t="shared" si="28"/>
        <v>770.10327840199739</v>
      </c>
    </row>
    <row r="760" spans="1:18" x14ac:dyDescent="0.7">
      <c r="A760" s="98">
        <v>9</v>
      </c>
      <c r="B760" s="99" t="s">
        <v>59</v>
      </c>
      <c r="C760" s="99" t="s">
        <v>481</v>
      </c>
      <c r="D760" s="99" t="s">
        <v>108</v>
      </c>
      <c r="E760" s="99" t="s">
        <v>482</v>
      </c>
      <c r="F760" s="99" t="s">
        <v>178</v>
      </c>
      <c r="G760" s="99" t="s">
        <v>1159</v>
      </c>
      <c r="H760" s="100">
        <v>3358</v>
      </c>
      <c r="I760" s="98">
        <v>3</v>
      </c>
      <c r="J760" s="103">
        <f>สกลนคร!F85</f>
        <v>323842.59000000003</v>
      </c>
      <c r="K760" s="102">
        <f>สกลนคร!AG85</f>
        <v>353424.61000000004</v>
      </c>
      <c r="L760" s="103">
        <f>สกลนคร!AH85</f>
        <v>2460374.12</v>
      </c>
      <c r="M760" s="103">
        <f>สกลนคร!AI85</f>
        <v>2460374.12</v>
      </c>
      <c r="N760" s="99"/>
      <c r="O760" s="99"/>
      <c r="P760" s="99"/>
      <c r="Q760" s="91">
        <f t="shared" si="27"/>
        <v>0</v>
      </c>
      <c r="R760" s="92">
        <f t="shared" si="28"/>
        <v>732.69032757593811</v>
      </c>
    </row>
    <row r="761" spans="1:18" x14ac:dyDescent="0.7">
      <c r="A761" s="98">
        <v>10</v>
      </c>
      <c r="B761" s="99" t="s">
        <v>59</v>
      </c>
      <c r="C761" s="99" t="s">
        <v>481</v>
      </c>
      <c r="D761" s="99" t="s">
        <v>108</v>
      </c>
      <c r="E761" s="99" t="s">
        <v>482</v>
      </c>
      <c r="F761" s="99" t="s">
        <v>178</v>
      </c>
      <c r="G761" s="99" t="s">
        <v>1160</v>
      </c>
      <c r="H761" s="100">
        <v>1364</v>
      </c>
      <c r="I761" s="98">
        <v>1</v>
      </c>
      <c r="J761" s="103">
        <f>สกลนคร!F86</f>
        <v>200360.84</v>
      </c>
      <c r="K761" s="102">
        <f>สกลนคร!AG86</f>
        <v>220342.12</v>
      </c>
      <c r="L761" s="103">
        <f>สกลนคร!AH86</f>
        <v>1080784.76</v>
      </c>
      <c r="M761" s="103">
        <f>สกลนคร!AI86</f>
        <v>1080784.76</v>
      </c>
      <c r="N761" s="99"/>
      <c r="O761" s="99"/>
      <c r="P761" s="99"/>
      <c r="Q761" s="91">
        <f t="shared" si="27"/>
        <v>0</v>
      </c>
      <c r="R761" s="92">
        <f t="shared" si="28"/>
        <v>792.36419354838711</v>
      </c>
    </row>
    <row r="762" spans="1:18" s="110" customFormat="1" x14ac:dyDescent="0.7">
      <c r="A762" s="104">
        <v>6</v>
      </c>
      <c r="B762" s="105" t="s">
        <v>59</v>
      </c>
      <c r="C762" s="105"/>
      <c r="D762" s="105"/>
      <c r="E762" s="105" t="s">
        <v>75</v>
      </c>
      <c r="F762" s="105"/>
      <c r="G762" s="105" t="s">
        <v>484</v>
      </c>
      <c r="H762" s="111">
        <f>SUM(H753:H761)</f>
        <v>31006</v>
      </c>
      <c r="I762" s="104"/>
      <c r="J762" s="107">
        <f>SUM(J752:J761)</f>
        <v>2508162.2199999997</v>
      </c>
      <c r="K762" s="107">
        <f>SUM(K752:K761)</f>
        <v>2940005.3800000004</v>
      </c>
      <c r="L762" s="107">
        <f>SUM(L752:L761)</f>
        <v>20505778.739999998</v>
      </c>
      <c r="M762" s="107">
        <f>SUM(M752:M761)</f>
        <v>20505778.739999998</v>
      </c>
      <c r="N762" s="105">
        <v>9</v>
      </c>
      <c r="O762" s="105">
        <v>9</v>
      </c>
      <c r="P762" s="105">
        <f>N762-O762</f>
        <v>0</v>
      </c>
      <c r="Q762" s="108">
        <f t="shared" si="27"/>
        <v>0</v>
      </c>
      <c r="R762" s="109">
        <f>L762/H762</f>
        <v>661.34873056827701</v>
      </c>
    </row>
    <row r="763" spans="1:18" x14ac:dyDescent="0.7">
      <c r="A763" s="98">
        <v>1</v>
      </c>
      <c r="B763" s="99" t="s">
        <v>59</v>
      </c>
      <c r="C763" s="99" t="s">
        <v>485</v>
      </c>
      <c r="D763" s="99" t="s">
        <v>115</v>
      </c>
      <c r="E763" s="99" t="s">
        <v>486</v>
      </c>
      <c r="F763" s="99" t="s">
        <v>208</v>
      </c>
      <c r="G763" s="99" t="s">
        <v>487</v>
      </c>
      <c r="H763" s="100"/>
      <c r="I763" s="98"/>
      <c r="J763" s="101"/>
      <c r="K763" s="102"/>
      <c r="L763" s="103"/>
      <c r="M763" s="103"/>
      <c r="N763" s="99"/>
      <c r="O763" s="99"/>
      <c r="P763" s="99"/>
    </row>
    <row r="764" spans="1:18" x14ac:dyDescent="0.7">
      <c r="A764" s="98">
        <v>2</v>
      </c>
      <c r="B764" s="99" t="s">
        <v>59</v>
      </c>
      <c r="C764" s="99" t="s">
        <v>485</v>
      </c>
      <c r="D764" s="99" t="s">
        <v>115</v>
      </c>
      <c r="E764" s="99" t="s">
        <v>486</v>
      </c>
      <c r="F764" s="99" t="s">
        <v>178</v>
      </c>
      <c r="G764" s="99" t="s">
        <v>1161</v>
      </c>
      <c r="H764" s="100">
        <v>2110</v>
      </c>
      <c r="I764" s="98">
        <v>2</v>
      </c>
      <c r="J764" s="103">
        <f>สกลนคร!F87</f>
        <v>685437.91</v>
      </c>
      <c r="K764" s="102">
        <f>สกลนคร!AG87</f>
        <v>737328.02</v>
      </c>
      <c r="L764" s="103">
        <f>สกลนคร!AH87</f>
        <v>1529393.77</v>
      </c>
      <c r="M764" s="103">
        <f>สกลนคร!AI87</f>
        <v>1529393.77</v>
      </c>
      <c r="N764" s="99"/>
      <c r="O764" s="99"/>
      <c r="P764" s="99"/>
      <c r="Q764" s="91">
        <f t="shared" si="27"/>
        <v>0</v>
      </c>
      <c r="R764" s="92">
        <f t="shared" si="28"/>
        <v>724.83117061611381</v>
      </c>
    </row>
    <row r="765" spans="1:18" x14ac:dyDescent="0.7">
      <c r="A765" s="98">
        <v>3</v>
      </c>
      <c r="B765" s="99" t="s">
        <v>59</v>
      </c>
      <c r="C765" s="99" t="s">
        <v>485</v>
      </c>
      <c r="D765" s="99" t="s">
        <v>115</v>
      </c>
      <c r="E765" s="99" t="s">
        <v>486</v>
      </c>
      <c r="F765" s="99" t="s">
        <v>178</v>
      </c>
      <c r="G765" s="99" t="s">
        <v>1162</v>
      </c>
      <c r="H765" s="100">
        <v>1235</v>
      </c>
      <c r="I765" s="98">
        <v>1</v>
      </c>
      <c r="J765" s="103">
        <f>สกลนคร!F88</f>
        <v>502628.71</v>
      </c>
      <c r="K765" s="102">
        <f>สกลนคร!AG88</f>
        <v>511134.91000000003</v>
      </c>
      <c r="L765" s="103">
        <f>สกลนคร!AH88</f>
        <v>1425592.8699999999</v>
      </c>
      <c r="M765" s="103">
        <f>สกลนคร!AI88</f>
        <v>1425592.8699999999</v>
      </c>
      <c r="N765" s="99"/>
      <c r="O765" s="99"/>
      <c r="P765" s="99"/>
      <c r="Q765" s="91">
        <f t="shared" si="27"/>
        <v>0</v>
      </c>
      <c r="R765" s="92">
        <f t="shared" si="28"/>
        <v>1154.3262105263157</v>
      </c>
    </row>
    <row r="766" spans="1:18" x14ac:dyDescent="0.7">
      <c r="A766" s="98">
        <v>4</v>
      </c>
      <c r="B766" s="99" t="s">
        <v>59</v>
      </c>
      <c r="C766" s="99" t="s">
        <v>485</v>
      </c>
      <c r="D766" s="99" t="s">
        <v>115</v>
      </c>
      <c r="E766" s="99" t="s">
        <v>486</v>
      </c>
      <c r="F766" s="99" t="s">
        <v>178</v>
      </c>
      <c r="G766" s="99" t="s">
        <v>1163</v>
      </c>
      <c r="H766" s="100">
        <v>2785</v>
      </c>
      <c r="I766" s="98">
        <v>2</v>
      </c>
      <c r="J766" s="103">
        <f>สกลนคร!F89</f>
        <v>941621.19</v>
      </c>
      <c r="K766" s="102">
        <f>สกลนคร!AG89</f>
        <v>956907.15999999992</v>
      </c>
      <c r="L766" s="103">
        <f>สกลนคร!AH89</f>
        <v>2019057.53</v>
      </c>
      <c r="M766" s="103">
        <f>สกลนคร!AI89</f>
        <v>2019057.53</v>
      </c>
      <c r="N766" s="99"/>
      <c r="O766" s="99"/>
      <c r="P766" s="99"/>
      <c r="Q766" s="91">
        <f t="shared" si="27"/>
        <v>0</v>
      </c>
      <c r="R766" s="92">
        <f t="shared" si="28"/>
        <v>724.97577378815083</v>
      </c>
    </row>
    <row r="767" spans="1:18" x14ac:dyDescent="0.7">
      <c r="A767" s="98">
        <v>5</v>
      </c>
      <c r="B767" s="99" t="s">
        <v>59</v>
      </c>
      <c r="C767" s="99" t="s">
        <v>485</v>
      </c>
      <c r="D767" s="99" t="s">
        <v>115</v>
      </c>
      <c r="E767" s="99" t="s">
        <v>486</v>
      </c>
      <c r="F767" s="99" t="s">
        <v>178</v>
      </c>
      <c r="G767" s="99" t="s">
        <v>1164</v>
      </c>
      <c r="H767" s="100">
        <v>1721</v>
      </c>
      <c r="I767" s="98">
        <v>2</v>
      </c>
      <c r="J767" s="103">
        <f>สกลนคร!F90</f>
        <v>345327.78</v>
      </c>
      <c r="K767" s="102">
        <f>สกลนคร!AG90</f>
        <v>361965.5</v>
      </c>
      <c r="L767" s="103">
        <f>สกลนคร!AH90</f>
        <v>1951741.4300000002</v>
      </c>
      <c r="M767" s="103">
        <f>สกลนคร!AI90</f>
        <v>1951741.4300000002</v>
      </c>
      <c r="N767" s="99"/>
      <c r="O767" s="99"/>
      <c r="P767" s="99"/>
      <c r="Q767" s="91">
        <f t="shared" si="27"/>
        <v>0</v>
      </c>
      <c r="R767" s="92">
        <f t="shared" si="28"/>
        <v>1134.0740441603721</v>
      </c>
    </row>
    <row r="768" spans="1:18" s="110" customFormat="1" x14ac:dyDescent="0.7">
      <c r="A768" s="104">
        <v>7</v>
      </c>
      <c r="B768" s="105" t="s">
        <v>59</v>
      </c>
      <c r="C768" s="105"/>
      <c r="D768" s="105"/>
      <c r="E768" s="105" t="s">
        <v>75</v>
      </c>
      <c r="F768" s="105"/>
      <c r="G768" s="105" t="s">
        <v>488</v>
      </c>
      <c r="H768" s="111">
        <f>SUM(H764:H767)</f>
        <v>7851</v>
      </c>
      <c r="I768" s="104"/>
      <c r="J768" s="107">
        <f>SUM(J763:J767)</f>
        <v>2475015.59</v>
      </c>
      <c r="K768" s="107">
        <f>SUM(K763:K767)</f>
        <v>2567335.59</v>
      </c>
      <c r="L768" s="107">
        <f>SUM(L763:L767)</f>
        <v>6925785.5999999996</v>
      </c>
      <c r="M768" s="107">
        <f>SUM(M763:M767)</f>
        <v>6925785.5999999996</v>
      </c>
      <c r="N768" s="105">
        <v>4</v>
      </c>
      <c r="O768" s="105">
        <v>4</v>
      </c>
      <c r="P768" s="105">
        <f>N768-O768</f>
        <v>0</v>
      </c>
      <c r="Q768" s="108">
        <f t="shared" si="27"/>
        <v>0</v>
      </c>
      <c r="R768" s="109">
        <f>L768/H768</f>
        <v>882.15330531142524</v>
      </c>
    </row>
    <row r="769" spans="1:18" x14ac:dyDescent="0.7">
      <c r="A769" s="98">
        <v>1</v>
      </c>
      <c r="B769" s="99" t="s">
        <v>59</v>
      </c>
      <c r="C769" s="99" t="s">
        <v>489</v>
      </c>
      <c r="D769" s="99" t="s">
        <v>122</v>
      </c>
      <c r="E769" s="99" t="s">
        <v>490</v>
      </c>
      <c r="F769" s="99" t="s">
        <v>208</v>
      </c>
      <c r="G769" s="99" t="s">
        <v>491</v>
      </c>
      <c r="H769" s="100"/>
      <c r="I769" s="98"/>
      <c r="J769" s="101"/>
      <c r="K769" s="102"/>
      <c r="L769" s="103"/>
      <c r="M769" s="103"/>
      <c r="N769" s="99"/>
      <c r="O769" s="99"/>
      <c r="P769" s="99"/>
    </row>
    <row r="770" spans="1:18" x14ac:dyDescent="0.7">
      <c r="A770" s="98">
        <v>2</v>
      </c>
      <c r="B770" s="99" t="s">
        <v>59</v>
      </c>
      <c r="C770" s="99" t="s">
        <v>489</v>
      </c>
      <c r="D770" s="99" t="s">
        <v>122</v>
      </c>
      <c r="E770" s="99" t="s">
        <v>490</v>
      </c>
      <c r="F770" s="99" t="s">
        <v>178</v>
      </c>
      <c r="G770" s="99" t="s">
        <v>1165</v>
      </c>
      <c r="H770" s="100">
        <v>5792</v>
      </c>
      <c r="I770" s="98">
        <v>4</v>
      </c>
      <c r="J770" s="103">
        <f>สกลนคร!F91</f>
        <v>336423.61</v>
      </c>
      <c r="K770" s="102">
        <f>สกลนคร!AG91</f>
        <v>381813.41</v>
      </c>
      <c r="L770" s="103">
        <f>สกลนคร!AH91</f>
        <v>3322196.8200000003</v>
      </c>
      <c r="M770" s="103">
        <f>สกลนคร!AI91</f>
        <v>3322196.8200000003</v>
      </c>
      <c r="N770" s="99"/>
      <c r="O770" s="99"/>
      <c r="P770" s="99"/>
      <c r="Q770" s="91">
        <f t="shared" si="27"/>
        <v>0</v>
      </c>
      <c r="R770" s="92">
        <f t="shared" si="28"/>
        <v>573.58370511049725</v>
      </c>
    </row>
    <row r="771" spans="1:18" x14ac:dyDescent="0.7">
      <c r="A771" s="98">
        <v>3</v>
      </c>
      <c r="B771" s="99" t="s">
        <v>59</v>
      </c>
      <c r="C771" s="99" t="s">
        <v>489</v>
      </c>
      <c r="D771" s="99" t="s">
        <v>122</v>
      </c>
      <c r="E771" s="99" t="s">
        <v>490</v>
      </c>
      <c r="F771" s="99" t="s">
        <v>178</v>
      </c>
      <c r="G771" s="99" t="s">
        <v>1166</v>
      </c>
      <c r="H771" s="100">
        <v>2531</v>
      </c>
      <c r="I771" s="98">
        <v>2</v>
      </c>
      <c r="J771" s="103">
        <f>สกลนคร!F92</f>
        <v>110631.03999999999</v>
      </c>
      <c r="K771" s="102">
        <f>สกลนคร!AG92</f>
        <v>141464.66999999998</v>
      </c>
      <c r="L771" s="103">
        <f>สกลนคร!AH92</f>
        <v>2055477.6300000001</v>
      </c>
      <c r="M771" s="103">
        <f>สกลนคร!AI92</f>
        <v>2055477.6300000001</v>
      </c>
      <c r="N771" s="99"/>
      <c r="O771" s="99"/>
      <c r="P771" s="99"/>
      <c r="Q771" s="91">
        <f t="shared" si="27"/>
        <v>0</v>
      </c>
      <c r="R771" s="92">
        <f t="shared" si="28"/>
        <v>812.12075464243389</v>
      </c>
    </row>
    <row r="772" spans="1:18" x14ac:dyDescent="0.7">
      <c r="A772" s="98">
        <v>4</v>
      </c>
      <c r="B772" s="99" t="s">
        <v>59</v>
      </c>
      <c r="C772" s="99" t="s">
        <v>489</v>
      </c>
      <c r="D772" s="99" t="s">
        <v>122</v>
      </c>
      <c r="E772" s="99" t="s">
        <v>490</v>
      </c>
      <c r="F772" s="99" t="s">
        <v>178</v>
      </c>
      <c r="G772" s="99" t="s">
        <v>1167</v>
      </c>
      <c r="H772" s="100">
        <v>3458</v>
      </c>
      <c r="I772" s="98">
        <v>3</v>
      </c>
      <c r="J772" s="103">
        <f>สกลนคร!F93</f>
        <v>80633.25</v>
      </c>
      <c r="K772" s="102">
        <f>สกลนคร!AG93</f>
        <v>124233.36</v>
      </c>
      <c r="L772" s="103">
        <f>สกลนคร!AH93</f>
        <v>3164090.22</v>
      </c>
      <c r="M772" s="103">
        <f>สกลนคร!AI93</f>
        <v>3164090.22</v>
      </c>
      <c r="N772" s="99"/>
      <c r="O772" s="99"/>
      <c r="P772" s="99"/>
      <c r="Q772" s="91">
        <f t="shared" si="27"/>
        <v>0</v>
      </c>
      <c r="R772" s="92">
        <f t="shared" si="28"/>
        <v>915.00584731058416</v>
      </c>
    </row>
    <row r="773" spans="1:18" x14ac:dyDescent="0.7">
      <c r="A773" s="98">
        <v>5</v>
      </c>
      <c r="B773" s="99" t="s">
        <v>59</v>
      </c>
      <c r="C773" s="99" t="s">
        <v>489</v>
      </c>
      <c r="D773" s="99" t="s">
        <v>122</v>
      </c>
      <c r="E773" s="99" t="s">
        <v>490</v>
      </c>
      <c r="F773" s="99" t="s">
        <v>178</v>
      </c>
      <c r="G773" s="99" t="s">
        <v>1168</v>
      </c>
      <c r="H773" s="100">
        <v>6025</v>
      </c>
      <c r="I773" s="98">
        <v>5</v>
      </c>
      <c r="J773" s="103">
        <f>สกลนคร!F94</f>
        <v>205426.23</v>
      </c>
      <c r="K773" s="102">
        <f>สกลนคร!AG94</f>
        <v>240324.15000000002</v>
      </c>
      <c r="L773" s="103">
        <f>สกลนคร!AH94</f>
        <v>3048282.5</v>
      </c>
      <c r="M773" s="103">
        <f>สกลนคร!AI94</f>
        <v>3048282.5</v>
      </c>
      <c r="N773" s="99"/>
      <c r="O773" s="99"/>
      <c r="P773" s="99"/>
      <c r="Q773" s="91">
        <f t="shared" si="27"/>
        <v>0</v>
      </c>
      <c r="R773" s="92">
        <f t="shared" si="28"/>
        <v>505.93900414937758</v>
      </c>
    </row>
    <row r="774" spans="1:18" x14ac:dyDescent="0.7">
      <c r="A774" s="98">
        <v>6</v>
      </c>
      <c r="B774" s="99" t="s">
        <v>59</v>
      </c>
      <c r="C774" s="99" t="s">
        <v>489</v>
      </c>
      <c r="D774" s="99" t="s">
        <v>122</v>
      </c>
      <c r="E774" s="99" t="s">
        <v>490</v>
      </c>
      <c r="F774" s="99" t="s">
        <v>178</v>
      </c>
      <c r="G774" s="99" t="s">
        <v>1169</v>
      </c>
      <c r="H774" s="100">
        <v>3940</v>
      </c>
      <c r="I774" s="98">
        <v>3</v>
      </c>
      <c r="J774" s="103">
        <f>สกลนคร!F95</f>
        <v>211966.43</v>
      </c>
      <c r="K774" s="102">
        <f>สกลนคร!AG95</f>
        <v>219484.75999999998</v>
      </c>
      <c r="L774" s="103">
        <f>สกลนคร!AH95</f>
        <v>2884129.1</v>
      </c>
      <c r="M774" s="103">
        <f>สกลนคร!AI95</f>
        <v>2884129.1</v>
      </c>
      <c r="N774" s="99"/>
      <c r="O774" s="99"/>
      <c r="P774" s="99"/>
      <c r="Q774" s="91">
        <f t="shared" si="27"/>
        <v>0</v>
      </c>
      <c r="R774" s="92">
        <f t="shared" si="28"/>
        <v>732.01246192893404</v>
      </c>
    </row>
    <row r="775" spans="1:18" x14ac:dyDescent="0.7">
      <c r="A775" s="98">
        <v>7</v>
      </c>
      <c r="B775" s="99" t="s">
        <v>59</v>
      </c>
      <c r="C775" s="99" t="s">
        <v>489</v>
      </c>
      <c r="D775" s="99" t="s">
        <v>122</v>
      </c>
      <c r="E775" s="99" t="s">
        <v>490</v>
      </c>
      <c r="F775" s="99" t="s">
        <v>178</v>
      </c>
      <c r="G775" s="99" t="s">
        <v>1170</v>
      </c>
      <c r="H775" s="100">
        <v>4289</v>
      </c>
      <c r="I775" s="98">
        <v>3</v>
      </c>
      <c r="J775" s="103">
        <f>สกลนคร!F96</f>
        <v>476276.49</v>
      </c>
      <c r="K775" s="102">
        <f>สกลนคร!AG96</f>
        <v>510450.76999999996</v>
      </c>
      <c r="L775" s="103">
        <f>สกลนคร!AH96</f>
        <v>2739500.8200000003</v>
      </c>
      <c r="M775" s="103">
        <f>สกลนคร!AI96</f>
        <v>2739500.8200000003</v>
      </c>
      <c r="N775" s="99"/>
      <c r="O775" s="99"/>
      <c r="P775" s="99"/>
      <c r="Q775" s="91">
        <f t="shared" ref="Q775:Q838" si="29">L775-M775</f>
        <v>0</v>
      </c>
      <c r="R775" s="92">
        <f t="shared" ref="R775:R838" si="30">L775/H775</f>
        <v>638.72716717183505</v>
      </c>
    </row>
    <row r="776" spans="1:18" x14ac:dyDescent="0.7">
      <c r="A776" s="98">
        <v>8</v>
      </c>
      <c r="B776" s="99" t="s">
        <v>59</v>
      </c>
      <c r="C776" s="99" t="s">
        <v>489</v>
      </c>
      <c r="D776" s="99" t="s">
        <v>122</v>
      </c>
      <c r="E776" s="99" t="s">
        <v>490</v>
      </c>
      <c r="F776" s="99" t="s">
        <v>178</v>
      </c>
      <c r="G776" s="99" t="s">
        <v>1171</v>
      </c>
      <c r="H776" s="100">
        <v>3268</v>
      </c>
      <c r="I776" s="98">
        <v>3</v>
      </c>
      <c r="J776" s="103">
        <f>สกลนคร!F97</f>
        <v>367067.11</v>
      </c>
      <c r="K776" s="102">
        <f>สกลนคร!AG97</f>
        <v>392438.51</v>
      </c>
      <c r="L776" s="103">
        <f>สกลนคร!AH97</f>
        <v>2492819.2800000003</v>
      </c>
      <c r="M776" s="103">
        <f>สกลนคร!AI97</f>
        <v>2492819.2800000003</v>
      </c>
      <c r="N776" s="99"/>
      <c r="O776" s="99"/>
      <c r="P776" s="99"/>
      <c r="Q776" s="91">
        <f t="shared" si="29"/>
        <v>0</v>
      </c>
      <c r="R776" s="92">
        <f t="shared" si="30"/>
        <v>762.79659730722165</v>
      </c>
    </row>
    <row r="777" spans="1:18" x14ac:dyDescent="0.7">
      <c r="A777" s="98">
        <v>9</v>
      </c>
      <c r="B777" s="99" t="s">
        <v>59</v>
      </c>
      <c r="C777" s="99" t="s">
        <v>489</v>
      </c>
      <c r="D777" s="99" t="s">
        <v>122</v>
      </c>
      <c r="E777" s="99" t="s">
        <v>490</v>
      </c>
      <c r="F777" s="99" t="s">
        <v>178</v>
      </c>
      <c r="G777" s="99" t="s">
        <v>1172</v>
      </c>
      <c r="H777" s="100">
        <v>6769</v>
      </c>
      <c r="I777" s="98">
        <v>5</v>
      </c>
      <c r="J777" s="103">
        <f>สกลนคร!F98</f>
        <v>179764.61</v>
      </c>
      <c r="K777" s="102">
        <f>สกลนคร!AG98</f>
        <v>242178.27</v>
      </c>
      <c r="L777" s="103">
        <f>สกลนคร!AH98</f>
        <v>2660083.9000000004</v>
      </c>
      <c r="M777" s="103">
        <f>สกลนคร!AI98</f>
        <v>2660083.9000000004</v>
      </c>
      <c r="N777" s="99"/>
      <c r="O777" s="99"/>
      <c r="P777" s="99"/>
      <c r="Q777" s="91">
        <f t="shared" si="29"/>
        <v>0</v>
      </c>
      <c r="R777" s="92">
        <f t="shared" si="30"/>
        <v>392.98033682966468</v>
      </c>
    </row>
    <row r="778" spans="1:18" x14ac:dyDescent="0.7">
      <c r="A778" s="98">
        <v>10</v>
      </c>
      <c r="B778" s="99" t="s">
        <v>59</v>
      </c>
      <c r="C778" s="99" t="s">
        <v>489</v>
      </c>
      <c r="D778" s="99" t="s">
        <v>122</v>
      </c>
      <c r="E778" s="99" t="s">
        <v>490</v>
      </c>
      <c r="F778" s="99" t="s">
        <v>178</v>
      </c>
      <c r="G778" s="99" t="s">
        <v>1173</v>
      </c>
      <c r="H778" s="100">
        <v>3663</v>
      </c>
      <c r="I778" s="98">
        <v>3</v>
      </c>
      <c r="J778" s="103">
        <f>สกลนคร!F99</f>
        <v>344930.08</v>
      </c>
      <c r="K778" s="102">
        <f>สกลนคร!AG99</f>
        <v>377919.5</v>
      </c>
      <c r="L778" s="103">
        <f>สกลนคร!AH99</f>
        <v>1889849.81</v>
      </c>
      <c r="M778" s="103">
        <f>สกลนคร!AI99</f>
        <v>1889849.81</v>
      </c>
      <c r="N778" s="99"/>
      <c r="O778" s="99"/>
      <c r="P778" s="99"/>
      <c r="Q778" s="91">
        <f t="shared" si="29"/>
        <v>0</v>
      </c>
      <c r="R778" s="92">
        <f t="shared" si="30"/>
        <v>515.92951405951408</v>
      </c>
    </row>
    <row r="779" spans="1:18" x14ac:dyDescent="0.7">
      <c r="A779" s="98">
        <v>11</v>
      </c>
      <c r="B779" s="99" t="s">
        <v>59</v>
      </c>
      <c r="C779" s="99" t="s">
        <v>489</v>
      </c>
      <c r="D779" s="99" t="s">
        <v>122</v>
      </c>
      <c r="E779" s="99" t="s">
        <v>490</v>
      </c>
      <c r="F779" s="99" t="s">
        <v>178</v>
      </c>
      <c r="G779" s="99" t="s">
        <v>1174</v>
      </c>
      <c r="H779" s="100">
        <v>6722</v>
      </c>
      <c r="I779" s="98">
        <v>5</v>
      </c>
      <c r="J779" s="103">
        <f>สกลนคร!F100</f>
        <v>146525.26</v>
      </c>
      <c r="K779" s="102">
        <f>สกลนคร!AG100</f>
        <v>162715.81</v>
      </c>
      <c r="L779" s="103">
        <f>สกลนคร!AH100</f>
        <v>2705050.13</v>
      </c>
      <c r="M779" s="103">
        <f>สกลนคร!AI100</f>
        <v>2705050.13</v>
      </c>
      <c r="N779" s="99"/>
      <c r="O779" s="99"/>
      <c r="P779" s="99"/>
      <c r="Q779" s="91">
        <f t="shared" si="29"/>
        <v>0</v>
      </c>
      <c r="R779" s="92">
        <f t="shared" si="30"/>
        <v>402.41745462659924</v>
      </c>
    </row>
    <row r="780" spans="1:18" x14ac:dyDescent="0.7">
      <c r="A780" s="98">
        <v>12</v>
      </c>
      <c r="B780" s="99" t="s">
        <v>59</v>
      </c>
      <c r="C780" s="99" t="s">
        <v>489</v>
      </c>
      <c r="D780" s="99" t="s">
        <v>122</v>
      </c>
      <c r="E780" s="99" t="s">
        <v>490</v>
      </c>
      <c r="F780" s="99" t="s">
        <v>178</v>
      </c>
      <c r="G780" s="99" t="s">
        <v>1175</v>
      </c>
      <c r="H780" s="100">
        <v>5057</v>
      </c>
      <c r="I780" s="98">
        <v>4</v>
      </c>
      <c r="J780" s="103">
        <f>สกลนคร!F101</f>
        <v>100944.16</v>
      </c>
      <c r="K780" s="102">
        <f>สกลนคร!AG101</f>
        <v>169660.1</v>
      </c>
      <c r="L780" s="103">
        <f>สกลนคร!AH101</f>
        <v>3162386.88</v>
      </c>
      <c r="M780" s="103">
        <f>สกลนคร!AI101</f>
        <v>3162386.88</v>
      </c>
      <c r="N780" s="99"/>
      <c r="O780" s="99"/>
      <c r="P780" s="99"/>
      <c r="Q780" s="91">
        <f t="shared" si="29"/>
        <v>0</v>
      </c>
      <c r="R780" s="92">
        <f t="shared" si="30"/>
        <v>625.34840419220882</v>
      </c>
    </row>
    <row r="781" spans="1:18" x14ac:dyDescent="0.7">
      <c r="A781" s="98">
        <v>13</v>
      </c>
      <c r="B781" s="99" t="s">
        <v>59</v>
      </c>
      <c r="C781" s="99" t="s">
        <v>489</v>
      </c>
      <c r="D781" s="99" t="s">
        <v>122</v>
      </c>
      <c r="E781" s="99" t="s">
        <v>490</v>
      </c>
      <c r="F781" s="99" t="s">
        <v>178</v>
      </c>
      <c r="G781" s="99" t="s">
        <v>1176</v>
      </c>
      <c r="H781" s="100">
        <v>3110</v>
      </c>
      <c r="I781" s="98">
        <v>3</v>
      </c>
      <c r="J781" s="103">
        <f>สกลนคร!F102</f>
        <v>53362.59</v>
      </c>
      <c r="K781" s="102">
        <f>สกลนคร!AG102</f>
        <v>67332.459999999992</v>
      </c>
      <c r="L781" s="103">
        <f>สกลนคร!AH102</f>
        <v>1960149.51</v>
      </c>
      <c r="M781" s="103">
        <f>สกลนคร!AI102</f>
        <v>1960149.51</v>
      </c>
      <c r="N781" s="99"/>
      <c r="O781" s="99"/>
      <c r="P781" s="99"/>
      <c r="Q781" s="91">
        <f t="shared" si="29"/>
        <v>0</v>
      </c>
      <c r="R781" s="92">
        <f t="shared" si="30"/>
        <v>630.27315434083607</v>
      </c>
    </row>
    <row r="782" spans="1:18" x14ac:dyDescent="0.7">
      <c r="A782" s="98">
        <v>14</v>
      </c>
      <c r="B782" s="99" t="s">
        <v>59</v>
      </c>
      <c r="C782" s="99" t="s">
        <v>489</v>
      </c>
      <c r="D782" s="99" t="s">
        <v>122</v>
      </c>
      <c r="E782" s="99" t="s">
        <v>490</v>
      </c>
      <c r="F782" s="99" t="s">
        <v>178</v>
      </c>
      <c r="G782" s="99" t="s">
        <v>1177</v>
      </c>
      <c r="H782" s="100">
        <v>3446</v>
      </c>
      <c r="I782" s="98">
        <v>3</v>
      </c>
      <c r="J782" s="103">
        <f>สกลนคร!F103</f>
        <v>528451.9</v>
      </c>
      <c r="K782" s="102">
        <f>สกลนคร!AG103</f>
        <v>542307.43000000005</v>
      </c>
      <c r="L782" s="103">
        <f>สกลนคร!AH103</f>
        <v>2530531.3199999998</v>
      </c>
      <c r="M782" s="103">
        <f>สกลนคร!AI103</f>
        <v>2530531.3199999998</v>
      </c>
      <c r="N782" s="99"/>
      <c r="O782" s="99"/>
      <c r="P782" s="99"/>
      <c r="Q782" s="91">
        <f t="shared" si="29"/>
        <v>0</v>
      </c>
      <c r="R782" s="92">
        <f t="shared" si="30"/>
        <v>734.3387463726059</v>
      </c>
    </row>
    <row r="783" spans="1:18" x14ac:dyDescent="0.7">
      <c r="A783" s="98">
        <v>15</v>
      </c>
      <c r="B783" s="99" t="s">
        <v>59</v>
      </c>
      <c r="C783" s="99" t="s">
        <v>489</v>
      </c>
      <c r="D783" s="99" t="s">
        <v>122</v>
      </c>
      <c r="E783" s="99" t="s">
        <v>490</v>
      </c>
      <c r="F783" s="99" t="s">
        <v>178</v>
      </c>
      <c r="G783" s="99" t="s">
        <v>1178</v>
      </c>
      <c r="H783" s="100">
        <v>4224</v>
      </c>
      <c r="I783" s="98">
        <v>3</v>
      </c>
      <c r="J783" s="103">
        <f>สกลนคร!F104</f>
        <v>303755.09999999998</v>
      </c>
      <c r="K783" s="102">
        <f>สกลนคร!AG104</f>
        <v>331265.14999999997</v>
      </c>
      <c r="L783" s="103">
        <f>สกลนคร!AH104</f>
        <v>2853986.9499999997</v>
      </c>
      <c r="M783" s="103">
        <f>สกลนคร!AI104</f>
        <v>2853986.9499999997</v>
      </c>
      <c r="N783" s="99"/>
      <c r="O783" s="99"/>
      <c r="P783" s="99"/>
      <c r="Q783" s="91">
        <f t="shared" si="29"/>
        <v>0</v>
      </c>
      <c r="R783" s="92">
        <f t="shared" si="30"/>
        <v>675.65978929924233</v>
      </c>
    </row>
    <row r="784" spans="1:18" x14ac:dyDescent="0.7">
      <c r="A784" s="98">
        <v>16</v>
      </c>
      <c r="B784" s="99" t="s">
        <v>59</v>
      </c>
      <c r="C784" s="99" t="s">
        <v>489</v>
      </c>
      <c r="D784" s="99" t="s">
        <v>122</v>
      </c>
      <c r="E784" s="99" t="s">
        <v>490</v>
      </c>
      <c r="F784" s="99" t="s">
        <v>178</v>
      </c>
      <c r="G784" s="99" t="s">
        <v>1179</v>
      </c>
      <c r="H784" s="100">
        <v>4904</v>
      </c>
      <c r="I784" s="98">
        <v>4</v>
      </c>
      <c r="J784" s="103">
        <f>สกลนคร!F105</f>
        <v>162347.49</v>
      </c>
      <c r="K784" s="102">
        <f>สกลนคร!AG105</f>
        <v>63063.69</v>
      </c>
      <c r="L784" s="103">
        <f>สกลนคร!AH105</f>
        <v>3633220.87</v>
      </c>
      <c r="M784" s="103">
        <f>สกลนคร!AI105</f>
        <v>3633220.87</v>
      </c>
      <c r="N784" s="99"/>
      <c r="O784" s="99"/>
      <c r="P784" s="99"/>
      <c r="Q784" s="91">
        <f t="shared" si="29"/>
        <v>0</v>
      </c>
      <c r="R784" s="92">
        <f t="shared" si="30"/>
        <v>740.86885603588905</v>
      </c>
    </row>
    <row r="785" spans="1:18" x14ac:dyDescent="0.7">
      <c r="A785" s="98">
        <v>17</v>
      </c>
      <c r="B785" s="99" t="s">
        <v>59</v>
      </c>
      <c r="C785" s="99" t="s">
        <v>489</v>
      </c>
      <c r="D785" s="99" t="s">
        <v>122</v>
      </c>
      <c r="E785" s="99" t="s">
        <v>490</v>
      </c>
      <c r="F785" s="99" t="s">
        <v>178</v>
      </c>
      <c r="G785" s="99" t="s">
        <v>1180</v>
      </c>
      <c r="H785" s="100">
        <v>4515</v>
      </c>
      <c r="I785" s="98">
        <v>4</v>
      </c>
      <c r="J785" s="103">
        <f>สกลนคร!F106</f>
        <v>373101.43</v>
      </c>
      <c r="K785" s="102">
        <f>สกลนคร!AG106</f>
        <v>427468.31</v>
      </c>
      <c r="L785" s="103">
        <f>สกลนคร!AH106</f>
        <v>3058495.49</v>
      </c>
      <c r="M785" s="103">
        <f>สกลนคร!AI106</f>
        <v>3058495.49</v>
      </c>
      <c r="N785" s="99"/>
      <c r="O785" s="99"/>
      <c r="P785" s="99"/>
      <c r="Q785" s="91">
        <f t="shared" si="29"/>
        <v>0</v>
      </c>
      <c r="R785" s="92">
        <f t="shared" si="30"/>
        <v>677.40763898117393</v>
      </c>
    </row>
    <row r="786" spans="1:18" x14ac:dyDescent="0.7">
      <c r="A786" s="98">
        <v>18</v>
      </c>
      <c r="B786" s="99" t="s">
        <v>59</v>
      </c>
      <c r="C786" s="99" t="s">
        <v>489</v>
      </c>
      <c r="D786" s="99" t="s">
        <v>122</v>
      </c>
      <c r="E786" s="99" t="s">
        <v>490</v>
      </c>
      <c r="F786" s="99" t="s">
        <v>178</v>
      </c>
      <c r="G786" s="99" t="s">
        <v>1181</v>
      </c>
      <c r="H786" s="100">
        <v>2847</v>
      </c>
      <c r="I786" s="98">
        <v>2</v>
      </c>
      <c r="J786" s="103">
        <f>สกลนคร!F107</f>
        <v>253531.29</v>
      </c>
      <c r="K786" s="102">
        <f>สกลนคร!AG107</f>
        <v>279804.40000000002</v>
      </c>
      <c r="L786" s="103">
        <f>สกลนคร!AH107</f>
        <v>2301534.73</v>
      </c>
      <c r="M786" s="103">
        <f>สกลนคร!AI107</f>
        <v>2301534.73</v>
      </c>
      <c r="N786" s="99"/>
      <c r="O786" s="99"/>
      <c r="P786" s="99"/>
      <c r="Q786" s="91">
        <f t="shared" si="29"/>
        <v>0</v>
      </c>
      <c r="R786" s="92">
        <f t="shared" si="30"/>
        <v>808.40700035124689</v>
      </c>
    </row>
    <row r="787" spans="1:18" x14ac:dyDescent="0.7">
      <c r="A787" s="98">
        <v>19</v>
      </c>
      <c r="B787" s="99" t="s">
        <v>59</v>
      </c>
      <c r="C787" s="99" t="s">
        <v>489</v>
      </c>
      <c r="D787" s="99" t="s">
        <v>122</v>
      </c>
      <c r="E787" s="99" t="s">
        <v>490</v>
      </c>
      <c r="F787" s="99" t="s">
        <v>178</v>
      </c>
      <c r="G787" s="99" t="s">
        <v>1182</v>
      </c>
      <c r="H787" s="100">
        <v>3128</v>
      </c>
      <c r="I787" s="98">
        <v>3</v>
      </c>
      <c r="J787" s="103">
        <f>สกลนคร!F108</f>
        <v>312119.48</v>
      </c>
      <c r="K787" s="102">
        <f>สกลนคร!AG108</f>
        <v>351143.67</v>
      </c>
      <c r="L787" s="103">
        <f>สกลนคร!AH108</f>
        <v>1859230.01</v>
      </c>
      <c r="M787" s="103">
        <f>สกลนคร!AI108</f>
        <v>1859230.01</v>
      </c>
      <c r="N787" s="99"/>
      <c r="O787" s="99"/>
      <c r="P787" s="99"/>
      <c r="Q787" s="91">
        <f t="shared" si="29"/>
        <v>0</v>
      </c>
      <c r="R787" s="92">
        <f t="shared" si="30"/>
        <v>594.38299552429669</v>
      </c>
    </row>
    <row r="788" spans="1:18" s="110" customFormat="1" x14ac:dyDescent="0.7">
      <c r="A788" s="104">
        <v>8</v>
      </c>
      <c r="B788" s="105" t="s">
        <v>59</v>
      </c>
      <c r="C788" s="105"/>
      <c r="D788" s="105"/>
      <c r="E788" s="105" t="s">
        <v>75</v>
      </c>
      <c r="F788" s="105"/>
      <c r="G788" s="105" t="s">
        <v>492</v>
      </c>
      <c r="H788" s="111">
        <f>SUM(H770:H787)</f>
        <v>77688</v>
      </c>
      <c r="I788" s="104"/>
      <c r="J788" s="107">
        <f>SUM(J769:J787)</f>
        <v>4547257.5499999989</v>
      </c>
      <c r="K788" s="107">
        <f>SUM(K769:K787)</f>
        <v>5025068.42</v>
      </c>
      <c r="L788" s="107">
        <f>SUM(L769:L787)</f>
        <v>48321015.969999999</v>
      </c>
      <c r="M788" s="107">
        <f>SUM(M769:M787)</f>
        <v>48321015.969999999</v>
      </c>
      <c r="N788" s="105">
        <v>18</v>
      </c>
      <c r="O788" s="105">
        <v>18</v>
      </c>
      <c r="P788" s="105">
        <f>N788-O788</f>
        <v>0</v>
      </c>
      <c r="Q788" s="108">
        <f t="shared" si="29"/>
        <v>0</v>
      </c>
      <c r="R788" s="109">
        <f>L788/H788</f>
        <v>621.988157373082</v>
      </c>
    </row>
    <row r="789" spans="1:18" x14ac:dyDescent="0.7">
      <c r="A789" s="98">
        <v>1</v>
      </c>
      <c r="B789" s="99" t="s">
        <v>59</v>
      </c>
      <c r="C789" s="99" t="s">
        <v>493</v>
      </c>
      <c r="D789" s="99" t="s">
        <v>127</v>
      </c>
      <c r="E789" s="99" t="s">
        <v>494</v>
      </c>
      <c r="F789" s="99" t="s">
        <v>208</v>
      </c>
      <c r="G789" s="99" t="s">
        <v>495</v>
      </c>
      <c r="H789" s="100"/>
      <c r="I789" s="98"/>
      <c r="J789" s="101"/>
      <c r="K789" s="102"/>
      <c r="L789" s="103"/>
      <c r="M789" s="103"/>
      <c r="N789" s="99"/>
      <c r="O789" s="99"/>
      <c r="P789" s="99"/>
    </row>
    <row r="790" spans="1:18" x14ac:dyDescent="0.7">
      <c r="A790" s="98">
        <v>2</v>
      </c>
      <c r="B790" s="99" t="s">
        <v>59</v>
      </c>
      <c r="C790" s="99" t="s">
        <v>493</v>
      </c>
      <c r="D790" s="99" t="s">
        <v>127</v>
      </c>
      <c r="E790" s="99" t="s">
        <v>494</v>
      </c>
      <c r="F790" s="99" t="s">
        <v>178</v>
      </c>
      <c r="G790" s="99" t="s">
        <v>1183</v>
      </c>
      <c r="H790" s="100">
        <v>2701</v>
      </c>
      <c r="I790" s="98">
        <v>2</v>
      </c>
      <c r="J790" s="103">
        <f>สกลนคร!F109</f>
        <v>439245.59</v>
      </c>
      <c r="K790" s="102">
        <f>สกลนคร!AG109</f>
        <v>465284.34</v>
      </c>
      <c r="L790" s="103">
        <f>สกลนคร!AH109</f>
        <v>1888698.7899999998</v>
      </c>
      <c r="M790" s="103">
        <f>สกลนคร!AI109</f>
        <v>1888698.7899999998</v>
      </c>
      <c r="N790" s="99"/>
      <c r="O790" s="99"/>
      <c r="P790" s="99"/>
      <c r="Q790" s="91">
        <f t="shared" si="29"/>
        <v>0</v>
      </c>
      <c r="R790" s="92">
        <f t="shared" si="30"/>
        <v>699.25908552388</v>
      </c>
    </row>
    <row r="791" spans="1:18" x14ac:dyDescent="0.7">
      <c r="A791" s="98">
        <v>3</v>
      </c>
      <c r="B791" s="99" t="s">
        <v>59</v>
      </c>
      <c r="C791" s="99" t="s">
        <v>493</v>
      </c>
      <c r="D791" s="99" t="s">
        <v>127</v>
      </c>
      <c r="E791" s="99" t="s">
        <v>494</v>
      </c>
      <c r="F791" s="99" t="s">
        <v>178</v>
      </c>
      <c r="G791" s="99" t="s">
        <v>1184</v>
      </c>
      <c r="H791" s="100">
        <v>3810</v>
      </c>
      <c r="I791" s="98">
        <v>3</v>
      </c>
      <c r="J791" s="103">
        <f>สกลนคร!F110</f>
        <v>465743.52</v>
      </c>
      <c r="K791" s="102">
        <f>สกลนคร!AG110</f>
        <v>498411.47000000003</v>
      </c>
      <c r="L791" s="103">
        <f>สกลนคร!AH110</f>
        <v>2962581.3000000003</v>
      </c>
      <c r="M791" s="103">
        <f>สกลนคร!AI110</f>
        <v>2962581.3000000003</v>
      </c>
      <c r="N791" s="99"/>
      <c r="O791" s="99"/>
      <c r="P791" s="99"/>
      <c r="Q791" s="91">
        <f t="shared" si="29"/>
        <v>0</v>
      </c>
      <c r="R791" s="92">
        <f t="shared" si="30"/>
        <v>777.58039370078745</v>
      </c>
    </row>
    <row r="792" spans="1:18" x14ac:dyDescent="0.7">
      <c r="A792" s="98">
        <v>4</v>
      </c>
      <c r="B792" s="99" t="s">
        <v>59</v>
      </c>
      <c r="C792" s="99" t="s">
        <v>493</v>
      </c>
      <c r="D792" s="99" t="s">
        <v>127</v>
      </c>
      <c r="E792" s="99" t="s">
        <v>494</v>
      </c>
      <c r="F792" s="99" t="s">
        <v>178</v>
      </c>
      <c r="G792" s="99" t="s">
        <v>1185</v>
      </c>
      <c r="H792" s="100">
        <v>4374</v>
      </c>
      <c r="I792" s="98">
        <v>3</v>
      </c>
      <c r="J792" s="103">
        <f>สกลนคร!F111</f>
        <v>557598.34</v>
      </c>
      <c r="K792" s="102">
        <f>สกลนคร!AG111</f>
        <v>587054.54999999993</v>
      </c>
      <c r="L792" s="103">
        <f>สกลนคร!AH111</f>
        <v>2806165.74</v>
      </c>
      <c r="M792" s="103">
        <f>สกลนคร!AI111</f>
        <v>2806165.74</v>
      </c>
      <c r="N792" s="99"/>
      <c r="O792" s="99"/>
      <c r="P792" s="99"/>
      <c r="Q792" s="91">
        <f t="shared" si="29"/>
        <v>0</v>
      </c>
      <c r="R792" s="92">
        <f t="shared" si="30"/>
        <v>641.55595336076817</v>
      </c>
    </row>
    <row r="793" spans="1:18" x14ac:dyDescent="0.7">
      <c r="A793" s="98">
        <v>5</v>
      </c>
      <c r="B793" s="99" t="s">
        <v>59</v>
      </c>
      <c r="C793" s="99" t="s">
        <v>493</v>
      </c>
      <c r="D793" s="99" t="s">
        <v>127</v>
      </c>
      <c r="E793" s="99" t="s">
        <v>494</v>
      </c>
      <c r="F793" s="99" t="s">
        <v>178</v>
      </c>
      <c r="G793" s="99" t="s">
        <v>1186</v>
      </c>
      <c r="H793" s="100">
        <v>2034</v>
      </c>
      <c r="I793" s="98">
        <v>2</v>
      </c>
      <c r="J793" s="103">
        <f>สกลนคร!F112</f>
        <v>359395.25</v>
      </c>
      <c r="K793" s="102">
        <f>สกลนคร!AG112</f>
        <v>382818.19</v>
      </c>
      <c r="L793" s="103">
        <f>สกลนคร!AH112</f>
        <v>2328009.1100000003</v>
      </c>
      <c r="M793" s="103">
        <f>สกลนคร!AI112</f>
        <v>2328009.1100000003</v>
      </c>
      <c r="N793" s="99"/>
      <c r="O793" s="99"/>
      <c r="P793" s="99"/>
      <c r="Q793" s="91">
        <f t="shared" si="29"/>
        <v>0</v>
      </c>
      <c r="R793" s="92">
        <f t="shared" si="30"/>
        <v>1144.5472517207475</v>
      </c>
    </row>
    <row r="794" spans="1:18" x14ac:dyDescent="0.7">
      <c r="A794" s="98">
        <v>6</v>
      </c>
      <c r="B794" s="99" t="s">
        <v>59</v>
      </c>
      <c r="C794" s="99" t="s">
        <v>493</v>
      </c>
      <c r="D794" s="99" t="s">
        <v>127</v>
      </c>
      <c r="E794" s="99" t="s">
        <v>494</v>
      </c>
      <c r="F794" s="99" t="s">
        <v>178</v>
      </c>
      <c r="G794" s="99" t="s">
        <v>1187</v>
      </c>
      <c r="H794" s="100">
        <v>4151</v>
      </c>
      <c r="I794" s="98">
        <v>3</v>
      </c>
      <c r="J794" s="103">
        <f>สกลนคร!F113</f>
        <v>391982.5</v>
      </c>
      <c r="K794" s="102">
        <f>สกลนคร!AG113</f>
        <v>400362.04</v>
      </c>
      <c r="L794" s="103">
        <f>สกลนคร!AH113</f>
        <v>3025068.86</v>
      </c>
      <c r="M794" s="103">
        <f>สกลนคร!AI113</f>
        <v>3025068.86</v>
      </c>
      <c r="N794" s="99"/>
      <c r="O794" s="99"/>
      <c r="P794" s="99"/>
      <c r="Q794" s="91">
        <f t="shared" si="29"/>
        <v>0</v>
      </c>
      <c r="R794" s="92">
        <f t="shared" si="30"/>
        <v>728.75665140929891</v>
      </c>
    </row>
    <row r="795" spans="1:18" x14ac:dyDescent="0.7">
      <c r="A795" s="98">
        <v>7</v>
      </c>
      <c r="B795" s="99" t="s">
        <v>59</v>
      </c>
      <c r="C795" s="99" t="s">
        <v>493</v>
      </c>
      <c r="D795" s="99" t="s">
        <v>127</v>
      </c>
      <c r="E795" s="99" t="s">
        <v>494</v>
      </c>
      <c r="F795" s="99" t="s">
        <v>178</v>
      </c>
      <c r="G795" s="99" t="s">
        <v>1188</v>
      </c>
      <c r="H795" s="100">
        <v>2924</v>
      </c>
      <c r="I795" s="98">
        <v>2</v>
      </c>
      <c r="J795" s="103">
        <f>สกลนคร!F114</f>
        <v>693595.32</v>
      </c>
      <c r="K795" s="102">
        <f>สกลนคร!AG114</f>
        <v>711580.79999999993</v>
      </c>
      <c r="L795" s="103">
        <f>สกลนคร!AH114</f>
        <v>2345323.9999999995</v>
      </c>
      <c r="M795" s="103">
        <f>สกลนคร!AI114</f>
        <v>2345323.9999999995</v>
      </c>
      <c r="N795" s="99"/>
      <c r="O795" s="99"/>
      <c r="P795" s="99"/>
      <c r="Q795" s="91">
        <f t="shared" si="29"/>
        <v>0</v>
      </c>
      <c r="R795" s="92">
        <f t="shared" si="30"/>
        <v>802.09439124486983</v>
      </c>
    </row>
    <row r="796" spans="1:18" s="110" customFormat="1" x14ac:dyDescent="0.7">
      <c r="A796" s="104">
        <v>9</v>
      </c>
      <c r="B796" s="105" t="s">
        <v>59</v>
      </c>
      <c r="C796" s="105"/>
      <c r="D796" s="105"/>
      <c r="E796" s="105" t="s">
        <v>75</v>
      </c>
      <c r="F796" s="105"/>
      <c r="G796" s="105" t="s">
        <v>496</v>
      </c>
      <c r="H796" s="111">
        <f>SUM(H790:H795)</f>
        <v>19994</v>
      </c>
      <c r="I796" s="104"/>
      <c r="J796" s="107">
        <f>SUM(J789:J795)</f>
        <v>2907560.52</v>
      </c>
      <c r="K796" s="107">
        <f>SUM(K789:K795)</f>
        <v>3045511.3899999997</v>
      </c>
      <c r="L796" s="107">
        <f>SUM(L789:L795)</f>
        <v>15355847.800000001</v>
      </c>
      <c r="M796" s="107">
        <f>SUM(M789:M795)</f>
        <v>15355847.800000001</v>
      </c>
      <c r="N796" s="105">
        <v>6</v>
      </c>
      <c r="O796" s="105">
        <v>6</v>
      </c>
      <c r="P796" s="105">
        <f>N796-O796</f>
        <v>0</v>
      </c>
      <c r="Q796" s="108">
        <f t="shared" si="29"/>
        <v>0</v>
      </c>
      <c r="R796" s="109">
        <f>L796/H796</f>
        <v>768.02279683905181</v>
      </c>
    </row>
    <row r="797" spans="1:18" x14ac:dyDescent="0.7">
      <c r="A797" s="98">
        <v>1</v>
      </c>
      <c r="B797" s="99" t="s">
        <v>59</v>
      </c>
      <c r="C797" s="99" t="s">
        <v>497</v>
      </c>
      <c r="D797" s="99" t="s">
        <v>132</v>
      </c>
      <c r="E797" s="99" t="s">
        <v>498</v>
      </c>
      <c r="F797" s="99" t="s">
        <v>208</v>
      </c>
      <c r="G797" s="99" t="s">
        <v>499</v>
      </c>
      <c r="H797" s="100"/>
      <c r="I797" s="98"/>
      <c r="J797" s="101"/>
      <c r="K797" s="102"/>
      <c r="L797" s="103"/>
      <c r="M797" s="103"/>
      <c r="N797" s="99"/>
      <c r="O797" s="99"/>
      <c r="P797" s="99"/>
    </row>
    <row r="798" spans="1:18" x14ac:dyDescent="0.7">
      <c r="A798" s="98">
        <v>2</v>
      </c>
      <c r="B798" s="99" t="s">
        <v>59</v>
      </c>
      <c r="C798" s="99" t="s">
        <v>497</v>
      </c>
      <c r="D798" s="99" t="s">
        <v>132</v>
      </c>
      <c r="E798" s="99" t="s">
        <v>498</v>
      </c>
      <c r="F798" s="99" t="s">
        <v>178</v>
      </c>
      <c r="G798" s="99" t="s">
        <v>1189</v>
      </c>
      <c r="H798" s="100">
        <v>4406</v>
      </c>
      <c r="I798" s="98">
        <v>3</v>
      </c>
      <c r="J798" s="103">
        <f>สกลนคร!F115</f>
        <v>1059434.96</v>
      </c>
      <c r="K798" s="102">
        <f>สกลนคร!AG115</f>
        <v>1090900.53</v>
      </c>
      <c r="L798" s="103">
        <f>สกลนคร!AH115</f>
        <v>3238356.7399999998</v>
      </c>
      <c r="M798" s="103">
        <f>สกลนคร!AI115</f>
        <v>3238356.7399999998</v>
      </c>
      <c r="N798" s="99"/>
      <c r="O798" s="99"/>
      <c r="P798" s="99"/>
      <c r="Q798" s="91">
        <f t="shared" si="29"/>
        <v>0</v>
      </c>
      <c r="R798" s="92">
        <f t="shared" si="30"/>
        <v>734.98791193826594</v>
      </c>
    </row>
    <row r="799" spans="1:18" x14ac:dyDescent="0.7">
      <c r="A799" s="98">
        <v>3</v>
      </c>
      <c r="B799" s="99" t="s">
        <v>59</v>
      </c>
      <c r="C799" s="99" t="s">
        <v>497</v>
      </c>
      <c r="D799" s="99" t="s">
        <v>132</v>
      </c>
      <c r="E799" s="99" t="s">
        <v>498</v>
      </c>
      <c r="F799" s="99" t="s">
        <v>178</v>
      </c>
      <c r="G799" s="99" t="s">
        <v>1190</v>
      </c>
      <c r="H799" s="100">
        <v>5269</v>
      </c>
      <c r="I799" s="98">
        <v>4</v>
      </c>
      <c r="J799" s="103">
        <f>สกลนคร!F116</f>
        <v>1081017.95</v>
      </c>
      <c r="K799" s="102">
        <f>สกลนคร!AG116</f>
        <v>1191489.8900000001</v>
      </c>
      <c r="L799" s="103">
        <f>สกลนคร!AH116</f>
        <v>2411893.5499999998</v>
      </c>
      <c r="M799" s="103">
        <f>สกลนคร!AI116</f>
        <v>2411893.5499999998</v>
      </c>
      <c r="N799" s="99"/>
      <c r="O799" s="99"/>
      <c r="P799" s="99"/>
      <c r="Q799" s="91">
        <f t="shared" si="29"/>
        <v>0</v>
      </c>
      <c r="R799" s="92">
        <f t="shared" si="30"/>
        <v>457.75167014613777</v>
      </c>
    </row>
    <row r="800" spans="1:18" x14ac:dyDescent="0.7">
      <c r="A800" s="98">
        <v>4</v>
      </c>
      <c r="B800" s="99" t="s">
        <v>59</v>
      </c>
      <c r="C800" s="99" t="s">
        <v>497</v>
      </c>
      <c r="D800" s="99" t="s">
        <v>132</v>
      </c>
      <c r="E800" s="99" t="s">
        <v>498</v>
      </c>
      <c r="F800" s="99" t="s">
        <v>178</v>
      </c>
      <c r="G800" s="99" t="s">
        <v>1191</v>
      </c>
      <c r="H800" s="100">
        <v>5210</v>
      </c>
      <c r="I800" s="98">
        <v>4</v>
      </c>
      <c r="J800" s="103">
        <f>สกลนคร!F117</f>
        <v>1001361.24</v>
      </c>
      <c r="K800" s="102">
        <f>สกลนคร!AG117</f>
        <v>1027158.28</v>
      </c>
      <c r="L800" s="103">
        <f>สกลนคร!AH117</f>
        <v>3218836.42</v>
      </c>
      <c r="M800" s="103">
        <f>สกลนคร!AI117</f>
        <v>3218836.42</v>
      </c>
      <c r="N800" s="99"/>
      <c r="O800" s="99"/>
      <c r="P800" s="99"/>
      <c r="Q800" s="91">
        <f t="shared" si="29"/>
        <v>0</v>
      </c>
      <c r="R800" s="92">
        <f t="shared" si="30"/>
        <v>617.81889059500963</v>
      </c>
    </row>
    <row r="801" spans="1:18" x14ac:dyDescent="0.7">
      <c r="A801" s="98">
        <v>5</v>
      </c>
      <c r="B801" s="99" t="s">
        <v>59</v>
      </c>
      <c r="C801" s="99" t="s">
        <v>497</v>
      </c>
      <c r="D801" s="99" t="s">
        <v>132</v>
      </c>
      <c r="E801" s="99" t="s">
        <v>498</v>
      </c>
      <c r="F801" s="99" t="s">
        <v>178</v>
      </c>
      <c r="G801" s="99" t="s">
        <v>1192</v>
      </c>
      <c r="H801" s="100">
        <v>3196</v>
      </c>
      <c r="I801" s="98">
        <v>3</v>
      </c>
      <c r="J801" s="103">
        <f>สกลนคร!F118</f>
        <v>616897.56000000006</v>
      </c>
      <c r="K801" s="102">
        <f>สกลนคร!AG118</f>
        <v>667481.30000000005</v>
      </c>
      <c r="L801" s="103">
        <f>สกลนคร!AH118</f>
        <v>2038180.3900000001</v>
      </c>
      <c r="M801" s="103">
        <f>สกลนคร!AI118</f>
        <v>2038180.3900000001</v>
      </c>
      <c r="N801" s="99"/>
      <c r="O801" s="99"/>
      <c r="P801" s="99"/>
      <c r="Q801" s="91">
        <f t="shared" si="29"/>
        <v>0</v>
      </c>
      <c r="R801" s="92">
        <f t="shared" si="30"/>
        <v>637.72853254067593</v>
      </c>
    </row>
    <row r="802" spans="1:18" x14ac:dyDescent="0.7">
      <c r="A802" s="98">
        <v>6</v>
      </c>
      <c r="B802" s="99" t="s">
        <v>59</v>
      </c>
      <c r="C802" s="99" t="s">
        <v>497</v>
      </c>
      <c r="D802" s="99" t="s">
        <v>132</v>
      </c>
      <c r="E802" s="99" t="s">
        <v>498</v>
      </c>
      <c r="F802" s="99" t="s">
        <v>178</v>
      </c>
      <c r="G802" s="99" t="s">
        <v>1193</v>
      </c>
      <c r="H802" s="100">
        <v>5548</v>
      </c>
      <c r="I802" s="98">
        <v>4</v>
      </c>
      <c r="J802" s="103">
        <f>สกลนคร!F119</f>
        <v>1106664.5</v>
      </c>
      <c r="K802" s="102">
        <f>สกลนคร!AG119</f>
        <v>1128233.51</v>
      </c>
      <c r="L802" s="103">
        <f>สกลนคร!AH119</f>
        <v>2920018.4699999997</v>
      </c>
      <c r="M802" s="103">
        <f>สกลนคร!AI119</f>
        <v>2920018.4699999997</v>
      </c>
      <c r="N802" s="99"/>
      <c r="O802" s="99"/>
      <c r="P802" s="99"/>
      <c r="Q802" s="91">
        <f t="shared" si="29"/>
        <v>0</v>
      </c>
      <c r="R802" s="92">
        <f t="shared" si="30"/>
        <v>526.31911860129776</v>
      </c>
    </row>
    <row r="803" spans="1:18" x14ac:dyDescent="0.7">
      <c r="A803" s="98">
        <v>7</v>
      </c>
      <c r="B803" s="99" t="s">
        <v>59</v>
      </c>
      <c r="C803" s="99" t="s">
        <v>497</v>
      </c>
      <c r="D803" s="99" t="s">
        <v>132</v>
      </c>
      <c r="E803" s="99" t="s">
        <v>498</v>
      </c>
      <c r="F803" s="99" t="s">
        <v>178</v>
      </c>
      <c r="G803" s="99" t="s">
        <v>1194</v>
      </c>
      <c r="H803" s="100">
        <v>4195</v>
      </c>
      <c r="I803" s="98">
        <v>3</v>
      </c>
      <c r="J803" s="103">
        <f>สกลนคร!F120</f>
        <v>1197953.1299999999</v>
      </c>
      <c r="K803" s="102">
        <f>สกลนคร!AG120</f>
        <v>1217119.97</v>
      </c>
      <c r="L803" s="103">
        <f>สกลนคร!AH120</f>
        <v>2661221.3899999997</v>
      </c>
      <c r="M803" s="103">
        <f>สกลนคร!AI120</f>
        <v>2661221.3899999997</v>
      </c>
      <c r="N803" s="99"/>
      <c r="O803" s="99"/>
      <c r="P803" s="99"/>
      <c r="Q803" s="91">
        <f t="shared" si="29"/>
        <v>0</v>
      </c>
      <c r="R803" s="92">
        <f t="shared" si="30"/>
        <v>634.37935399284856</v>
      </c>
    </row>
    <row r="804" spans="1:18" x14ac:dyDescent="0.7">
      <c r="A804" s="98">
        <v>8</v>
      </c>
      <c r="B804" s="99" t="s">
        <v>59</v>
      </c>
      <c r="C804" s="99" t="s">
        <v>497</v>
      </c>
      <c r="D804" s="99" t="s">
        <v>132</v>
      </c>
      <c r="E804" s="99" t="s">
        <v>498</v>
      </c>
      <c r="F804" s="99" t="s">
        <v>178</v>
      </c>
      <c r="G804" s="99" t="s">
        <v>1195</v>
      </c>
      <c r="H804" s="100">
        <v>6960</v>
      </c>
      <c r="I804" s="98">
        <v>5</v>
      </c>
      <c r="J804" s="103">
        <f>สกลนคร!F121</f>
        <v>1332974.6100000001</v>
      </c>
      <c r="K804" s="102">
        <f>สกลนคร!AG121</f>
        <v>1378665.4800000002</v>
      </c>
      <c r="L804" s="103">
        <f>สกลนคร!AH121</f>
        <v>3386802.58</v>
      </c>
      <c r="M804" s="103">
        <f>สกลนคร!AI121</f>
        <v>3386802.58</v>
      </c>
      <c r="N804" s="99"/>
      <c r="O804" s="99"/>
      <c r="P804" s="99"/>
      <c r="Q804" s="91">
        <f t="shared" si="29"/>
        <v>0</v>
      </c>
      <c r="R804" s="92">
        <f t="shared" si="30"/>
        <v>486.60956609195404</v>
      </c>
    </row>
    <row r="805" spans="1:18" x14ac:dyDescent="0.7">
      <c r="A805" s="98">
        <v>9</v>
      </c>
      <c r="B805" s="99" t="s">
        <v>59</v>
      </c>
      <c r="C805" s="99" t="s">
        <v>497</v>
      </c>
      <c r="D805" s="99" t="s">
        <v>132</v>
      </c>
      <c r="E805" s="99" t="s">
        <v>498</v>
      </c>
      <c r="F805" s="99" t="s">
        <v>178</v>
      </c>
      <c r="G805" s="99" t="s">
        <v>1196</v>
      </c>
      <c r="H805" s="100">
        <v>4243</v>
      </c>
      <c r="I805" s="98">
        <v>3</v>
      </c>
      <c r="J805" s="103">
        <f>สกลนคร!F122</f>
        <v>1133859.08</v>
      </c>
      <c r="K805" s="102">
        <f>สกลนคร!AG122</f>
        <v>1168808.08</v>
      </c>
      <c r="L805" s="103">
        <f>สกลนคร!AH122</f>
        <v>2772145.69</v>
      </c>
      <c r="M805" s="103">
        <f>สกลนคร!AI122</f>
        <v>2772145.69</v>
      </c>
      <c r="N805" s="99"/>
      <c r="O805" s="99"/>
      <c r="P805" s="99"/>
      <c r="Q805" s="91">
        <f t="shared" si="29"/>
        <v>0</v>
      </c>
      <c r="R805" s="92">
        <f t="shared" si="30"/>
        <v>653.34567287296727</v>
      </c>
    </row>
    <row r="806" spans="1:18" x14ac:dyDescent="0.7">
      <c r="A806" s="98">
        <v>10</v>
      </c>
      <c r="B806" s="99" t="s">
        <v>59</v>
      </c>
      <c r="C806" s="99" t="s">
        <v>497</v>
      </c>
      <c r="D806" s="99" t="s">
        <v>132</v>
      </c>
      <c r="E806" s="99" t="s">
        <v>498</v>
      </c>
      <c r="F806" s="99" t="s">
        <v>178</v>
      </c>
      <c r="G806" s="99" t="s">
        <v>1197</v>
      </c>
      <c r="H806" s="100">
        <v>2996</v>
      </c>
      <c r="I806" s="98">
        <v>2</v>
      </c>
      <c r="J806" s="103">
        <f>สกลนคร!F123</f>
        <v>926746.63</v>
      </c>
      <c r="K806" s="102">
        <f>สกลนคร!AG123</f>
        <v>958200.74</v>
      </c>
      <c r="L806" s="103">
        <f>สกลนคร!AH123</f>
        <v>2082400.03</v>
      </c>
      <c r="M806" s="103">
        <f>สกลนคร!AI123</f>
        <v>2082400.03</v>
      </c>
      <c r="N806" s="99"/>
      <c r="O806" s="99"/>
      <c r="P806" s="99"/>
      <c r="Q806" s="91">
        <f t="shared" si="29"/>
        <v>0</v>
      </c>
      <c r="R806" s="92">
        <f t="shared" si="30"/>
        <v>695.06009012016023</v>
      </c>
    </row>
    <row r="807" spans="1:18" x14ac:dyDescent="0.7">
      <c r="A807" s="98">
        <v>11</v>
      </c>
      <c r="B807" s="99" t="s">
        <v>59</v>
      </c>
      <c r="C807" s="99" t="s">
        <v>497</v>
      </c>
      <c r="D807" s="99" t="s">
        <v>132</v>
      </c>
      <c r="E807" s="99" t="s">
        <v>498</v>
      </c>
      <c r="F807" s="99" t="s">
        <v>178</v>
      </c>
      <c r="G807" s="99" t="s">
        <v>1198</v>
      </c>
      <c r="H807" s="100">
        <v>3425</v>
      </c>
      <c r="I807" s="98">
        <v>3</v>
      </c>
      <c r="J807" s="103">
        <f>สกลนคร!F124</f>
        <v>889947.24</v>
      </c>
      <c r="K807" s="102">
        <f>สกลนคร!AG124</f>
        <v>917319.28</v>
      </c>
      <c r="L807" s="103">
        <f>สกลนคร!AH124</f>
        <v>2279264.42</v>
      </c>
      <c r="M807" s="103">
        <f>สกลนคร!AI124</f>
        <v>2279264.42</v>
      </c>
      <c r="N807" s="99"/>
      <c r="O807" s="99"/>
      <c r="P807" s="99"/>
      <c r="Q807" s="91">
        <f t="shared" si="29"/>
        <v>0</v>
      </c>
      <c r="R807" s="92">
        <f t="shared" si="30"/>
        <v>665.47866277372259</v>
      </c>
    </row>
    <row r="808" spans="1:18" s="110" customFormat="1" x14ac:dyDescent="0.7">
      <c r="A808" s="104">
        <v>10</v>
      </c>
      <c r="B808" s="105" t="s">
        <v>59</v>
      </c>
      <c r="C808" s="105"/>
      <c r="D808" s="105"/>
      <c r="E808" s="105" t="s">
        <v>75</v>
      </c>
      <c r="F808" s="105"/>
      <c r="G808" s="105" t="s">
        <v>500</v>
      </c>
      <c r="H808" s="111">
        <f>SUM(H797:H807)</f>
        <v>45448</v>
      </c>
      <c r="I808" s="104"/>
      <c r="J808" s="107">
        <f>SUM(J797:J807)</f>
        <v>10346856.900000002</v>
      </c>
      <c r="K808" s="107">
        <f>SUM(K797:K807)</f>
        <v>10745377.059999999</v>
      </c>
      <c r="L808" s="107">
        <f>SUM(L797:L807)</f>
        <v>27009119.68</v>
      </c>
      <c r="M808" s="107">
        <f>SUM(M797:M807)</f>
        <v>27009119.68</v>
      </c>
      <c r="N808" s="105">
        <v>10</v>
      </c>
      <c r="O808" s="105">
        <v>10</v>
      </c>
      <c r="P808" s="105">
        <f>N808-O808</f>
        <v>0</v>
      </c>
      <c r="Q808" s="108">
        <f t="shared" si="29"/>
        <v>0</v>
      </c>
      <c r="R808" s="109">
        <f>L808/H808</f>
        <v>594.28621017426508</v>
      </c>
    </row>
    <row r="809" spans="1:18" x14ac:dyDescent="0.7">
      <c r="A809" s="98">
        <v>1</v>
      </c>
      <c r="B809" s="99" t="s">
        <v>59</v>
      </c>
      <c r="C809" s="99" t="s">
        <v>501</v>
      </c>
      <c r="D809" s="99" t="s">
        <v>136</v>
      </c>
      <c r="E809" s="99" t="s">
        <v>502</v>
      </c>
      <c r="F809" s="99" t="s">
        <v>208</v>
      </c>
      <c r="G809" s="99" t="s">
        <v>503</v>
      </c>
      <c r="H809" s="100"/>
      <c r="I809" s="98"/>
      <c r="J809" s="101"/>
      <c r="K809" s="102"/>
      <c r="L809" s="103"/>
      <c r="M809" s="103"/>
      <c r="N809" s="99"/>
      <c r="O809" s="99"/>
      <c r="P809" s="99"/>
    </row>
    <row r="810" spans="1:18" x14ac:dyDescent="0.7">
      <c r="A810" s="98">
        <v>2</v>
      </c>
      <c r="B810" s="99" t="s">
        <v>59</v>
      </c>
      <c r="C810" s="99" t="s">
        <v>501</v>
      </c>
      <c r="D810" s="99" t="s">
        <v>136</v>
      </c>
      <c r="E810" s="99" t="s">
        <v>502</v>
      </c>
      <c r="F810" s="99" t="s">
        <v>178</v>
      </c>
      <c r="G810" s="99" t="s">
        <v>1199</v>
      </c>
      <c r="H810" s="100">
        <v>2268</v>
      </c>
      <c r="I810" s="98">
        <v>2</v>
      </c>
      <c r="J810" s="103">
        <f>สกลนคร!F125</f>
        <v>488054.22</v>
      </c>
      <c r="K810" s="102">
        <f>สกลนคร!AG125</f>
        <v>499425.73</v>
      </c>
      <c r="L810" s="103">
        <f>สกลนคร!AH125</f>
        <v>2292372.2199999997</v>
      </c>
      <c r="M810" s="103">
        <f>สกลนคร!AI125</f>
        <v>2292372.2199999997</v>
      </c>
      <c r="N810" s="99"/>
      <c r="O810" s="99"/>
      <c r="P810" s="99"/>
      <c r="Q810" s="91">
        <f t="shared" si="29"/>
        <v>0</v>
      </c>
      <c r="R810" s="92">
        <f t="shared" si="30"/>
        <v>1010.7461287477953</v>
      </c>
    </row>
    <row r="811" spans="1:18" x14ac:dyDescent="0.7">
      <c r="A811" s="98">
        <v>3</v>
      </c>
      <c r="B811" s="99" t="s">
        <v>59</v>
      </c>
      <c r="C811" s="99" t="s">
        <v>501</v>
      </c>
      <c r="D811" s="99" t="s">
        <v>136</v>
      </c>
      <c r="E811" s="99" t="s">
        <v>502</v>
      </c>
      <c r="F811" s="99" t="s">
        <v>178</v>
      </c>
      <c r="G811" s="99" t="s">
        <v>1200</v>
      </c>
      <c r="H811" s="100">
        <v>6925</v>
      </c>
      <c r="I811" s="98">
        <v>5</v>
      </c>
      <c r="J811" s="103">
        <f>สกลนคร!F126</f>
        <v>361685.18</v>
      </c>
      <c r="K811" s="102">
        <f>สกลนคร!AG126</f>
        <v>551921.94999999995</v>
      </c>
      <c r="L811" s="103">
        <f>สกลนคร!AH126</f>
        <v>4558871.13</v>
      </c>
      <c r="M811" s="103">
        <f>สกลนคร!AI126</f>
        <v>4558871.13</v>
      </c>
      <c r="N811" s="99"/>
      <c r="O811" s="99"/>
      <c r="P811" s="99"/>
      <c r="Q811" s="91">
        <f t="shared" si="29"/>
        <v>0</v>
      </c>
      <c r="R811" s="92">
        <f t="shared" si="30"/>
        <v>658.32074079422387</v>
      </c>
    </row>
    <row r="812" spans="1:18" x14ac:dyDescent="0.7">
      <c r="A812" s="98">
        <v>4</v>
      </c>
      <c r="B812" s="99" t="s">
        <v>59</v>
      </c>
      <c r="C812" s="99" t="s">
        <v>501</v>
      </c>
      <c r="D812" s="99" t="s">
        <v>136</v>
      </c>
      <c r="E812" s="99" t="s">
        <v>502</v>
      </c>
      <c r="F812" s="99" t="s">
        <v>178</v>
      </c>
      <c r="G812" s="99" t="s">
        <v>1201</v>
      </c>
      <c r="H812" s="100">
        <v>2220</v>
      </c>
      <c r="I812" s="98">
        <v>2</v>
      </c>
      <c r="J812" s="103">
        <f>สกลนคร!F127</f>
        <v>508196.73</v>
      </c>
      <c r="K812" s="102">
        <f>สกลนคร!AG127</f>
        <v>531519.66999999993</v>
      </c>
      <c r="L812" s="103">
        <f>สกลนคร!AH127</f>
        <v>1858173.77</v>
      </c>
      <c r="M812" s="103">
        <f>สกลนคร!AI127</f>
        <v>1858173.77</v>
      </c>
      <c r="N812" s="99"/>
      <c r="O812" s="99"/>
      <c r="P812" s="99"/>
      <c r="Q812" s="91">
        <f t="shared" si="29"/>
        <v>0</v>
      </c>
      <c r="R812" s="92">
        <f t="shared" si="30"/>
        <v>837.01521171171169</v>
      </c>
    </row>
    <row r="813" spans="1:18" x14ac:dyDescent="0.7">
      <c r="A813" s="98">
        <v>5</v>
      </c>
      <c r="B813" s="99" t="s">
        <v>59</v>
      </c>
      <c r="C813" s="99" t="s">
        <v>501</v>
      </c>
      <c r="D813" s="99" t="s">
        <v>136</v>
      </c>
      <c r="E813" s="99" t="s">
        <v>502</v>
      </c>
      <c r="F813" s="99" t="s">
        <v>178</v>
      </c>
      <c r="G813" s="99" t="s">
        <v>1202</v>
      </c>
      <c r="H813" s="100">
        <v>4522</v>
      </c>
      <c r="I813" s="98">
        <v>4</v>
      </c>
      <c r="J813" s="103">
        <f>สกลนคร!F128</f>
        <v>1275219.54</v>
      </c>
      <c r="K813" s="102">
        <f>สกลนคร!AG128</f>
        <v>1545819.9900000002</v>
      </c>
      <c r="L813" s="103">
        <f>สกลนคร!AH128</f>
        <v>3129975.19</v>
      </c>
      <c r="M813" s="103">
        <f>สกลนคร!AI128</f>
        <v>3129975.19</v>
      </c>
      <c r="N813" s="99"/>
      <c r="O813" s="99"/>
      <c r="P813" s="99"/>
      <c r="Q813" s="91">
        <f t="shared" si="29"/>
        <v>0</v>
      </c>
      <c r="R813" s="92">
        <f t="shared" si="30"/>
        <v>692.16611897390533</v>
      </c>
    </row>
    <row r="814" spans="1:18" x14ac:dyDescent="0.7">
      <c r="A814" s="98">
        <v>6</v>
      </c>
      <c r="B814" s="99" t="s">
        <v>59</v>
      </c>
      <c r="C814" s="99" t="s">
        <v>501</v>
      </c>
      <c r="D814" s="99" t="s">
        <v>136</v>
      </c>
      <c r="E814" s="99" t="s">
        <v>502</v>
      </c>
      <c r="F814" s="99" t="s">
        <v>178</v>
      </c>
      <c r="G814" s="99" t="s">
        <v>1203</v>
      </c>
      <c r="H814" s="100">
        <v>6374</v>
      </c>
      <c r="I814" s="98">
        <v>5</v>
      </c>
      <c r="J814" s="103">
        <f>สกลนคร!F129</f>
        <v>857773.95</v>
      </c>
      <c r="K814" s="102">
        <f>สกลนคร!AG129</f>
        <v>989696.62999999989</v>
      </c>
      <c r="L814" s="103">
        <f>สกลนคร!AH129</f>
        <v>3171891.4699999997</v>
      </c>
      <c r="M814" s="103">
        <f>สกลนคร!AI129</f>
        <v>3171891.4699999997</v>
      </c>
      <c r="N814" s="99"/>
      <c r="O814" s="99"/>
      <c r="P814" s="99"/>
      <c r="Q814" s="91">
        <f t="shared" si="29"/>
        <v>0</v>
      </c>
      <c r="R814" s="92">
        <f t="shared" si="30"/>
        <v>497.62966269218697</v>
      </c>
    </row>
    <row r="815" spans="1:18" x14ac:dyDescent="0.7">
      <c r="A815" s="98">
        <v>7</v>
      </c>
      <c r="B815" s="99" t="s">
        <v>59</v>
      </c>
      <c r="C815" s="99" t="s">
        <v>501</v>
      </c>
      <c r="D815" s="99" t="s">
        <v>136</v>
      </c>
      <c r="E815" s="99" t="s">
        <v>502</v>
      </c>
      <c r="F815" s="99" t="s">
        <v>178</v>
      </c>
      <c r="G815" s="99" t="s">
        <v>1204</v>
      </c>
      <c r="H815" s="100">
        <v>1670</v>
      </c>
      <c r="I815" s="98">
        <v>2</v>
      </c>
      <c r="J815" s="103">
        <f>สกลนคร!F130</f>
        <v>289084.03000000003</v>
      </c>
      <c r="K815" s="102">
        <f>สกลนคร!AG130</f>
        <v>424077.22000000003</v>
      </c>
      <c r="L815" s="103">
        <f>สกลนคร!AH130</f>
        <v>1422674.5799999998</v>
      </c>
      <c r="M815" s="103">
        <f>สกลนคร!AI130</f>
        <v>1422674.5799999998</v>
      </c>
      <c r="N815" s="99"/>
      <c r="O815" s="99"/>
      <c r="P815" s="99"/>
      <c r="Q815" s="91">
        <f t="shared" si="29"/>
        <v>0</v>
      </c>
      <c r="R815" s="92">
        <f t="shared" si="30"/>
        <v>851.90094610778431</v>
      </c>
    </row>
    <row r="816" spans="1:18" x14ac:dyDescent="0.7">
      <c r="A816" s="98">
        <v>8</v>
      </c>
      <c r="B816" s="99" t="s">
        <v>59</v>
      </c>
      <c r="C816" s="99" t="s">
        <v>501</v>
      </c>
      <c r="D816" s="99" t="s">
        <v>136</v>
      </c>
      <c r="E816" s="99" t="s">
        <v>502</v>
      </c>
      <c r="F816" s="99" t="s">
        <v>178</v>
      </c>
      <c r="G816" s="99" t="s">
        <v>1205</v>
      </c>
      <c r="H816" s="100">
        <v>1892</v>
      </c>
      <c r="I816" s="98">
        <v>2</v>
      </c>
      <c r="J816" s="103">
        <f>สกลนคร!F131</f>
        <v>470250.83</v>
      </c>
      <c r="K816" s="102">
        <f>สกลนคร!AG131</f>
        <v>577778.18000000005</v>
      </c>
      <c r="L816" s="103">
        <f>สกลนคร!AH131</f>
        <v>1723957.95</v>
      </c>
      <c r="M816" s="103">
        <f>สกลนคร!AI131</f>
        <v>1723957.95</v>
      </c>
      <c r="N816" s="99"/>
      <c r="O816" s="99"/>
      <c r="P816" s="99"/>
      <c r="Q816" s="91">
        <f t="shared" si="29"/>
        <v>0</v>
      </c>
      <c r="R816" s="92">
        <f t="shared" si="30"/>
        <v>911.18284883720924</v>
      </c>
    </row>
    <row r="817" spans="1:18" x14ac:dyDescent="0.7">
      <c r="A817" s="98">
        <v>9</v>
      </c>
      <c r="B817" s="99" t="s">
        <v>59</v>
      </c>
      <c r="C817" s="99" t="s">
        <v>501</v>
      </c>
      <c r="D817" s="99" t="s">
        <v>136</v>
      </c>
      <c r="E817" s="99" t="s">
        <v>502</v>
      </c>
      <c r="F817" s="99" t="s">
        <v>178</v>
      </c>
      <c r="G817" s="99" t="s">
        <v>1206</v>
      </c>
      <c r="H817" s="100">
        <v>4319</v>
      </c>
      <c r="I817" s="98">
        <v>3</v>
      </c>
      <c r="J817" s="103">
        <f>สกลนคร!F132</f>
        <v>828973.84</v>
      </c>
      <c r="K817" s="102">
        <f>สกลนคร!AG132</f>
        <v>1091671.22</v>
      </c>
      <c r="L817" s="103">
        <f>สกลนคร!AH132</f>
        <v>2740378.44</v>
      </c>
      <c r="M817" s="103">
        <f>สกลนคร!AI132</f>
        <v>2740378.44</v>
      </c>
      <c r="N817" s="99"/>
      <c r="O817" s="99"/>
      <c r="P817" s="99"/>
      <c r="Q817" s="91">
        <f t="shared" si="29"/>
        <v>0</v>
      </c>
      <c r="R817" s="92">
        <f t="shared" si="30"/>
        <v>634.49373466080112</v>
      </c>
    </row>
    <row r="818" spans="1:18" x14ac:dyDescent="0.7">
      <c r="A818" s="98">
        <v>10</v>
      </c>
      <c r="B818" s="99" t="s">
        <v>59</v>
      </c>
      <c r="C818" s="99" t="s">
        <v>501</v>
      </c>
      <c r="D818" s="99" t="s">
        <v>136</v>
      </c>
      <c r="E818" s="99" t="s">
        <v>502</v>
      </c>
      <c r="F818" s="99" t="s">
        <v>178</v>
      </c>
      <c r="G818" s="99" t="s">
        <v>1207</v>
      </c>
      <c r="H818" s="100">
        <v>5001</v>
      </c>
      <c r="I818" s="98">
        <v>4</v>
      </c>
      <c r="J818" s="103">
        <f>สกลนคร!F133</f>
        <v>544837.72</v>
      </c>
      <c r="K818" s="102">
        <f>สกลนคร!AG133</f>
        <v>635968.64</v>
      </c>
      <c r="L818" s="103">
        <f>สกลนคร!AH133</f>
        <v>2563509.91</v>
      </c>
      <c r="M818" s="103">
        <f>สกลนคร!AI133</f>
        <v>2563509.91</v>
      </c>
      <c r="N818" s="99"/>
      <c r="O818" s="99"/>
      <c r="P818" s="99"/>
      <c r="Q818" s="91">
        <f t="shared" si="29"/>
        <v>0</v>
      </c>
      <c r="R818" s="92">
        <f t="shared" si="30"/>
        <v>512.59946210757846</v>
      </c>
    </row>
    <row r="819" spans="1:18" x14ac:dyDescent="0.7">
      <c r="A819" s="98">
        <v>11</v>
      </c>
      <c r="B819" s="99" t="s">
        <v>59</v>
      </c>
      <c r="C819" s="99" t="s">
        <v>501</v>
      </c>
      <c r="D819" s="99" t="s">
        <v>136</v>
      </c>
      <c r="E819" s="99" t="s">
        <v>502</v>
      </c>
      <c r="F819" s="99" t="s">
        <v>178</v>
      </c>
      <c r="G819" s="99" t="s">
        <v>1208</v>
      </c>
      <c r="H819" s="100">
        <v>6425</v>
      </c>
      <c r="I819" s="98">
        <v>5</v>
      </c>
      <c r="J819" s="103">
        <f>สกลนคร!F134</f>
        <v>347690.12</v>
      </c>
      <c r="K819" s="102">
        <f>สกลนคร!AG134</f>
        <v>642505</v>
      </c>
      <c r="L819" s="103">
        <f>สกลนคร!AH134</f>
        <v>2905418.54</v>
      </c>
      <c r="M819" s="103">
        <f>สกลนคร!AI134</f>
        <v>2905418.54</v>
      </c>
      <c r="N819" s="99"/>
      <c r="O819" s="99"/>
      <c r="P819" s="99"/>
      <c r="Q819" s="91">
        <f t="shared" si="29"/>
        <v>0</v>
      </c>
      <c r="R819" s="92">
        <f t="shared" si="30"/>
        <v>452.20522023346302</v>
      </c>
    </row>
    <row r="820" spans="1:18" x14ac:dyDescent="0.7">
      <c r="A820" s="98">
        <v>12</v>
      </c>
      <c r="B820" s="99" t="s">
        <v>59</v>
      </c>
      <c r="C820" s="99" t="s">
        <v>501</v>
      </c>
      <c r="D820" s="99" t="s">
        <v>136</v>
      </c>
      <c r="E820" s="99" t="s">
        <v>502</v>
      </c>
      <c r="F820" s="99" t="s">
        <v>178</v>
      </c>
      <c r="G820" s="99" t="s">
        <v>1209</v>
      </c>
      <c r="H820" s="100">
        <v>844</v>
      </c>
      <c r="I820" s="98">
        <v>1</v>
      </c>
      <c r="J820" s="103">
        <f>สกลนคร!F135</f>
        <v>486361.58</v>
      </c>
      <c r="K820" s="102">
        <f>สกลนคร!AG135</f>
        <v>534601.33000000007</v>
      </c>
      <c r="L820" s="103">
        <f>สกลนคร!AH135</f>
        <v>1164674.96</v>
      </c>
      <c r="M820" s="103">
        <f>สกลนคร!AI135</f>
        <v>1164674.96</v>
      </c>
      <c r="N820" s="99"/>
      <c r="O820" s="99"/>
      <c r="P820" s="99"/>
      <c r="Q820" s="91">
        <f t="shared" si="29"/>
        <v>0</v>
      </c>
      <c r="R820" s="92">
        <f t="shared" si="30"/>
        <v>1379.94663507109</v>
      </c>
    </row>
    <row r="821" spans="1:18" s="110" customFormat="1" x14ac:dyDescent="0.7">
      <c r="A821" s="104">
        <v>11</v>
      </c>
      <c r="B821" s="105" t="s">
        <v>59</v>
      </c>
      <c r="C821" s="105"/>
      <c r="D821" s="105"/>
      <c r="E821" s="105" t="s">
        <v>75</v>
      </c>
      <c r="F821" s="105"/>
      <c r="G821" s="105" t="s">
        <v>504</v>
      </c>
      <c r="H821" s="111">
        <f>SUM(H809:H820)</f>
        <v>42460</v>
      </c>
      <c r="I821" s="104"/>
      <c r="J821" s="107">
        <f>SUM(J809:J820)</f>
        <v>6458127.7400000002</v>
      </c>
      <c r="K821" s="107">
        <f>SUM(K809:K820)</f>
        <v>8024985.5599999987</v>
      </c>
      <c r="L821" s="107">
        <f>SUM(L809:L820)</f>
        <v>27531898.16</v>
      </c>
      <c r="M821" s="107">
        <f>SUM(M809:M820)</f>
        <v>27531898.16</v>
      </c>
      <c r="N821" s="105">
        <v>11</v>
      </c>
      <c r="O821" s="105">
        <v>11</v>
      </c>
      <c r="P821" s="105">
        <f>N821-O821</f>
        <v>0</v>
      </c>
      <c r="Q821" s="108">
        <f t="shared" si="29"/>
        <v>0</v>
      </c>
      <c r="R821" s="109">
        <f>L821/H821</f>
        <v>648.41964578426757</v>
      </c>
    </row>
    <row r="822" spans="1:18" x14ac:dyDescent="0.7">
      <c r="A822" s="98">
        <v>1</v>
      </c>
      <c r="B822" s="99" t="s">
        <v>59</v>
      </c>
      <c r="C822" s="99" t="s">
        <v>505</v>
      </c>
      <c r="D822" s="99" t="s">
        <v>152</v>
      </c>
      <c r="E822" s="99" t="s">
        <v>506</v>
      </c>
      <c r="F822" s="99" t="s">
        <v>208</v>
      </c>
      <c r="G822" s="99" t="s">
        <v>507</v>
      </c>
      <c r="H822" s="100"/>
      <c r="I822" s="98"/>
      <c r="J822" s="101"/>
      <c r="K822" s="102"/>
      <c r="L822" s="103"/>
      <c r="M822" s="103"/>
      <c r="N822" s="99"/>
      <c r="O822" s="99"/>
      <c r="P822" s="99"/>
    </row>
    <row r="823" spans="1:18" x14ac:dyDescent="0.7">
      <c r="A823" s="98">
        <v>2</v>
      </c>
      <c r="B823" s="99" t="s">
        <v>59</v>
      </c>
      <c r="C823" s="99" t="s">
        <v>505</v>
      </c>
      <c r="D823" s="99" t="s">
        <v>152</v>
      </c>
      <c r="E823" s="99" t="s">
        <v>506</v>
      </c>
      <c r="F823" s="99" t="s">
        <v>178</v>
      </c>
      <c r="G823" s="99" t="s">
        <v>1210</v>
      </c>
      <c r="H823" s="100">
        <v>8316</v>
      </c>
      <c r="I823" s="98">
        <v>5</v>
      </c>
      <c r="J823" s="103">
        <f>สกลนคร!F136</f>
        <v>1258099.04</v>
      </c>
      <c r="K823" s="102">
        <f>สกลนคร!AG136</f>
        <v>1346436.12</v>
      </c>
      <c r="L823" s="103">
        <f>สกลนคร!AH136</f>
        <v>4909439.47</v>
      </c>
      <c r="M823" s="103">
        <f>สกลนคร!AI136</f>
        <v>4909439.47</v>
      </c>
      <c r="N823" s="99"/>
      <c r="O823" s="99"/>
      <c r="P823" s="99"/>
      <c r="Q823" s="91">
        <f t="shared" si="29"/>
        <v>0</v>
      </c>
      <c r="R823" s="92">
        <f t="shared" si="30"/>
        <v>590.36068662818661</v>
      </c>
    </row>
    <row r="824" spans="1:18" x14ac:dyDescent="0.7">
      <c r="A824" s="98">
        <v>3</v>
      </c>
      <c r="B824" s="99" t="s">
        <v>59</v>
      </c>
      <c r="C824" s="99" t="s">
        <v>505</v>
      </c>
      <c r="D824" s="99" t="s">
        <v>152</v>
      </c>
      <c r="E824" s="99" t="s">
        <v>506</v>
      </c>
      <c r="F824" s="99" t="s">
        <v>178</v>
      </c>
      <c r="G824" s="99" t="s">
        <v>1211</v>
      </c>
      <c r="H824" s="100">
        <v>4905</v>
      </c>
      <c r="I824" s="98">
        <v>4</v>
      </c>
      <c r="J824" s="103">
        <f>สกลนคร!F137</f>
        <v>451013.49</v>
      </c>
      <c r="K824" s="102">
        <f>สกลนคร!AG137</f>
        <v>393664.87</v>
      </c>
      <c r="L824" s="103">
        <f>สกลนคร!AH137</f>
        <v>2680862.8000000003</v>
      </c>
      <c r="M824" s="103">
        <f>สกลนคร!AI137</f>
        <v>2680862.8000000003</v>
      </c>
      <c r="N824" s="99"/>
      <c r="O824" s="99"/>
      <c r="P824" s="99"/>
      <c r="Q824" s="91">
        <f t="shared" si="29"/>
        <v>0</v>
      </c>
      <c r="R824" s="92">
        <f t="shared" si="30"/>
        <v>546.55714576962293</v>
      </c>
    </row>
    <row r="825" spans="1:18" x14ac:dyDescent="0.7">
      <c r="A825" s="98">
        <v>4</v>
      </c>
      <c r="B825" s="99" t="s">
        <v>59</v>
      </c>
      <c r="C825" s="99" t="s">
        <v>505</v>
      </c>
      <c r="D825" s="99" t="s">
        <v>152</v>
      </c>
      <c r="E825" s="99" t="s">
        <v>506</v>
      </c>
      <c r="F825" s="99" t="s">
        <v>178</v>
      </c>
      <c r="G825" s="99" t="s">
        <v>1212</v>
      </c>
      <c r="H825" s="100">
        <v>4320</v>
      </c>
      <c r="I825" s="98">
        <v>3</v>
      </c>
      <c r="J825" s="103">
        <f>สกลนคร!F138</f>
        <v>408793.16</v>
      </c>
      <c r="K825" s="102">
        <f>สกลนคร!AG138</f>
        <v>572330.22</v>
      </c>
      <c r="L825" s="103">
        <f>สกลนคร!AH138</f>
        <v>2982389.3</v>
      </c>
      <c r="M825" s="103">
        <f>สกลนคร!AI138</f>
        <v>2982389.3</v>
      </c>
      <c r="N825" s="99"/>
      <c r="O825" s="99"/>
      <c r="P825" s="99"/>
      <c r="Q825" s="91">
        <f t="shared" si="29"/>
        <v>0</v>
      </c>
      <c r="R825" s="92">
        <f t="shared" si="30"/>
        <v>690.36789351851849</v>
      </c>
    </row>
    <row r="826" spans="1:18" x14ac:dyDescent="0.7">
      <c r="A826" s="98">
        <v>5</v>
      </c>
      <c r="B826" s="99" t="s">
        <v>59</v>
      </c>
      <c r="C826" s="99" t="s">
        <v>505</v>
      </c>
      <c r="D826" s="99" t="s">
        <v>152</v>
      </c>
      <c r="E826" s="99" t="s">
        <v>506</v>
      </c>
      <c r="F826" s="99" t="s">
        <v>178</v>
      </c>
      <c r="G826" s="99" t="s">
        <v>1213</v>
      </c>
      <c r="H826" s="100">
        <v>4626</v>
      </c>
      <c r="I826" s="98">
        <v>4</v>
      </c>
      <c r="J826" s="103">
        <f>สกลนคร!F139</f>
        <v>1161272.3500000001</v>
      </c>
      <c r="K826" s="102">
        <f>สกลนคร!AG139</f>
        <v>998263.74</v>
      </c>
      <c r="L826" s="103">
        <f>สกลนคร!AH139</f>
        <v>2827491.2300000004</v>
      </c>
      <c r="M826" s="103">
        <f>สกลนคร!AI139</f>
        <v>2827491.2300000004</v>
      </c>
      <c r="N826" s="99"/>
      <c r="O826" s="99"/>
      <c r="P826" s="99"/>
      <c r="Q826" s="91">
        <f t="shared" si="29"/>
        <v>0</v>
      </c>
      <c r="R826" s="92">
        <f t="shared" si="30"/>
        <v>611.21730004323399</v>
      </c>
    </row>
    <row r="827" spans="1:18" x14ac:dyDescent="0.7">
      <c r="A827" s="98">
        <v>6</v>
      </c>
      <c r="B827" s="99" t="s">
        <v>59</v>
      </c>
      <c r="C827" s="99" t="s">
        <v>505</v>
      </c>
      <c r="D827" s="99" t="s">
        <v>152</v>
      </c>
      <c r="E827" s="99" t="s">
        <v>506</v>
      </c>
      <c r="F827" s="99" t="s">
        <v>178</v>
      </c>
      <c r="G827" s="99" t="s">
        <v>1214</v>
      </c>
      <c r="H827" s="100">
        <v>5198</v>
      </c>
      <c r="I827" s="98">
        <v>4</v>
      </c>
      <c r="J827" s="103">
        <f>สกลนคร!F140</f>
        <v>584170.76</v>
      </c>
      <c r="K827" s="102">
        <f>สกลนคร!AG140</f>
        <v>679669</v>
      </c>
      <c r="L827" s="103">
        <f>สกลนคร!AH140</f>
        <v>2154705.4500000002</v>
      </c>
      <c r="M827" s="103">
        <f>สกลนคร!AI140</f>
        <v>2154705.4500000002</v>
      </c>
      <c r="N827" s="99"/>
      <c r="O827" s="99"/>
      <c r="P827" s="99"/>
      <c r="Q827" s="91">
        <f t="shared" si="29"/>
        <v>0</v>
      </c>
      <c r="R827" s="92">
        <f t="shared" si="30"/>
        <v>414.52586571758371</v>
      </c>
    </row>
    <row r="828" spans="1:18" x14ac:dyDescent="0.7">
      <c r="A828" s="98">
        <v>7</v>
      </c>
      <c r="B828" s="99" t="s">
        <v>59</v>
      </c>
      <c r="C828" s="99" t="s">
        <v>505</v>
      </c>
      <c r="D828" s="99" t="s">
        <v>152</v>
      </c>
      <c r="E828" s="99" t="s">
        <v>506</v>
      </c>
      <c r="F828" s="99" t="s">
        <v>178</v>
      </c>
      <c r="G828" s="99" t="s">
        <v>1215</v>
      </c>
      <c r="H828" s="100">
        <v>3390</v>
      </c>
      <c r="I828" s="98">
        <v>3</v>
      </c>
      <c r="J828" s="103">
        <f>สกลนคร!F141</f>
        <v>353797.72</v>
      </c>
      <c r="K828" s="102">
        <f>สกลนคร!AG141</f>
        <v>466429.52999999997</v>
      </c>
      <c r="L828" s="103">
        <f>สกลนคร!AH141</f>
        <v>2084786.64</v>
      </c>
      <c r="M828" s="103">
        <f>สกลนคร!AI141</f>
        <v>2084786.64</v>
      </c>
      <c r="N828" s="99"/>
      <c r="O828" s="99"/>
      <c r="P828" s="99"/>
      <c r="Q828" s="91">
        <f t="shared" si="29"/>
        <v>0</v>
      </c>
      <c r="R828" s="92">
        <f t="shared" si="30"/>
        <v>614.98130973451327</v>
      </c>
    </row>
    <row r="829" spans="1:18" x14ac:dyDescent="0.7">
      <c r="A829" s="98">
        <v>8</v>
      </c>
      <c r="B829" s="99" t="s">
        <v>59</v>
      </c>
      <c r="C829" s="99" t="s">
        <v>505</v>
      </c>
      <c r="D829" s="99" t="s">
        <v>152</v>
      </c>
      <c r="E829" s="99" t="s">
        <v>506</v>
      </c>
      <c r="F829" s="99" t="s">
        <v>178</v>
      </c>
      <c r="G829" s="99" t="s">
        <v>1216</v>
      </c>
      <c r="H829" s="100">
        <v>6479</v>
      </c>
      <c r="I829" s="98">
        <v>5</v>
      </c>
      <c r="J829" s="103">
        <f>สกลนคร!F142</f>
        <v>937087.85</v>
      </c>
      <c r="K829" s="102">
        <f>สกลนคร!AG142</f>
        <v>1028658.99</v>
      </c>
      <c r="L829" s="103">
        <f>สกลนคร!AH142</f>
        <v>2457648.62</v>
      </c>
      <c r="M829" s="103">
        <f>สกลนคร!AI142</f>
        <v>2457648.62</v>
      </c>
      <c r="N829" s="99"/>
      <c r="O829" s="99"/>
      <c r="P829" s="99"/>
      <c r="Q829" s="91">
        <f t="shared" si="29"/>
        <v>0</v>
      </c>
      <c r="R829" s="92">
        <f t="shared" si="30"/>
        <v>379.32530020064826</v>
      </c>
    </row>
    <row r="830" spans="1:18" x14ac:dyDescent="0.7">
      <c r="A830" s="98">
        <v>9</v>
      </c>
      <c r="B830" s="99" t="s">
        <v>59</v>
      </c>
      <c r="C830" s="99" t="s">
        <v>505</v>
      </c>
      <c r="D830" s="99" t="s">
        <v>152</v>
      </c>
      <c r="E830" s="99" t="s">
        <v>506</v>
      </c>
      <c r="F830" s="99" t="s">
        <v>178</v>
      </c>
      <c r="G830" s="99" t="s">
        <v>1217</v>
      </c>
      <c r="H830" s="100">
        <v>4187</v>
      </c>
      <c r="I830" s="98">
        <v>3</v>
      </c>
      <c r="J830" s="103">
        <f>สกลนคร!F143</f>
        <v>460095.88</v>
      </c>
      <c r="K830" s="102">
        <f>สกลนคร!AG143</f>
        <v>470318.87</v>
      </c>
      <c r="L830" s="103">
        <f>สกลนคร!AH143</f>
        <v>2889280.97</v>
      </c>
      <c r="M830" s="103">
        <f>สกลนคร!AI143</f>
        <v>2889280.97</v>
      </c>
      <c r="N830" s="99"/>
      <c r="O830" s="99"/>
      <c r="P830" s="99"/>
      <c r="Q830" s="91">
        <f t="shared" si="29"/>
        <v>0</v>
      </c>
      <c r="R830" s="92">
        <f t="shared" si="30"/>
        <v>690.0599402913781</v>
      </c>
    </row>
    <row r="831" spans="1:18" x14ac:dyDescent="0.7">
      <c r="A831" s="98">
        <v>10</v>
      </c>
      <c r="B831" s="99" t="s">
        <v>59</v>
      </c>
      <c r="C831" s="99" t="s">
        <v>505</v>
      </c>
      <c r="D831" s="99" t="s">
        <v>152</v>
      </c>
      <c r="E831" s="99" t="s">
        <v>506</v>
      </c>
      <c r="F831" s="99" t="s">
        <v>178</v>
      </c>
      <c r="G831" s="99" t="s">
        <v>1218</v>
      </c>
      <c r="H831" s="100">
        <v>3100</v>
      </c>
      <c r="I831" s="98">
        <v>3</v>
      </c>
      <c r="J831" s="103">
        <f>สกลนคร!F144</f>
        <v>289533.02</v>
      </c>
      <c r="K831" s="102">
        <f>สกลนคร!AG144</f>
        <v>403976.6</v>
      </c>
      <c r="L831" s="103">
        <f>สกลนคร!AH144</f>
        <v>2473493.6799999997</v>
      </c>
      <c r="M831" s="103">
        <f>สกลนคร!AI144</f>
        <v>2473493.6799999997</v>
      </c>
      <c r="N831" s="99"/>
      <c r="O831" s="99"/>
      <c r="P831" s="99"/>
      <c r="Q831" s="91">
        <f t="shared" si="29"/>
        <v>0</v>
      </c>
      <c r="R831" s="92">
        <f t="shared" si="30"/>
        <v>797.90118709677415</v>
      </c>
    </row>
    <row r="832" spans="1:18" x14ac:dyDescent="0.7">
      <c r="A832" s="98">
        <v>11</v>
      </c>
      <c r="B832" s="99" t="s">
        <v>59</v>
      </c>
      <c r="C832" s="99" t="s">
        <v>505</v>
      </c>
      <c r="D832" s="99" t="s">
        <v>152</v>
      </c>
      <c r="E832" s="99" t="s">
        <v>506</v>
      </c>
      <c r="F832" s="99" t="s">
        <v>178</v>
      </c>
      <c r="G832" s="99" t="s">
        <v>1219</v>
      </c>
      <c r="H832" s="100">
        <v>4991</v>
      </c>
      <c r="I832" s="98">
        <v>4</v>
      </c>
      <c r="J832" s="103">
        <f>สกลนคร!F145</f>
        <v>870600.33</v>
      </c>
      <c r="K832" s="102">
        <f>สกลนคร!AG145</f>
        <v>1044943.84</v>
      </c>
      <c r="L832" s="103">
        <f>สกลนคร!AH145</f>
        <v>3210931.2099999995</v>
      </c>
      <c r="M832" s="103">
        <f>สกลนคร!AI145</f>
        <v>3210931.2099999995</v>
      </c>
      <c r="N832" s="99"/>
      <c r="O832" s="99"/>
      <c r="P832" s="99"/>
      <c r="Q832" s="91">
        <f t="shared" si="29"/>
        <v>0</v>
      </c>
      <c r="R832" s="92">
        <f t="shared" si="30"/>
        <v>643.34426167100776</v>
      </c>
    </row>
    <row r="833" spans="1:18" x14ac:dyDescent="0.7">
      <c r="A833" s="98">
        <v>12</v>
      </c>
      <c r="B833" s="99" t="s">
        <v>59</v>
      </c>
      <c r="C833" s="99" t="s">
        <v>505</v>
      </c>
      <c r="D833" s="99" t="s">
        <v>152</v>
      </c>
      <c r="E833" s="99" t="s">
        <v>506</v>
      </c>
      <c r="F833" s="99" t="s">
        <v>178</v>
      </c>
      <c r="G833" s="99" t="s">
        <v>1220</v>
      </c>
      <c r="H833" s="100">
        <v>4769</v>
      </c>
      <c r="I833" s="98">
        <v>4</v>
      </c>
      <c r="J833" s="103">
        <f>สกลนคร!F146</f>
        <v>783691.44</v>
      </c>
      <c r="K833" s="102">
        <f>สกลนคร!AG146</f>
        <v>867068.89999999991</v>
      </c>
      <c r="L833" s="103">
        <f>สกลนคร!AH146</f>
        <v>3494802.61</v>
      </c>
      <c r="M833" s="103">
        <f>สกลนคร!AI146</f>
        <v>3494802.61</v>
      </c>
      <c r="N833" s="99"/>
      <c r="O833" s="99"/>
      <c r="P833" s="99"/>
      <c r="Q833" s="91">
        <f t="shared" si="29"/>
        <v>0</v>
      </c>
      <c r="R833" s="92">
        <f t="shared" si="30"/>
        <v>732.81665128957854</v>
      </c>
    </row>
    <row r="834" spans="1:18" x14ac:dyDescent="0.7">
      <c r="A834" s="98">
        <v>13</v>
      </c>
      <c r="B834" s="99" t="s">
        <v>59</v>
      </c>
      <c r="C834" s="99" t="s">
        <v>505</v>
      </c>
      <c r="D834" s="99" t="s">
        <v>152</v>
      </c>
      <c r="E834" s="99" t="s">
        <v>506</v>
      </c>
      <c r="F834" s="99" t="s">
        <v>178</v>
      </c>
      <c r="G834" s="99" t="s">
        <v>1221</v>
      </c>
      <c r="H834" s="100">
        <v>6957</v>
      </c>
      <c r="I834" s="98">
        <v>5</v>
      </c>
      <c r="J834" s="103">
        <f>สกลนคร!F147</f>
        <v>1036065.55</v>
      </c>
      <c r="K834" s="102">
        <f>สกลนคร!AG147</f>
        <v>1263943.22</v>
      </c>
      <c r="L834" s="103">
        <f>สกลนคร!AH147</f>
        <v>3762560.57</v>
      </c>
      <c r="M834" s="103">
        <f>สกลนคร!AI147</f>
        <v>3762560.57</v>
      </c>
      <c r="N834" s="99"/>
      <c r="O834" s="99"/>
      <c r="P834" s="99"/>
      <c r="Q834" s="91">
        <f t="shared" si="29"/>
        <v>0</v>
      </c>
      <c r="R834" s="92">
        <f t="shared" si="30"/>
        <v>540.83089981313788</v>
      </c>
    </row>
    <row r="835" spans="1:18" x14ac:dyDescent="0.7">
      <c r="A835" s="98">
        <v>14</v>
      </c>
      <c r="B835" s="99" t="s">
        <v>59</v>
      </c>
      <c r="C835" s="99" t="s">
        <v>505</v>
      </c>
      <c r="D835" s="99" t="s">
        <v>152</v>
      </c>
      <c r="E835" s="99" t="s">
        <v>506</v>
      </c>
      <c r="F835" s="99" t="s">
        <v>178</v>
      </c>
      <c r="G835" s="99" t="s">
        <v>1222</v>
      </c>
      <c r="H835" s="100">
        <v>5065</v>
      </c>
      <c r="I835" s="98">
        <v>4</v>
      </c>
      <c r="J835" s="103">
        <f>สกลนคร!F148</f>
        <v>1088546.74</v>
      </c>
      <c r="K835" s="102">
        <f>สกลนคร!AG148</f>
        <v>1032312.4299999999</v>
      </c>
      <c r="L835" s="103">
        <f>สกลนคร!AH148</f>
        <v>2637694.58</v>
      </c>
      <c r="M835" s="103">
        <f>สกลนคร!AI148</f>
        <v>2637694.58</v>
      </c>
      <c r="N835" s="99"/>
      <c r="O835" s="99"/>
      <c r="P835" s="99"/>
      <c r="Q835" s="91">
        <f t="shared" si="29"/>
        <v>0</v>
      </c>
      <c r="R835" s="92">
        <f t="shared" si="30"/>
        <v>520.76892003948672</v>
      </c>
    </row>
    <row r="836" spans="1:18" x14ac:dyDescent="0.7">
      <c r="A836" s="98">
        <v>15</v>
      </c>
      <c r="B836" s="99" t="s">
        <v>59</v>
      </c>
      <c r="C836" s="99" t="s">
        <v>505</v>
      </c>
      <c r="D836" s="99" t="s">
        <v>152</v>
      </c>
      <c r="E836" s="99" t="s">
        <v>506</v>
      </c>
      <c r="F836" s="99" t="s">
        <v>178</v>
      </c>
      <c r="G836" s="99" t="s">
        <v>1223</v>
      </c>
      <c r="H836" s="100">
        <v>2312</v>
      </c>
      <c r="I836" s="98">
        <v>2</v>
      </c>
      <c r="J836" s="103">
        <f>สกลนคร!F149</f>
        <v>502439.52</v>
      </c>
      <c r="K836" s="102">
        <f>สกลนคร!AG149</f>
        <v>423572.97</v>
      </c>
      <c r="L836" s="103">
        <f>สกลนคร!AH149</f>
        <v>1975872.2</v>
      </c>
      <c r="M836" s="103">
        <f>สกลนคร!AI149</f>
        <v>1975872.2</v>
      </c>
      <c r="N836" s="99"/>
      <c r="O836" s="99"/>
      <c r="P836" s="99"/>
      <c r="Q836" s="91">
        <f t="shared" si="29"/>
        <v>0</v>
      </c>
      <c r="R836" s="92">
        <f t="shared" si="30"/>
        <v>854.61600346020759</v>
      </c>
    </row>
    <row r="837" spans="1:18" x14ac:dyDescent="0.7">
      <c r="A837" s="98">
        <v>16</v>
      </c>
      <c r="B837" s="99" t="s">
        <v>59</v>
      </c>
      <c r="C837" s="99" t="s">
        <v>505</v>
      </c>
      <c r="D837" s="99" t="s">
        <v>152</v>
      </c>
      <c r="E837" s="99" t="s">
        <v>506</v>
      </c>
      <c r="F837" s="99" t="s">
        <v>178</v>
      </c>
      <c r="G837" s="99" t="s">
        <v>1224</v>
      </c>
      <c r="H837" s="100">
        <v>1928</v>
      </c>
      <c r="I837" s="98">
        <v>2</v>
      </c>
      <c r="J837" s="103">
        <f>สกลนคร!F150</f>
        <v>473850.43</v>
      </c>
      <c r="K837" s="102">
        <f>สกลนคร!AG150</f>
        <v>487804.18</v>
      </c>
      <c r="L837" s="103">
        <f>สกลนคร!AH150</f>
        <v>2333907.1</v>
      </c>
      <c r="M837" s="103">
        <f>สกลนคร!AI150</f>
        <v>2333907.1</v>
      </c>
      <c r="N837" s="99"/>
      <c r="O837" s="99"/>
      <c r="P837" s="99"/>
      <c r="Q837" s="91">
        <f t="shared" si="29"/>
        <v>0</v>
      </c>
      <c r="R837" s="92">
        <f t="shared" si="30"/>
        <v>1210.5327282157677</v>
      </c>
    </row>
    <row r="838" spans="1:18" x14ac:dyDescent="0.7">
      <c r="A838" s="98">
        <v>17</v>
      </c>
      <c r="B838" s="99" t="s">
        <v>59</v>
      </c>
      <c r="C838" s="99" t="s">
        <v>505</v>
      </c>
      <c r="D838" s="99" t="s">
        <v>152</v>
      </c>
      <c r="E838" s="99" t="s">
        <v>506</v>
      </c>
      <c r="F838" s="99" t="s">
        <v>178</v>
      </c>
      <c r="G838" s="99" t="s">
        <v>1225</v>
      </c>
      <c r="H838" s="100">
        <v>1590</v>
      </c>
      <c r="I838" s="98">
        <v>2</v>
      </c>
      <c r="J838" s="103">
        <f>สกลนคร!F151</f>
        <v>190252.62</v>
      </c>
      <c r="K838" s="102">
        <f>สกลนคร!AG151</f>
        <v>218917.72999999998</v>
      </c>
      <c r="L838" s="103">
        <f>สกลนคร!AH151</f>
        <v>1991790.51</v>
      </c>
      <c r="M838" s="103">
        <f>สกลนคร!AI151</f>
        <v>1991790.51</v>
      </c>
      <c r="N838" s="99"/>
      <c r="O838" s="99"/>
      <c r="P838" s="99"/>
      <c r="Q838" s="91">
        <f t="shared" si="29"/>
        <v>0</v>
      </c>
      <c r="R838" s="92">
        <f t="shared" si="30"/>
        <v>1252.6984339622641</v>
      </c>
    </row>
    <row r="839" spans="1:18" x14ac:dyDescent="0.7">
      <c r="A839" s="98">
        <v>18</v>
      </c>
      <c r="B839" s="99" t="s">
        <v>59</v>
      </c>
      <c r="C839" s="99" t="s">
        <v>505</v>
      </c>
      <c r="D839" s="99" t="s">
        <v>152</v>
      </c>
      <c r="E839" s="99" t="s">
        <v>506</v>
      </c>
      <c r="F839" s="99" t="s">
        <v>178</v>
      </c>
      <c r="G839" s="99" t="s">
        <v>1226</v>
      </c>
      <c r="H839" s="100">
        <v>1695</v>
      </c>
      <c r="I839" s="98">
        <v>2</v>
      </c>
      <c r="J839" s="103">
        <f>สกลนคร!F152</f>
        <v>394008.14</v>
      </c>
      <c r="K839" s="102">
        <f>สกลนคร!AG152</f>
        <v>384248.62</v>
      </c>
      <c r="L839" s="103">
        <f>สกลนคร!AH152</f>
        <v>2033830.8499999999</v>
      </c>
      <c r="M839" s="103">
        <f>สกลนคร!AI152</f>
        <v>2033830.8499999999</v>
      </c>
      <c r="N839" s="99"/>
      <c r="O839" s="99"/>
      <c r="P839" s="99"/>
      <c r="Q839" s="91">
        <f t="shared" ref="Q839:Q902" si="31">L839-M839</f>
        <v>0</v>
      </c>
      <c r="R839" s="92">
        <f t="shared" ref="R839:R902" si="32">L839/H839</f>
        <v>1199.9002064896754</v>
      </c>
    </row>
    <row r="840" spans="1:18" x14ac:dyDescent="0.7">
      <c r="A840" s="98">
        <v>19</v>
      </c>
      <c r="B840" s="99" t="s">
        <v>59</v>
      </c>
      <c r="C840" s="99" t="s">
        <v>505</v>
      </c>
      <c r="D840" s="99" t="s">
        <v>152</v>
      </c>
      <c r="E840" s="99" t="s">
        <v>506</v>
      </c>
      <c r="F840" s="99" t="s">
        <v>178</v>
      </c>
      <c r="G840" s="99" t="s">
        <v>1227</v>
      </c>
      <c r="H840" s="100">
        <v>4100</v>
      </c>
      <c r="I840" s="98">
        <v>3</v>
      </c>
      <c r="J840" s="103">
        <f>สกลนคร!F153</f>
        <v>262323.51</v>
      </c>
      <c r="K840" s="102">
        <f>สกลนคร!AG153</f>
        <v>495572.58999999997</v>
      </c>
      <c r="L840" s="103">
        <f>สกลนคร!AH153</f>
        <v>4008504.85</v>
      </c>
      <c r="M840" s="103">
        <f>สกลนคร!AI153</f>
        <v>4008504.85</v>
      </c>
      <c r="N840" s="99"/>
      <c r="O840" s="99"/>
      <c r="P840" s="99"/>
      <c r="Q840" s="91">
        <f t="shared" si="31"/>
        <v>0</v>
      </c>
      <c r="R840" s="92">
        <f t="shared" si="32"/>
        <v>977.68410975609754</v>
      </c>
    </row>
    <row r="841" spans="1:18" x14ac:dyDescent="0.7">
      <c r="A841" s="98">
        <v>20</v>
      </c>
      <c r="B841" s="99" t="s">
        <v>59</v>
      </c>
      <c r="C841" s="99" t="s">
        <v>505</v>
      </c>
      <c r="D841" s="99" t="s">
        <v>152</v>
      </c>
      <c r="E841" s="99" t="s">
        <v>506</v>
      </c>
      <c r="F841" s="99" t="s">
        <v>178</v>
      </c>
      <c r="G841" s="99" t="s">
        <v>1228</v>
      </c>
      <c r="H841" s="100">
        <v>5998</v>
      </c>
      <c r="I841" s="98">
        <v>4</v>
      </c>
      <c r="J841" s="103">
        <f>สกลนคร!F154</f>
        <v>1048886.8799999999</v>
      </c>
      <c r="K841" s="102">
        <f>สกลนคร!AG154</f>
        <v>1026496.8199999998</v>
      </c>
      <c r="L841" s="103">
        <f>สกลนคร!AH154</f>
        <v>3486072.5300000003</v>
      </c>
      <c r="M841" s="103">
        <f>สกลนคร!AI154</f>
        <v>3486072.5300000003</v>
      </c>
      <c r="N841" s="99"/>
      <c r="O841" s="99"/>
      <c r="P841" s="99"/>
      <c r="Q841" s="91">
        <f t="shared" si="31"/>
        <v>0</v>
      </c>
      <c r="R841" s="92">
        <f t="shared" si="32"/>
        <v>581.20582360786932</v>
      </c>
    </row>
    <row r="842" spans="1:18" x14ac:dyDescent="0.7">
      <c r="A842" s="98">
        <v>21</v>
      </c>
      <c r="B842" s="99" t="s">
        <v>59</v>
      </c>
      <c r="C842" s="99" t="s">
        <v>505</v>
      </c>
      <c r="D842" s="99" t="s">
        <v>152</v>
      </c>
      <c r="E842" s="99" t="s">
        <v>506</v>
      </c>
      <c r="F842" s="99" t="s">
        <v>178</v>
      </c>
      <c r="G842" s="99" t="s">
        <v>1229</v>
      </c>
      <c r="H842" s="100">
        <v>3313</v>
      </c>
      <c r="I842" s="98">
        <v>3</v>
      </c>
      <c r="J842" s="103">
        <f>สกลนคร!F155</f>
        <v>586326.18999999994</v>
      </c>
      <c r="K842" s="102">
        <f>สกลนคร!AG155</f>
        <v>716341.61</v>
      </c>
      <c r="L842" s="103">
        <f>สกลนคร!AH155</f>
        <v>2194526.36</v>
      </c>
      <c r="M842" s="103">
        <f>สกลนคร!AI155</f>
        <v>2194526.36</v>
      </c>
      <c r="N842" s="99"/>
      <c r="O842" s="99"/>
      <c r="P842" s="99"/>
      <c r="Q842" s="91">
        <f t="shared" si="31"/>
        <v>0</v>
      </c>
      <c r="R842" s="92">
        <f t="shared" si="32"/>
        <v>662.39853908843941</v>
      </c>
    </row>
    <row r="843" spans="1:18" s="110" customFormat="1" x14ac:dyDescent="0.7">
      <c r="A843" s="104">
        <v>12</v>
      </c>
      <c r="B843" s="105" t="s">
        <v>59</v>
      </c>
      <c r="C843" s="105"/>
      <c r="D843" s="105"/>
      <c r="E843" s="105" t="s">
        <v>75</v>
      </c>
      <c r="F843" s="105"/>
      <c r="G843" s="105" t="s">
        <v>508</v>
      </c>
      <c r="H843" s="111">
        <f>SUM(H822:H842)</f>
        <v>87239</v>
      </c>
      <c r="I843" s="104"/>
      <c r="J843" s="107">
        <f>SUM(J822:J842)</f>
        <v>13140854.619999999</v>
      </c>
      <c r="K843" s="107">
        <f>SUM(K822:K842)</f>
        <v>14320970.85</v>
      </c>
      <c r="L843" s="107">
        <f>SUM(L822:L842)</f>
        <v>56590591.530000001</v>
      </c>
      <c r="M843" s="107">
        <f>SUM(M822:M842)</f>
        <v>56590591.530000001</v>
      </c>
      <c r="N843" s="105">
        <v>20</v>
      </c>
      <c r="O843" s="105">
        <v>20</v>
      </c>
      <c r="P843" s="105">
        <f>N843-O843</f>
        <v>0</v>
      </c>
      <c r="Q843" s="108">
        <f t="shared" si="31"/>
        <v>0</v>
      </c>
      <c r="R843" s="109">
        <f>L843/H843</f>
        <v>648.68455083162348</v>
      </c>
    </row>
    <row r="844" spans="1:18" x14ac:dyDescent="0.7">
      <c r="A844" s="98">
        <v>1</v>
      </c>
      <c r="B844" s="99" t="s">
        <v>59</v>
      </c>
      <c r="C844" s="99" t="s">
        <v>509</v>
      </c>
      <c r="D844" s="99" t="s">
        <v>140</v>
      </c>
      <c r="E844" s="99" t="s">
        <v>510</v>
      </c>
      <c r="F844" s="99" t="s">
        <v>208</v>
      </c>
      <c r="G844" s="99" t="s">
        <v>511</v>
      </c>
      <c r="H844" s="100"/>
      <c r="I844" s="98"/>
      <c r="J844" s="101"/>
      <c r="K844" s="102"/>
      <c r="L844" s="103"/>
      <c r="M844" s="103"/>
      <c r="N844" s="99"/>
      <c r="O844" s="99"/>
      <c r="P844" s="99"/>
    </row>
    <row r="845" spans="1:18" x14ac:dyDescent="0.7">
      <c r="A845" s="98">
        <v>2</v>
      </c>
      <c r="B845" s="99" t="s">
        <v>59</v>
      </c>
      <c r="C845" s="99" t="s">
        <v>509</v>
      </c>
      <c r="D845" s="99" t="s">
        <v>140</v>
      </c>
      <c r="E845" s="99" t="s">
        <v>510</v>
      </c>
      <c r="F845" s="99" t="s">
        <v>178</v>
      </c>
      <c r="G845" s="99" t="s">
        <v>1230</v>
      </c>
      <c r="H845" s="100">
        <v>3848</v>
      </c>
      <c r="I845" s="98">
        <v>3</v>
      </c>
      <c r="J845" s="103">
        <f>สกลนคร!F156</f>
        <v>488575.85</v>
      </c>
      <c r="K845" s="102">
        <f>สกลนคร!AG156</f>
        <v>539882.79999999993</v>
      </c>
      <c r="L845" s="103">
        <f>สกลนคร!AH156</f>
        <v>3439746.63</v>
      </c>
      <c r="M845" s="103">
        <f>สกลนคร!AI156</f>
        <v>3439746.63</v>
      </c>
      <c r="N845" s="99"/>
      <c r="O845" s="99"/>
      <c r="P845" s="99"/>
      <c r="Q845" s="91">
        <f t="shared" si="31"/>
        <v>0</v>
      </c>
      <c r="R845" s="92">
        <f t="shared" si="32"/>
        <v>893.9050493762993</v>
      </c>
    </row>
    <row r="846" spans="1:18" x14ac:dyDescent="0.7">
      <c r="A846" s="98">
        <v>3</v>
      </c>
      <c r="B846" s="99" t="s">
        <v>59</v>
      </c>
      <c r="C846" s="99" t="s">
        <v>509</v>
      </c>
      <c r="D846" s="99" t="s">
        <v>140</v>
      </c>
      <c r="E846" s="99" t="s">
        <v>510</v>
      </c>
      <c r="F846" s="99" t="s">
        <v>178</v>
      </c>
      <c r="G846" s="99" t="s">
        <v>1231</v>
      </c>
      <c r="H846" s="100">
        <v>4286</v>
      </c>
      <c r="I846" s="98">
        <v>3</v>
      </c>
      <c r="J846" s="103">
        <f>สกลนคร!F157</f>
        <v>429346.24</v>
      </c>
      <c r="K846" s="102">
        <f>สกลนคร!AG157</f>
        <v>442201.07</v>
      </c>
      <c r="L846" s="103">
        <f>สกลนคร!AH157</f>
        <v>2252945.23</v>
      </c>
      <c r="M846" s="103">
        <f>สกลนคร!AI157</f>
        <v>2252945.23</v>
      </c>
      <c r="N846" s="99"/>
      <c r="O846" s="99"/>
      <c r="P846" s="99"/>
      <c r="Q846" s="91">
        <f t="shared" si="31"/>
        <v>0</v>
      </c>
      <c r="R846" s="92">
        <f t="shared" si="32"/>
        <v>525.6521768548763</v>
      </c>
    </row>
    <row r="847" spans="1:18" x14ac:dyDescent="0.7">
      <c r="A847" s="98">
        <v>4</v>
      </c>
      <c r="B847" s="99" t="s">
        <v>59</v>
      </c>
      <c r="C847" s="99" t="s">
        <v>509</v>
      </c>
      <c r="D847" s="99" t="s">
        <v>140</v>
      </c>
      <c r="E847" s="99" t="s">
        <v>510</v>
      </c>
      <c r="F847" s="99" t="s">
        <v>178</v>
      </c>
      <c r="G847" s="99" t="s">
        <v>1232</v>
      </c>
      <c r="H847" s="100">
        <v>5191</v>
      </c>
      <c r="I847" s="98">
        <v>4</v>
      </c>
      <c r="J847" s="103">
        <f>สกลนคร!F158</f>
        <v>391343.81</v>
      </c>
      <c r="K847" s="102">
        <f>สกลนคร!AG158</f>
        <v>440742.28</v>
      </c>
      <c r="L847" s="103">
        <f>สกลนคร!AH158</f>
        <v>2757326.08</v>
      </c>
      <c r="M847" s="103">
        <f>สกลนคร!AI158</f>
        <v>2757326.08</v>
      </c>
      <c r="N847" s="99"/>
      <c r="O847" s="99"/>
      <c r="P847" s="99"/>
      <c r="Q847" s="91">
        <f t="shared" si="31"/>
        <v>0</v>
      </c>
      <c r="R847" s="92">
        <f t="shared" si="32"/>
        <v>531.17435561548837</v>
      </c>
    </row>
    <row r="848" spans="1:18" x14ac:dyDescent="0.7">
      <c r="A848" s="98">
        <v>5</v>
      </c>
      <c r="B848" s="99" t="s">
        <v>59</v>
      </c>
      <c r="C848" s="99" t="s">
        <v>509</v>
      </c>
      <c r="D848" s="99" t="s">
        <v>140</v>
      </c>
      <c r="E848" s="99" t="s">
        <v>510</v>
      </c>
      <c r="F848" s="99" t="s">
        <v>178</v>
      </c>
      <c r="G848" s="99" t="s">
        <v>1233</v>
      </c>
      <c r="H848" s="100">
        <v>5463</v>
      </c>
      <c r="I848" s="98">
        <v>4</v>
      </c>
      <c r="J848" s="103">
        <f>สกลนคร!F159</f>
        <v>313858.02</v>
      </c>
      <c r="K848" s="102">
        <f>สกลนคร!AG159</f>
        <v>415732.29000000004</v>
      </c>
      <c r="L848" s="103">
        <f>สกลนคร!AH159</f>
        <v>2516265.4500000002</v>
      </c>
      <c r="M848" s="103">
        <f>สกลนคร!AI159</f>
        <v>2516265.4500000002</v>
      </c>
      <c r="N848" s="99"/>
      <c r="O848" s="99"/>
      <c r="P848" s="99"/>
      <c r="Q848" s="91">
        <f t="shared" si="31"/>
        <v>0</v>
      </c>
      <c r="R848" s="92">
        <f t="shared" si="32"/>
        <v>460.60140032948931</v>
      </c>
    </row>
    <row r="849" spans="1:18" s="110" customFormat="1" x14ac:dyDescent="0.7">
      <c r="A849" s="104">
        <v>13</v>
      </c>
      <c r="B849" s="105" t="s">
        <v>59</v>
      </c>
      <c r="C849" s="105"/>
      <c r="D849" s="105"/>
      <c r="E849" s="105" t="s">
        <v>75</v>
      </c>
      <c r="F849" s="105"/>
      <c r="G849" s="105" t="s">
        <v>512</v>
      </c>
      <c r="H849" s="111">
        <f>SUM(H845:H848)</f>
        <v>18788</v>
      </c>
      <c r="I849" s="104"/>
      <c r="J849" s="107">
        <f>SUM(J844:J848)</f>
        <v>1623123.92</v>
      </c>
      <c r="K849" s="107">
        <f>SUM(K844:K848)</f>
        <v>1838558.44</v>
      </c>
      <c r="L849" s="107">
        <f>SUM(L844:L848)</f>
        <v>10966283.390000001</v>
      </c>
      <c r="M849" s="107">
        <f>SUM(M844:M848)</f>
        <v>10966283.390000001</v>
      </c>
      <c r="N849" s="105">
        <v>4</v>
      </c>
      <c r="O849" s="105">
        <v>4</v>
      </c>
      <c r="P849" s="105">
        <f>N849-O849</f>
        <v>0</v>
      </c>
      <c r="Q849" s="108">
        <f t="shared" si="31"/>
        <v>0</v>
      </c>
      <c r="R849" s="109">
        <f>L849/H849</f>
        <v>583.68551149670009</v>
      </c>
    </row>
    <row r="850" spans="1:18" x14ac:dyDescent="0.7">
      <c r="A850" s="98">
        <v>1</v>
      </c>
      <c r="B850" s="99" t="s">
        <v>59</v>
      </c>
      <c r="C850" s="99" t="s">
        <v>513</v>
      </c>
      <c r="D850" s="99" t="s">
        <v>143</v>
      </c>
      <c r="E850" s="99" t="s">
        <v>514</v>
      </c>
      <c r="F850" s="99" t="s">
        <v>208</v>
      </c>
      <c r="G850" s="99" t="s">
        <v>515</v>
      </c>
      <c r="H850" s="100"/>
      <c r="I850" s="98"/>
      <c r="J850" s="101"/>
      <c r="K850" s="102"/>
      <c r="L850" s="103"/>
      <c r="M850" s="103"/>
      <c r="N850" s="99"/>
      <c r="O850" s="99"/>
      <c r="P850" s="99"/>
    </row>
    <row r="851" spans="1:18" x14ac:dyDescent="0.7">
      <c r="A851" s="98">
        <v>2</v>
      </c>
      <c r="B851" s="99" t="s">
        <v>59</v>
      </c>
      <c r="C851" s="99" t="s">
        <v>513</v>
      </c>
      <c r="D851" s="99" t="s">
        <v>143</v>
      </c>
      <c r="E851" s="99" t="s">
        <v>514</v>
      </c>
      <c r="F851" s="99" t="s">
        <v>178</v>
      </c>
      <c r="G851" s="99" t="s">
        <v>1234</v>
      </c>
      <c r="H851" s="100">
        <v>2108</v>
      </c>
      <c r="I851" s="98">
        <v>2</v>
      </c>
      <c r="J851" s="103">
        <f>สกลนคร!F160</f>
        <v>673610.74</v>
      </c>
      <c r="K851" s="102">
        <f>สกลนคร!AG160</f>
        <v>644659.12</v>
      </c>
      <c r="L851" s="103">
        <f>สกลนคร!AH160</f>
        <v>2009985.4599999997</v>
      </c>
      <c r="M851" s="103">
        <f>สกลนคร!AI160</f>
        <v>2009985.4599999997</v>
      </c>
      <c r="N851" s="99"/>
      <c r="O851" s="99"/>
      <c r="P851" s="99"/>
      <c r="Q851" s="91">
        <f t="shared" si="31"/>
        <v>0</v>
      </c>
      <c r="R851" s="92">
        <f t="shared" si="32"/>
        <v>953.50353889943062</v>
      </c>
    </row>
    <row r="852" spans="1:18" x14ac:dyDescent="0.7">
      <c r="A852" s="98">
        <v>3</v>
      </c>
      <c r="B852" s="99" t="s">
        <v>59</v>
      </c>
      <c r="C852" s="99" t="s">
        <v>513</v>
      </c>
      <c r="D852" s="99" t="s">
        <v>143</v>
      </c>
      <c r="E852" s="99" t="s">
        <v>514</v>
      </c>
      <c r="F852" s="99" t="s">
        <v>178</v>
      </c>
      <c r="G852" s="99" t="s">
        <v>1235</v>
      </c>
      <c r="H852" s="100">
        <v>3823</v>
      </c>
      <c r="I852" s="98">
        <v>3</v>
      </c>
      <c r="J852" s="103">
        <f>สกลนคร!F161</f>
        <v>733430.18</v>
      </c>
      <c r="K852" s="102">
        <f>สกลนคร!AG161</f>
        <v>796874.06</v>
      </c>
      <c r="L852" s="103">
        <f>สกลนคร!AH161</f>
        <v>4247710.9799999995</v>
      </c>
      <c r="M852" s="103">
        <f>สกลนคร!AI161</f>
        <v>4247710.9799999995</v>
      </c>
      <c r="N852" s="99"/>
      <c r="O852" s="99"/>
      <c r="P852" s="99"/>
      <c r="Q852" s="91">
        <f t="shared" si="31"/>
        <v>0</v>
      </c>
      <c r="R852" s="92">
        <f t="shared" si="32"/>
        <v>1111.0936385037928</v>
      </c>
    </row>
    <row r="853" spans="1:18" x14ac:dyDescent="0.7">
      <c r="A853" s="98">
        <v>4</v>
      </c>
      <c r="B853" s="99" t="s">
        <v>59</v>
      </c>
      <c r="C853" s="99" t="s">
        <v>513</v>
      </c>
      <c r="D853" s="99" t="s">
        <v>143</v>
      </c>
      <c r="E853" s="99" t="s">
        <v>514</v>
      </c>
      <c r="F853" s="99" t="s">
        <v>178</v>
      </c>
      <c r="G853" s="99" t="s">
        <v>1236</v>
      </c>
      <c r="H853" s="100">
        <v>4042</v>
      </c>
      <c r="I853" s="98">
        <v>3</v>
      </c>
      <c r="J853" s="103">
        <f>สกลนคร!F162</f>
        <v>592593.62</v>
      </c>
      <c r="K853" s="102">
        <f>สกลนคร!AG162</f>
        <v>608240.98</v>
      </c>
      <c r="L853" s="103">
        <f>สกลนคร!AH162</f>
        <v>2281426.16</v>
      </c>
      <c r="M853" s="103">
        <f>สกลนคร!AI162</f>
        <v>2281426.16</v>
      </c>
      <c r="N853" s="99"/>
      <c r="O853" s="99"/>
      <c r="P853" s="99"/>
      <c r="Q853" s="91">
        <f t="shared" si="31"/>
        <v>0</v>
      </c>
      <c r="R853" s="92">
        <f t="shared" si="32"/>
        <v>564.43002474022762</v>
      </c>
    </row>
    <row r="854" spans="1:18" x14ac:dyDescent="0.7">
      <c r="A854" s="98">
        <v>5</v>
      </c>
      <c r="B854" s="99" t="s">
        <v>59</v>
      </c>
      <c r="C854" s="99" t="s">
        <v>513</v>
      </c>
      <c r="D854" s="99" t="s">
        <v>143</v>
      </c>
      <c r="E854" s="99" t="s">
        <v>514</v>
      </c>
      <c r="F854" s="99" t="s">
        <v>178</v>
      </c>
      <c r="G854" s="99" t="s">
        <v>1237</v>
      </c>
      <c r="H854" s="100">
        <v>5471</v>
      </c>
      <c r="I854" s="98">
        <v>4</v>
      </c>
      <c r="J854" s="103">
        <f>สกลนคร!F163</f>
        <v>924295.58</v>
      </c>
      <c r="K854" s="102">
        <f>สกลนคร!AG163</f>
        <v>999594.1</v>
      </c>
      <c r="L854" s="103">
        <f>สกลนคร!AH163</f>
        <v>3656344.2699999996</v>
      </c>
      <c r="M854" s="103">
        <f>สกลนคร!AI163</f>
        <v>3656344.2699999996</v>
      </c>
      <c r="N854" s="99"/>
      <c r="O854" s="99"/>
      <c r="P854" s="99"/>
      <c r="Q854" s="91">
        <f t="shared" si="31"/>
        <v>0</v>
      </c>
      <c r="R854" s="92">
        <f t="shared" si="32"/>
        <v>668.31370316212747</v>
      </c>
    </row>
    <row r="855" spans="1:18" s="110" customFormat="1" x14ac:dyDescent="0.7">
      <c r="A855" s="104">
        <v>14</v>
      </c>
      <c r="B855" s="105" t="s">
        <v>59</v>
      </c>
      <c r="C855" s="105"/>
      <c r="D855" s="105"/>
      <c r="E855" s="105" t="s">
        <v>75</v>
      </c>
      <c r="F855" s="105"/>
      <c r="G855" s="105" t="s">
        <v>516</v>
      </c>
      <c r="H855" s="111">
        <f>SUM(H851:H854)</f>
        <v>15444</v>
      </c>
      <c r="I855" s="104"/>
      <c r="J855" s="107">
        <f>SUM(J850:J854)</f>
        <v>2923930.12</v>
      </c>
      <c r="K855" s="107">
        <f>SUM(K850:K854)</f>
        <v>3049368.2600000002</v>
      </c>
      <c r="L855" s="107">
        <f>SUM(L850:L854)</f>
        <v>12195466.869999999</v>
      </c>
      <c r="M855" s="107">
        <f>SUM(M850:M854)</f>
        <v>12195466.869999999</v>
      </c>
      <c r="N855" s="105">
        <v>4</v>
      </c>
      <c r="O855" s="105">
        <v>4</v>
      </c>
      <c r="P855" s="105">
        <f>N855-O855</f>
        <v>0</v>
      </c>
      <c r="Q855" s="108">
        <f t="shared" si="31"/>
        <v>0</v>
      </c>
      <c r="R855" s="109">
        <f>L855/H855</f>
        <v>789.65726948976942</v>
      </c>
    </row>
    <row r="856" spans="1:18" x14ac:dyDescent="0.7">
      <c r="A856" s="98">
        <v>1</v>
      </c>
      <c r="B856" s="99" t="s">
        <v>59</v>
      </c>
      <c r="C856" s="99" t="s">
        <v>517</v>
      </c>
      <c r="D856" s="99" t="s">
        <v>146</v>
      </c>
      <c r="E856" s="99" t="s">
        <v>518</v>
      </c>
      <c r="F856" s="99" t="s">
        <v>208</v>
      </c>
      <c r="G856" s="99" t="s">
        <v>519</v>
      </c>
      <c r="H856" s="100"/>
      <c r="I856" s="98"/>
      <c r="J856" s="101"/>
      <c r="K856" s="102"/>
      <c r="L856" s="103"/>
      <c r="M856" s="103"/>
      <c r="N856" s="99"/>
      <c r="O856" s="99"/>
      <c r="P856" s="99"/>
    </row>
    <row r="857" spans="1:18" x14ac:dyDescent="0.7">
      <c r="A857" s="98">
        <v>2</v>
      </c>
      <c r="B857" s="99" t="s">
        <v>59</v>
      </c>
      <c r="C857" s="99" t="s">
        <v>517</v>
      </c>
      <c r="D857" s="99" t="s">
        <v>146</v>
      </c>
      <c r="E857" s="99" t="s">
        <v>518</v>
      </c>
      <c r="F857" s="99" t="s">
        <v>178</v>
      </c>
      <c r="G857" s="99" t="s">
        <v>1238</v>
      </c>
      <c r="H857" s="100">
        <v>2489</v>
      </c>
      <c r="I857" s="98">
        <v>2</v>
      </c>
      <c r="J857" s="103">
        <f>สกลนคร!F164</f>
        <v>501521.1</v>
      </c>
      <c r="K857" s="102">
        <f>สกลนคร!AG164</f>
        <v>532616.60999999987</v>
      </c>
      <c r="L857" s="103">
        <f>สกลนคร!AH164</f>
        <v>1941225.04</v>
      </c>
      <c r="M857" s="103">
        <f>สกลนคร!AI164</f>
        <v>1941225.04</v>
      </c>
      <c r="N857" s="99"/>
      <c r="O857" s="99"/>
      <c r="P857" s="99"/>
      <c r="Q857" s="91">
        <f t="shared" si="31"/>
        <v>0</v>
      </c>
      <c r="R857" s="92">
        <f t="shared" si="32"/>
        <v>779.92167135395744</v>
      </c>
    </row>
    <row r="858" spans="1:18" x14ac:dyDescent="0.7">
      <c r="A858" s="98">
        <v>3</v>
      </c>
      <c r="B858" s="99" t="s">
        <v>59</v>
      </c>
      <c r="C858" s="99" t="s">
        <v>517</v>
      </c>
      <c r="D858" s="99" t="s">
        <v>146</v>
      </c>
      <c r="E858" s="99" t="s">
        <v>518</v>
      </c>
      <c r="F858" s="99" t="s">
        <v>178</v>
      </c>
      <c r="G858" s="99" t="s">
        <v>1239</v>
      </c>
      <c r="H858" s="100">
        <v>3680</v>
      </c>
      <c r="I858" s="98">
        <v>3</v>
      </c>
      <c r="J858" s="103">
        <f>สกลนคร!F165</f>
        <v>1170261.3799999999</v>
      </c>
      <c r="K858" s="102">
        <f>สกลนคร!AG165</f>
        <v>1170430.79</v>
      </c>
      <c r="L858" s="103">
        <f>สกลนคร!AH165</f>
        <v>3021201.19</v>
      </c>
      <c r="M858" s="103">
        <f>สกลนคร!AI165</f>
        <v>3021201.19</v>
      </c>
      <c r="N858" s="99"/>
      <c r="O858" s="99"/>
      <c r="P858" s="99"/>
      <c r="Q858" s="91">
        <f t="shared" si="31"/>
        <v>0</v>
      </c>
      <c r="R858" s="92">
        <f t="shared" si="32"/>
        <v>820.97858423913044</v>
      </c>
    </row>
    <row r="859" spans="1:18" x14ac:dyDescent="0.7">
      <c r="A859" s="98">
        <v>4</v>
      </c>
      <c r="B859" s="99" t="s">
        <v>59</v>
      </c>
      <c r="C859" s="99" t="s">
        <v>517</v>
      </c>
      <c r="D859" s="99" t="s">
        <v>146</v>
      </c>
      <c r="E859" s="99" t="s">
        <v>518</v>
      </c>
      <c r="F859" s="99" t="s">
        <v>178</v>
      </c>
      <c r="G859" s="99" t="s">
        <v>1240</v>
      </c>
      <c r="H859" s="100">
        <v>5212</v>
      </c>
      <c r="I859" s="98">
        <v>4</v>
      </c>
      <c r="J859" s="103">
        <f>สกลนคร!F166</f>
        <v>625943.84</v>
      </c>
      <c r="K859" s="102">
        <f>สกลนคร!AG166</f>
        <v>632238.66</v>
      </c>
      <c r="L859" s="103">
        <f>สกลนคร!AH166</f>
        <v>2872369.96</v>
      </c>
      <c r="M859" s="103">
        <f>สกลนคร!AI166</f>
        <v>2872369.96</v>
      </c>
      <c r="N859" s="99"/>
      <c r="O859" s="99"/>
      <c r="P859" s="99"/>
      <c r="Q859" s="91">
        <f t="shared" si="31"/>
        <v>0</v>
      </c>
      <c r="R859" s="92">
        <f t="shared" si="32"/>
        <v>551.10705295471985</v>
      </c>
    </row>
    <row r="860" spans="1:18" x14ac:dyDescent="0.7">
      <c r="A860" s="98">
        <v>5</v>
      </c>
      <c r="B860" s="99" t="s">
        <v>59</v>
      </c>
      <c r="C860" s="99" t="s">
        <v>517</v>
      </c>
      <c r="D860" s="99" t="s">
        <v>146</v>
      </c>
      <c r="E860" s="99" t="s">
        <v>518</v>
      </c>
      <c r="F860" s="99" t="s">
        <v>178</v>
      </c>
      <c r="G860" s="99" t="s">
        <v>1241</v>
      </c>
      <c r="H860" s="100">
        <v>2800</v>
      </c>
      <c r="I860" s="98">
        <v>2</v>
      </c>
      <c r="J860" s="103">
        <f>สกลนคร!F167</f>
        <v>758734.4</v>
      </c>
      <c r="K860" s="102">
        <f>สกลนคร!AG167</f>
        <v>706823.46</v>
      </c>
      <c r="L860" s="103">
        <f>สกลนคร!AH167</f>
        <v>2483746.2300000004</v>
      </c>
      <c r="M860" s="103">
        <f>สกลนคร!AI167</f>
        <v>2483746.2300000004</v>
      </c>
      <c r="N860" s="99"/>
      <c r="O860" s="99"/>
      <c r="P860" s="99"/>
      <c r="Q860" s="91">
        <f t="shared" si="31"/>
        <v>0</v>
      </c>
      <c r="R860" s="92">
        <f t="shared" si="32"/>
        <v>887.05222500000013</v>
      </c>
    </row>
    <row r="861" spans="1:18" x14ac:dyDescent="0.7">
      <c r="A861" s="98">
        <v>6</v>
      </c>
      <c r="B861" s="99" t="s">
        <v>59</v>
      </c>
      <c r="C861" s="99" t="s">
        <v>517</v>
      </c>
      <c r="D861" s="99" t="s">
        <v>146</v>
      </c>
      <c r="E861" s="99" t="s">
        <v>518</v>
      </c>
      <c r="F861" s="99" t="s">
        <v>178</v>
      </c>
      <c r="G861" s="99" t="s">
        <v>1242</v>
      </c>
      <c r="H861" s="100">
        <v>3862</v>
      </c>
      <c r="I861" s="98">
        <v>3</v>
      </c>
      <c r="J861" s="103">
        <f>สกลนคร!F168</f>
        <v>89431.51</v>
      </c>
      <c r="K861" s="102">
        <f>สกลนคร!AG168</f>
        <v>97461</v>
      </c>
      <c r="L861" s="103">
        <f>สกลนคร!AH168</f>
        <v>3456338.21</v>
      </c>
      <c r="M861" s="103">
        <f>สกลนคร!AI168</f>
        <v>3456338.21</v>
      </c>
      <c r="N861" s="99"/>
      <c r="O861" s="99"/>
      <c r="P861" s="99"/>
      <c r="Q861" s="91">
        <f t="shared" si="31"/>
        <v>0</v>
      </c>
      <c r="R861" s="92">
        <f t="shared" si="32"/>
        <v>894.96069653029519</v>
      </c>
    </row>
    <row r="862" spans="1:18" s="110" customFormat="1" x14ac:dyDescent="0.7">
      <c r="A862" s="104">
        <v>15</v>
      </c>
      <c r="B862" s="105" t="s">
        <v>59</v>
      </c>
      <c r="C862" s="105"/>
      <c r="D862" s="105"/>
      <c r="E862" s="105" t="s">
        <v>75</v>
      </c>
      <c r="F862" s="105"/>
      <c r="G862" s="105" t="s">
        <v>520</v>
      </c>
      <c r="H862" s="111">
        <f>SUM(H857:H861)</f>
        <v>18043</v>
      </c>
      <c r="I862" s="104"/>
      <c r="J862" s="107">
        <f>SUM(J856:J861)</f>
        <v>3145892.2299999995</v>
      </c>
      <c r="K862" s="142">
        <f>SUM(K856:K861)</f>
        <v>3139570.52</v>
      </c>
      <c r="L862" s="107">
        <f>SUM(L856:L861)</f>
        <v>13774880.630000003</v>
      </c>
      <c r="M862" s="107">
        <f>SUM(M856:M861)</f>
        <v>13774880.630000003</v>
      </c>
      <c r="N862" s="105">
        <v>5</v>
      </c>
      <c r="O862" s="105">
        <v>5</v>
      </c>
      <c r="P862" s="105">
        <f>N862-O862</f>
        <v>0</v>
      </c>
      <c r="Q862" s="108">
        <f t="shared" si="31"/>
        <v>0</v>
      </c>
      <c r="R862" s="109">
        <f>L862/H862</f>
        <v>763.44735520700567</v>
      </c>
    </row>
    <row r="863" spans="1:18" x14ac:dyDescent="0.7">
      <c r="A863" s="98">
        <v>1</v>
      </c>
      <c r="B863" s="99" t="s">
        <v>59</v>
      </c>
      <c r="C863" s="99" t="s">
        <v>521</v>
      </c>
      <c r="D863" s="99" t="s">
        <v>148</v>
      </c>
      <c r="E863" s="99" t="s">
        <v>522</v>
      </c>
      <c r="F863" s="99" t="s">
        <v>208</v>
      </c>
      <c r="G863" s="99" t="s">
        <v>523</v>
      </c>
      <c r="H863" s="100"/>
      <c r="I863" s="98"/>
      <c r="J863" s="101"/>
      <c r="K863" s="102"/>
      <c r="L863" s="103"/>
      <c r="M863" s="103"/>
      <c r="N863" s="99"/>
      <c r="O863" s="99"/>
      <c r="P863" s="99"/>
    </row>
    <row r="864" spans="1:18" x14ac:dyDescent="0.7">
      <c r="A864" s="98">
        <v>2</v>
      </c>
      <c r="B864" s="99" t="s">
        <v>59</v>
      </c>
      <c r="C864" s="99" t="s">
        <v>521</v>
      </c>
      <c r="D864" s="99" t="s">
        <v>148</v>
      </c>
      <c r="E864" s="99" t="s">
        <v>522</v>
      </c>
      <c r="F864" s="99" t="s">
        <v>178</v>
      </c>
      <c r="G864" s="99" t="s">
        <v>1243</v>
      </c>
      <c r="H864" s="100">
        <v>997</v>
      </c>
      <c r="I864" s="98">
        <v>1</v>
      </c>
      <c r="J864" s="103">
        <f>สกลนคร!F169</f>
        <v>319851.90999999997</v>
      </c>
      <c r="K864" s="102">
        <f>สกลนคร!AG169</f>
        <v>385894.45</v>
      </c>
      <c r="L864" s="103">
        <f>สกลนคร!AH169</f>
        <v>1994707.8800000001</v>
      </c>
      <c r="M864" s="103">
        <f>สกลนคร!AI169</f>
        <v>1994707.8800000001</v>
      </c>
      <c r="N864" s="99"/>
      <c r="O864" s="99"/>
      <c r="P864" s="99"/>
      <c r="Q864" s="91">
        <f t="shared" si="31"/>
        <v>0</v>
      </c>
      <c r="R864" s="92">
        <f t="shared" si="32"/>
        <v>2000.7100100300904</v>
      </c>
    </row>
    <row r="865" spans="1:18" x14ac:dyDescent="0.7">
      <c r="A865" s="98">
        <v>3</v>
      </c>
      <c r="B865" s="99" t="s">
        <v>59</v>
      </c>
      <c r="C865" s="99" t="s">
        <v>521</v>
      </c>
      <c r="D865" s="99" t="s">
        <v>148</v>
      </c>
      <c r="E865" s="99" t="s">
        <v>522</v>
      </c>
      <c r="F865" s="99" t="s">
        <v>178</v>
      </c>
      <c r="G865" s="99" t="s">
        <v>1244</v>
      </c>
      <c r="H865" s="100">
        <v>5720</v>
      </c>
      <c r="I865" s="98">
        <v>4</v>
      </c>
      <c r="J865" s="103">
        <f>สกลนคร!F170</f>
        <v>394601.21</v>
      </c>
      <c r="K865" s="102">
        <f>สกลนคร!AG170</f>
        <v>445789.17</v>
      </c>
      <c r="L865" s="103">
        <f>สกลนคร!AH170</f>
        <v>2881736.31</v>
      </c>
      <c r="M865" s="103">
        <f>สกลนคร!AI170</f>
        <v>2881736.31</v>
      </c>
      <c r="N865" s="99"/>
      <c r="O865" s="99"/>
      <c r="P865" s="99"/>
      <c r="Q865" s="91">
        <f t="shared" si="31"/>
        <v>0</v>
      </c>
      <c r="R865" s="92">
        <f t="shared" si="32"/>
        <v>503.80005419580419</v>
      </c>
    </row>
    <row r="866" spans="1:18" x14ac:dyDescent="0.7">
      <c r="A866" s="98">
        <v>4</v>
      </c>
      <c r="B866" s="99" t="s">
        <v>59</v>
      </c>
      <c r="C866" s="99" t="s">
        <v>521</v>
      </c>
      <c r="D866" s="99" t="s">
        <v>148</v>
      </c>
      <c r="E866" s="99" t="s">
        <v>522</v>
      </c>
      <c r="F866" s="99" t="s">
        <v>178</v>
      </c>
      <c r="G866" s="99" t="s">
        <v>1245</v>
      </c>
      <c r="H866" s="100">
        <v>3258</v>
      </c>
      <c r="I866" s="98">
        <v>3</v>
      </c>
      <c r="J866" s="103">
        <f>สกลนคร!F171</f>
        <v>115446.32</v>
      </c>
      <c r="K866" s="102">
        <f>สกลนคร!AG171</f>
        <v>145792.78000000003</v>
      </c>
      <c r="L866" s="103">
        <f>สกลนคร!AH171</f>
        <v>2305616.6100000003</v>
      </c>
      <c r="M866" s="103">
        <f>สกลนคร!AI171</f>
        <v>2305616.6100000003</v>
      </c>
      <c r="N866" s="99"/>
      <c r="O866" s="99"/>
      <c r="P866" s="99"/>
      <c r="Q866" s="91">
        <f t="shared" si="31"/>
        <v>0</v>
      </c>
      <c r="R866" s="92">
        <f t="shared" si="32"/>
        <v>707.67851749539602</v>
      </c>
    </row>
    <row r="867" spans="1:18" x14ac:dyDescent="0.7">
      <c r="A867" s="98">
        <v>5</v>
      </c>
      <c r="B867" s="99" t="s">
        <v>59</v>
      </c>
      <c r="C867" s="99" t="s">
        <v>521</v>
      </c>
      <c r="D867" s="99" t="s">
        <v>148</v>
      </c>
      <c r="E867" s="99" t="s">
        <v>522</v>
      </c>
      <c r="F867" s="99" t="s">
        <v>178</v>
      </c>
      <c r="G867" s="99" t="s">
        <v>1246</v>
      </c>
      <c r="H867" s="100">
        <v>5165</v>
      </c>
      <c r="I867" s="98">
        <v>4</v>
      </c>
      <c r="J867" s="103">
        <f>สกลนคร!F172</f>
        <v>695062.38</v>
      </c>
      <c r="K867" s="102">
        <f>สกลนคร!AG172</f>
        <v>757600</v>
      </c>
      <c r="L867" s="103">
        <f>สกลนคร!AH172</f>
        <v>3094472.5</v>
      </c>
      <c r="M867" s="103">
        <f>สกลนคร!AI172</f>
        <v>3094472.5</v>
      </c>
      <c r="N867" s="99"/>
      <c r="O867" s="99"/>
      <c r="P867" s="99"/>
      <c r="Q867" s="91">
        <f t="shared" si="31"/>
        <v>0</v>
      </c>
      <c r="R867" s="92">
        <f t="shared" si="32"/>
        <v>599.12342691190702</v>
      </c>
    </row>
    <row r="868" spans="1:18" x14ac:dyDescent="0.7">
      <c r="A868" s="98">
        <v>6</v>
      </c>
      <c r="B868" s="99" t="s">
        <v>59</v>
      </c>
      <c r="C868" s="99" t="s">
        <v>521</v>
      </c>
      <c r="D868" s="99" t="s">
        <v>148</v>
      </c>
      <c r="E868" s="99" t="s">
        <v>522</v>
      </c>
      <c r="F868" s="99" t="s">
        <v>178</v>
      </c>
      <c r="G868" s="99" t="s">
        <v>1247</v>
      </c>
      <c r="H868" s="100">
        <v>3445</v>
      </c>
      <c r="I868" s="98">
        <v>3</v>
      </c>
      <c r="J868" s="103">
        <f>สกลนคร!F173</f>
        <v>936272.75</v>
      </c>
      <c r="K868" s="102">
        <f>สกลนคร!AG173</f>
        <v>999803.46</v>
      </c>
      <c r="L868" s="103">
        <f>สกลนคร!AH173</f>
        <v>2983924.4</v>
      </c>
      <c r="M868" s="103">
        <f>สกลนคร!AI173</f>
        <v>2983924.4</v>
      </c>
      <c r="N868" s="99"/>
      <c r="O868" s="99"/>
      <c r="P868" s="99"/>
      <c r="Q868" s="91">
        <f t="shared" si="31"/>
        <v>0</v>
      </c>
      <c r="R868" s="92">
        <f t="shared" si="32"/>
        <v>866.16092888243827</v>
      </c>
    </row>
    <row r="869" spans="1:18" x14ac:dyDescent="0.7">
      <c r="A869" s="98">
        <v>7</v>
      </c>
      <c r="B869" s="99" t="s">
        <v>59</v>
      </c>
      <c r="C869" s="99" t="s">
        <v>521</v>
      </c>
      <c r="D869" s="99" t="s">
        <v>148</v>
      </c>
      <c r="E869" s="99" t="s">
        <v>522</v>
      </c>
      <c r="F869" s="99" t="s">
        <v>178</v>
      </c>
      <c r="G869" s="99" t="s">
        <v>1248</v>
      </c>
      <c r="H869" s="100">
        <v>6336</v>
      </c>
      <c r="I869" s="98">
        <v>5</v>
      </c>
      <c r="J869" s="103">
        <f>สกลนคร!F174</f>
        <v>477951.02</v>
      </c>
      <c r="K869" s="102">
        <f>สกลนคร!AG174</f>
        <v>498023.5</v>
      </c>
      <c r="L869" s="103">
        <f>สกลนคร!AH174</f>
        <v>3162633.15</v>
      </c>
      <c r="M869" s="103">
        <f>สกลนคร!AI174</f>
        <v>3162633.15</v>
      </c>
      <c r="N869" s="99"/>
      <c r="O869" s="99"/>
      <c r="P869" s="99"/>
      <c r="Q869" s="91">
        <f t="shared" si="31"/>
        <v>0</v>
      </c>
      <c r="R869" s="92">
        <f t="shared" si="32"/>
        <v>499.15295928030304</v>
      </c>
    </row>
    <row r="870" spans="1:18" s="110" customFormat="1" x14ac:dyDescent="0.7">
      <c r="A870" s="104">
        <v>16</v>
      </c>
      <c r="B870" s="105" t="s">
        <v>59</v>
      </c>
      <c r="C870" s="105"/>
      <c r="D870" s="105"/>
      <c r="E870" s="105" t="s">
        <v>75</v>
      </c>
      <c r="F870" s="105"/>
      <c r="G870" s="105" t="s">
        <v>524</v>
      </c>
      <c r="H870" s="111">
        <f>SUM(H864:H869)</f>
        <v>24921</v>
      </c>
      <c r="I870" s="104"/>
      <c r="J870" s="107">
        <f>SUM(J863:J869)</f>
        <v>2939185.59</v>
      </c>
      <c r="K870" s="107">
        <f>SUM(K863:K869)</f>
        <v>3232903.36</v>
      </c>
      <c r="L870" s="107">
        <f>SUM(L863:L869)</f>
        <v>16423090.850000001</v>
      </c>
      <c r="M870" s="107">
        <f>SUM(M863:M869)</f>
        <v>16423090.850000001</v>
      </c>
      <c r="N870" s="105">
        <v>6</v>
      </c>
      <c r="O870" s="105">
        <v>6</v>
      </c>
      <c r="P870" s="105">
        <f>N870-O870</f>
        <v>0</v>
      </c>
      <c r="Q870" s="108">
        <f t="shared" si="31"/>
        <v>0</v>
      </c>
      <c r="R870" s="109">
        <f>L870/H870</f>
        <v>659.00609325468486</v>
      </c>
    </row>
    <row r="871" spans="1:18" x14ac:dyDescent="0.7">
      <c r="A871" s="98">
        <v>1</v>
      </c>
      <c r="B871" s="99" t="s">
        <v>59</v>
      </c>
      <c r="C871" s="99" t="s">
        <v>525</v>
      </c>
      <c r="D871" s="99" t="s">
        <v>150</v>
      </c>
      <c r="E871" s="99" t="s">
        <v>526</v>
      </c>
      <c r="F871" s="99" t="s">
        <v>208</v>
      </c>
      <c r="G871" s="99" t="s">
        <v>527</v>
      </c>
      <c r="H871" s="100"/>
      <c r="I871" s="98"/>
      <c r="J871" s="101"/>
      <c r="K871" s="102"/>
      <c r="L871" s="103"/>
      <c r="M871" s="103"/>
      <c r="N871" s="99"/>
      <c r="O871" s="99"/>
      <c r="P871" s="99"/>
    </row>
    <row r="872" spans="1:18" x14ac:dyDescent="0.7">
      <c r="A872" s="98">
        <v>2</v>
      </c>
      <c r="B872" s="99" t="s">
        <v>59</v>
      </c>
      <c r="C872" s="99" t="s">
        <v>525</v>
      </c>
      <c r="D872" s="99" t="s">
        <v>150</v>
      </c>
      <c r="E872" s="99" t="s">
        <v>526</v>
      </c>
      <c r="F872" s="99" t="s">
        <v>178</v>
      </c>
      <c r="G872" s="99" t="s">
        <v>1249</v>
      </c>
      <c r="H872" s="100">
        <v>4782</v>
      </c>
      <c r="I872" s="98">
        <v>4</v>
      </c>
      <c r="J872" s="103">
        <f>สกลนคร!F175</f>
        <v>1444407.13</v>
      </c>
      <c r="K872" s="102">
        <f>สกลนคร!AG175</f>
        <v>1681835.47</v>
      </c>
      <c r="L872" s="103">
        <f>สกลนคร!AH175</f>
        <v>2760722.98</v>
      </c>
      <c r="M872" s="103">
        <f>สกลนคร!AI175</f>
        <v>2760722.98</v>
      </c>
      <c r="N872" s="99"/>
      <c r="O872" s="99"/>
      <c r="P872" s="99"/>
      <c r="Q872" s="91">
        <f t="shared" si="31"/>
        <v>0</v>
      </c>
      <c r="R872" s="92">
        <f t="shared" si="32"/>
        <v>577.31555416143874</v>
      </c>
    </row>
    <row r="873" spans="1:18" x14ac:dyDescent="0.7">
      <c r="A873" s="98">
        <v>3</v>
      </c>
      <c r="B873" s="99" t="s">
        <v>59</v>
      </c>
      <c r="C873" s="99" t="s">
        <v>525</v>
      </c>
      <c r="D873" s="99" t="s">
        <v>150</v>
      </c>
      <c r="E873" s="99" t="s">
        <v>526</v>
      </c>
      <c r="F873" s="99" t="s">
        <v>178</v>
      </c>
      <c r="G873" s="99" t="s">
        <v>1250</v>
      </c>
      <c r="H873" s="100">
        <v>3511</v>
      </c>
      <c r="I873" s="98">
        <v>3</v>
      </c>
      <c r="J873" s="103">
        <f>สกลนคร!F176</f>
        <v>1378870.24</v>
      </c>
      <c r="K873" s="102">
        <f>สกลนคร!AG176</f>
        <v>1490870.26</v>
      </c>
      <c r="L873" s="103">
        <f>สกลนคร!AH176</f>
        <v>2693759.4899999998</v>
      </c>
      <c r="M873" s="103">
        <f>สกลนคร!AI176</f>
        <v>2693759.4899999998</v>
      </c>
      <c r="N873" s="99"/>
      <c r="O873" s="99"/>
      <c r="P873" s="99"/>
      <c r="Q873" s="91">
        <f t="shared" si="31"/>
        <v>0</v>
      </c>
      <c r="R873" s="92">
        <f t="shared" si="32"/>
        <v>767.23426089433201</v>
      </c>
    </row>
    <row r="874" spans="1:18" x14ac:dyDescent="0.7">
      <c r="A874" s="98">
        <v>4</v>
      </c>
      <c r="B874" s="99" t="s">
        <v>59</v>
      </c>
      <c r="C874" s="99" t="s">
        <v>525</v>
      </c>
      <c r="D874" s="99" t="s">
        <v>150</v>
      </c>
      <c r="E874" s="99" t="s">
        <v>526</v>
      </c>
      <c r="F874" s="99" t="s">
        <v>178</v>
      </c>
      <c r="G874" s="99" t="s">
        <v>1251</v>
      </c>
      <c r="H874" s="100">
        <v>2116</v>
      </c>
      <c r="I874" s="98">
        <v>2</v>
      </c>
      <c r="J874" s="103">
        <f>สกลนคร!F177</f>
        <v>1026063.67</v>
      </c>
      <c r="K874" s="102">
        <f>สกลนคร!AG177</f>
        <v>1204968.0000000002</v>
      </c>
      <c r="L874" s="103">
        <f>สกลนคร!AH177</f>
        <v>1931615.29</v>
      </c>
      <c r="M874" s="103">
        <f>สกลนคร!AI177</f>
        <v>1931615.29</v>
      </c>
      <c r="N874" s="99"/>
      <c r="O874" s="99"/>
      <c r="P874" s="99"/>
      <c r="Q874" s="91">
        <f t="shared" si="31"/>
        <v>0</v>
      </c>
      <c r="R874" s="92">
        <f t="shared" si="32"/>
        <v>912.86166824196596</v>
      </c>
    </row>
    <row r="875" spans="1:18" x14ac:dyDescent="0.7">
      <c r="A875" s="98">
        <v>5</v>
      </c>
      <c r="B875" s="99" t="s">
        <v>59</v>
      </c>
      <c r="C875" s="99" t="s">
        <v>525</v>
      </c>
      <c r="D875" s="99" t="s">
        <v>150</v>
      </c>
      <c r="E875" s="99" t="s">
        <v>526</v>
      </c>
      <c r="F875" s="99" t="s">
        <v>178</v>
      </c>
      <c r="G875" s="99" t="s">
        <v>1252</v>
      </c>
      <c r="H875" s="100">
        <v>5068</v>
      </c>
      <c r="I875" s="98">
        <v>4</v>
      </c>
      <c r="J875" s="103">
        <f>สกลนคร!F178</f>
        <v>1058448.23</v>
      </c>
      <c r="K875" s="102">
        <f>สกลนคร!AG178</f>
        <v>1307517.5699999998</v>
      </c>
      <c r="L875" s="103">
        <f>สกลนคร!AH178</f>
        <v>2774688.4800000004</v>
      </c>
      <c r="M875" s="103">
        <f>สกลนคร!AI178</f>
        <v>2774688.4800000004</v>
      </c>
      <c r="N875" s="99"/>
      <c r="O875" s="99"/>
      <c r="P875" s="99"/>
      <c r="Q875" s="91">
        <f t="shared" si="31"/>
        <v>0</v>
      </c>
      <c r="R875" s="92">
        <f t="shared" si="32"/>
        <v>547.49180741910027</v>
      </c>
    </row>
    <row r="876" spans="1:18" x14ac:dyDescent="0.7">
      <c r="A876" s="98">
        <v>6</v>
      </c>
      <c r="B876" s="99" t="s">
        <v>59</v>
      </c>
      <c r="C876" s="99" t="s">
        <v>525</v>
      </c>
      <c r="D876" s="99" t="s">
        <v>150</v>
      </c>
      <c r="E876" s="99" t="s">
        <v>526</v>
      </c>
      <c r="F876" s="99" t="s">
        <v>178</v>
      </c>
      <c r="G876" s="99" t="s">
        <v>1253</v>
      </c>
      <c r="H876" s="100">
        <v>2178</v>
      </c>
      <c r="I876" s="98">
        <v>2</v>
      </c>
      <c r="J876" s="103">
        <f>สกลนคร!F179</f>
        <v>957515.78</v>
      </c>
      <c r="K876" s="102">
        <f>สกลนคร!AG179</f>
        <v>997563.72</v>
      </c>
      <c r="L876" s="103">
        <f>สกลนคร!AH179</f>
        <v>1710580.87</v>
      </c>
      <c r="M876" s="103">
        <f>สกลนคร!AI179</f>
        <v>1710580.87</v>
      </c>
      <c r="N876" s="99"/>
      <c r="O876" s="99"/>
      <c r="P876" s="99"/>
      <c r="Q876" s="91">
        <f t="shared" si="31"/>
        <v>0</v>
      </c>
      <c r="R876" s="92">
        <f t="shared" si="32"/>
        <v>785.39066574839308</v>
      </c>
    </row>
    <row r="877" spans="1:18" x14ac:dyDescent="0.7">
      <c r="A877" s="98">
        <v>7</v>
      </c>
      <c r="B877" s="99" t="s">
        <v>59</v>
      </c>
      <c r="C877" s="99" t="s">
        <v>525</v>
      </c>
      <c r="D877" s="99" t="s">
        <v>150</v>
      </c>
      <c r="E877" s="99" t="s">
        <v>526</v>
      </c>
      <c r="F877" s="99" t="s">
        <v>178</v>
      </c>
      <c r="G877" s="99" t="s">
        <v>1254</v>
      </c>
      <c r="H877" s="100">
        <v>3138</v>
      </c>
      <c r="I877" s="98">
        <v>3</v>
      </c>
      <c r="J877" s="103">
        <f>สกลนคร!F180</f>
        <v>935402.31</v>
      </c>
      <c r="K877" s="102">
        <f>สกลนคร!AG180</f>
        <v>1074040</v>
      </c>
      <c r="L877" s="103">
        <f>สกลนคร!AH180</f>
        <v>1950295.05</v>
      </c>
      <c r="M877" s="103">
        <f>สกลนคร!AI180</f>
        <v>1950295.05</v>
      </c>
      <c r="N877" s="99"/>
      <c r="O877" s="99"/>
      <c r="P877" s="99"/>
      <c r="Q877" s="91">
        <f t="shared" si="31"/>
        <v>0</v>
      </c>
      <c r="R877" s="92">
        <f t="shared" si="32"/>
        <v>621.50893881453158</v>
      </c>
    </row>
    <row r="878" spans="1:18" x14ac:dyDescent="0.7">
      <c r="A878" s="98">
        <v>8</v>
      </c>
      <c r="B878" s="99" t="s">
        <v>59</v>
      </c>
      <c r="C878" s="99" t="s">
        <v>525</v>
      </c>
      <c r="D878" s="99" t="s">
        <v>150</v>
      </c>
      <c r="E878" s="99" t="s">
        <v>526</v>
      </c>
      <c r="F878" s="99" t="s">
        <v>178</v>
      </c>
      <c r="G878" s="99" t="s">
        <v>1255</v>
      </c>
      <c r="H878" s="100">
        <v>3606</v>
      </c>
      <c r="I878" s="98">
        <v>3</v>
      </c>
      <c r="J878" s="103">
        <f>สกลนคร!F181</f>
        <v>946464.51</v>
      </c>
      <c r="K878" s="102">
        <f>สกลนคร!AG181</f>
        <v>1177971.49</v>
      </c>
      <c r="L878" s="103">
        <f>สกลนคร!AH181</f>
        <v>2975075.92</v>
      </c>
      <c r="M878" s="103">
        <f>สกลนคร!AI181</f>
        <v>2975075.92</v>
      </c>
      <c r="N878" s="99"/>
      <c r="O878" s="99"/>
      <c r="P878" s="99"/>
      <c r="Q878" s="91">
        <f t="shared" si="31"/>
        <v>0</v>
      </c>
      <c r="R878" s="92">
        <f t="shared" si="32"/>
        <v>825.0349195784803</v>
      </c>
    </row>
    <row r="879" spans="1:18" s="110" customFormat="1" x14ac:dyDescent="0.7">
      <c r="A879" s="104">
        <v>17</v>
      </c>
      <c r="B879" s="105" t="s">
        <v>59</v>
      </c>
      <c r="C879" s="105"/>
      <c r="D879" s="105"/>
      <c r="E879" s="105" t="s">
        <v>75</v>
      </c>
      <c r="F879" s="105"/>
      <c r="G879" s="105" t="s">
        <v>528</v>
      </c>
      <c r="H879" s="111">
        <f>SUM(H872:H878)</f>
        <v>24399</v>
      </c>
      <c r="I879" s="104"/>
      <c r="J879" s="107">
        <f>SUM(J871:J878)</f>
        <v>7747171.8699999992</v>
      </c>
      <c r="K879" s="107">
        <f>SUM(K871:K878)</f>
        <v>8934766.5099999998</v>
      </c>
      <c r="L879" s="107">
        <f>SUM(L871:L878)</f>
        <v>16796738.079999998</v>
      </c>
      <c r="M879" s="107">
        <f>SUM(M871:M878)</f>
        <v>16796738.079999998</v>
      </c>
      <c r="N879" s="105">
        <v>7</v>
      </c>
      <c r="O879" s="105">
        <v>7</v>
      </c>
      <c r="P879" s="105">
        <f>N879-O879</f>
        <v>0</v>
      </c>
      <c r="Q879" s="108">
        <f t="shared" si="31"/>
        <v>0</v>
      </c>
      <c r="R879" s="109">
        <f>L879/H879</f>
        <v>688.41911881634485</v>
      </c>
    </row>
    <row r="880" spans="1:18" x14ac:dyDescent="0.7">
      <c r="A880" s="98">
        <v>1</v>
      </c>
      <c r="B880" s="99" t="s">
        <v>59</v>
      </c>
      <c r="C880" s="99" t="s">
        <v>529</v>
      </c>
      <c r="D880" s="99" t="s">
        <v>530</v>
      </c>
      <c r="E880" s="99" t="s">
        <v>531</v>
      </c>
      <c r="F880" s="99" t="s">
        <v>208</v>
      </c>
      <c r="G880" s="99" t="s">
        <v>532</v>
      </c>
      <c r="H880" s="100"/>
      <c r="I880" s="98"/>
      <c r="J880" s="101"/>
      <c r="K880" s="102"/>
      <c r="L880" s="103"/>
      <c r="M880" s="103"/>
      <c r="N880" s="99"/>
      <c r="O880" s="99"/>
      <c r="P880" s="99"/>
    </row>
    <row r="881" spans="1:18" x14ac:dyDescent="0.7">
      <c r="A881" s="98">
        <v>2</v>
      </c>
      <c r="B881" s="99" t="s">
        <v>59</v>
      </c>
      <c r="C881" s="99" t="s">
        <v>529</v>
      </c>
      <c r="D881" s="99" t="s">
        <v>530</v>
      </c>
      <c r="E881" s="99" t="s">
        <v>531</v>
      </c>
      <c r="F881" s="99" t="s">
        <v>178</v>
      </c>
      <c r="G881" s="99" t="s">
        <v>1256</v>
      </c>
      <c r="H881" s="100">
        <v>3063</v>
      </c>
      <c r="I881" s="98">
        <v>3</v>
      </c>
      <c r="J881" s="103">
        <f>สกลนคร!F182</f>
        <v>452483.56</v>
      </c>
      <c r="K881" s="102">
        <f>สกลนคร!AG182</f>
        <v>506273.13</v>
      </c>
      <c r="L881" s="103">
        <f>สกลนคร!AH182</f>
        <v>1512415.11</v>
      </c>
      <c r="M881" s="103">
        <f>สกลนคร!AI182</f>
        <v>1512415.11</v>
      </c>
      <c r="N881" s="99"/>
      <c r="O881" s="99"/>
      <c r="P881" s="99"/>
      <c r="Q881" s="91">
        <f t="shared" si="31"/>
        <v>0</v>
      </c>
      <c r="R881" s="92">
        <f t="shared" si="32"/>
        <v>493.76921645445645</v>
      </c>
    </row>
    <row r="882" spans="1:18" x14ac:dyDescent="0.7">
      <c r="A882" s="98">
        <v>3</v>
      </c>
      <c r="B882" s="99" t="s">
        <v>59</v>
      </c>
      <c r="C882" s="99" t="s">
        <v>529</v>
      </c>
      <c r="D882" s="99" t="s">
        <v>530</v>
      </c>
      <c r="E882" s="99" t="s">
        <v>531</v>
      </c>
      <c r="F882" s="99" t="s">
        <v>178</v>
      </c>
      <c r="G882" s="99" t="s">
        <v>1257</v>
      </c>
      <c r="H882" s="100">
        <v>2781</v>
      </c>
      <c r="I882" s="98">
        <v>2</v>
      </c>
      <c r="J882" s="103">
        <f>สกลนคร!F183</f>
        <v>28442.38</v>
      </c>
      <c r="K882" s="102">
        <f>สกลนคร!AG183</f>
        <v>118356.77000000002</v>
      </c>
      <c r="L882" s="103">
        <f>สกลนคร!AH183</f>
        <v>2479095.8499999996</v>
      </c>
      <c r="M882" s="103">
        <f>สกลนคร!AI183</f>
        <v>2479095.8499999996</v>
      </c>
      <c r="N882" s="99"/>
      <c r="O882" s="99"/>
      <c r="P882" s="99"/>
      <c r="Q882" s="91">
        <f t="shared" si="31"/>
        <v>0</v>
      </c>
      <c r="R882" s="92">
        <f t="shared" si="32"/>
        <v>891.44043509528933</v>
      </c>
    </row>
    <row r="883" spans="1:18" x14ac:dyDescent="0.7">
      <c r="A883" s="98">
        <v>4</v>
      </c>
      <c r="B883" s="99" t="s">
        <v>59</v>
      </c>
      <c r="C883" s="99" t="s">
        <v>529</v>
      </c>
      <c r="D883" s="99" t="s">
        <v>530</v>
      </c>
      <c r="E883" s="99" t="s">
        <v>531</v>
      </c>
      <c r="F883" s="99" t="s">
        <v>178</v>
      </c>
      <c r="G883" s="99" t="s">
        <v>1258</v>
      </c>
      <c r="H883" s="100">
        <v>2236</v>
      </c>
      <c r="I883" s="98">
        <v>2</v>
      </c>
      <c r="J883" s="103">
        <f>สกลนคร!F184</f>
        <v>458294.38</v>
      </c>
      <c r="K883" s="102">
        <f>สกลนคร!AG184</f>
        <v>502664.44</v>
      </c>
      <c r="L883" s="103">
        <f>สกลนคร!AH184</f>
        <v>1703478.88</v>
      </c>
      <c r="M883" s="103">
        <f>สกลนคร!AI184</f>
        <v>1703478.88</v>
      </c>
      <c r="N883" s="99"/>
      <c r="O883" s="99"/>
      <c r="P883" s="99"/>
      <c r="Q883" s="91">
        <f t="shared" si="31"/>
        <v>0</v>
      </c>
      <c r="R883" s="92">
        <f t="shared" si="32"/>
        <v>761.84207513416811</v>
      </c>
    </row>
    <row r="884" spans="1:18" x14ac:dyDescent="0.7">
      <c r="A884" s="98">
        <v>5</v>
      </c>
      <c r="B884" s="99" t="s">
        <v>59</v>
      </c>
      <c r="C884" s="99" t="s">
        <v>529</v>
      </c>
      <c r="D884" s="99" t="s">
        <v>530</v>
      </c>
      <c r="E884" s="99" t="s">
        <v>531</v>
      </c>
      <c r="F884" s="99" t="s">
        <v>178</v>
      </c>
      <c r="G884" s="99" t="s">
        <v>1259</v>
      </c>
      <c r="H884" s="100">
        <v>2004</v>
      </c>
      <c r="I884" s="98">
        <v>2</v>
      </c>
      <c r="J884" s="103">
        <f>สกลนคร!F185</f>
        <v>215085.22</v>
      </c>
      <c r="K884" s="102">
        <f>สกลนคร!AG185</f>
        <v>201994.06</v>
      </c>
      <c r="L884" s="103">
        <f>สกลนคร!AH185</f>
        <v>1317030.76</v>
      </c>
      <c r="M884" s="103">
        <f>สกลนคร!AI185</f>
        <v>1317030.76</v>
      </c>
      <c r="N884" s="99"/>
      <c r="O884" s="99"/>
      <c r="P884" s="99"/>
      <c r="Q884" s="91">
        <f t="shared" si="31"/>
        <v>0</v>
      </c>
      <c r="R884" s="92">
        <f t="shared" si="32"/>
        <v>657.20097804391219</v>
      </c>
    </row>
    <row r="885" spans="1:18" x14ac:dyDescent="0.7">
      <c r="A885" s="98">
        <v>6</v>
      </c>
      <c r="B885" s="99" t="s">
        <v>59</v>
      </c>
      <c r="C885" s="99" t="s">
        <v>529</v>
      </c>
      <c r="D885" s="99" t="s">
        <v>530</v>
      </c>
      <c r="E885" s="99" t="s">
        <v>531</v>
      </c>
      <c r="F885" s="99" t="s">
        <v>178</v>
      </c>
      <c r="G885" s="99" t="s">
        <v>1260</v>
      </c>
      <c r="H885" s="100">
        <v>3574</v>
      </c>
      <c r="I885" s="98">
        <v>3</v>
      </c>
      <c r="J885" s="103">
        <f>สกลนคร!F186</f>
        <v>357454.67</v>
      </c>
      <c r="K885" s="102">
        <f>สกลนคร!AG186</f>
        <v>405291.29</v>
      </c>
      <c r="L885" s="103">
        <f>สกลนคร!AH186</f>
        <v>2435431.9099999997</v>
      </c>
      <c r="M885" s="103">
        <f>สกลนคร!AI186</f>
        <v>2435431.9099999997</v>
      </c>
      <c r="N885" s="99"/>
      <c r="O885" s="99"/>
      <c r="P885" s="99"/>
      <c r="Q885" s="91">
        <f t="shared" si="31"/>
        <v>0</v>
      </c>
      <c r="R885" s="92">
        <f t="shared" si="32"/>
        <v>681.43030498041401</v>
      </c>
    </row>
    <row r="886" spans="1:18" x14ac:dyDescent="0.7">
      <c r="A886" s="98">
        <v>7</v>
      </c>
      <c r="B886" s="99" t="s">
        <v>59</v>
      </c>
      <c r="C886" s="99" t="s">
        <v>529</v>
      </c>
      <c r="D886" s="99" t="s">
        <v>530</v>
      </c>
      <c r="E886" s="99" t="s">
        <v>531</v>
      </c>
      <c r="F886" s="99" t="s">
        <v>178</v>
      </c>
      <c r="G886" s="99" t="s">
        <v>1261</v>
      </c>
      <c r="H886" s="100">
        <v>6722</v>
      </c>
      <c r="I886" s="98">
        <v>5</v>
      </c>
      <c r="J886" s="103">
        <f>สกลนคร!F187</f>
        <v>584975.48</v>
      </c>
      <c r="K886" s="102">
        <f>สกลนคร!AG187</f>
        <v>696336.54999999993</v>
      </c>
      <c r="L886" s="103">
        <f>สกลนคร!AH187</f>
        <v>3322504.45</v>
      </c>
      <c r="M886" s="103">
        <f>สกลนคร!AI187</f>
        <v>3322504.45</v>
      </c>
      <c r="N886" s="99"/>
      <c r="O886" s="99"/>
      <c r="P886" s="99"/>
      <c r="Q886" s="91">
        <f t="shared" si="31"/>
        <v>0</v>
      </c>
      <c r="R886" s="92">
        <f t="shared" si="32"/>
        <v>494.27319994049395</v>
      </c>
    </row>
    <row r="887" spans="1:18" x14ac:dyDescent="0.7">
      <c r="A887" s="98">
        <v>8</v>
      </c>
      <c r="B887" s="99" t="s">
        <v>59</v>
      </c>
      <c r="C887" s="99" t="s">
        <v>529</v>
      </c>
      <c r="D887" s="99" t="s">
        <v>530</v>
      </c>
      <c r="E887" s="99" t="s">
        <v>531</v>
      </c>
      <c r="F887" s="99" t="s">
        <v>178</v>
      </c>
      <c r="G887" s="99" t="s">
        <v>1262</v>
      </c>
      <c r="H887" s="100">
        <v>1051</v>
      </c>
      <c r="I887" s="98">
        <v>1</v>
      </c>
      <c r="J887" s="103">
        <f>สกลนคร!F188</f>
        <v>170788.32</v>
      </c>
      <c r="K887" s="102">
        <f>สกลนคร!AG188</f>
        <v>239623.45999999996</v>
      </c>
      <c r="L887" s="103">
        <f>สกลนคร!AH188</f>
        <v>1385337.49</v>
      </c>
      <c r="M887" s="103">
        <f>สกลนคร!AI188</f>
        <v>1385337.49</v>
      </c>
      <c r="N887" s="99"/>
      <c r="O887" s="99"/>
      <c r="P887" s="99"/>
      <c r="Q887" s="91">
        <f t="shared" si="31"/>
        <v>0</v>
      </c>
      <c r="R887" s="92">
        <f t="shared" si="32"/>
        <v>1318.1136917221693</v>
      </c>
    </row>
    <row r="888" spans="1:18" x14ac:dyDescent="0.7">
      <c r="A888" s="98">
        <v>9</v>
      </c>
      <c r="B888" s="99" t="s">
        <v>59</v>
      </c>
      <c r="C888" s="99" t="s">
        <v>529</v>
      </c>
      <c r="D888" s="99" t="s">
        <v>530</v>
      </c>
      <c r="E888" s="99" t="s">
        <v>531</v>
      </c>
      <c r="F888" s="99" t="s">
        <v>178</v>
      </c>
      <c r="G888" s="99" t="s">
        <v>1263</v>
      </c>
      <c r="H888" s="100">
        <v>3165</v>
      </c>
      <c r="I888" s="98">
        <v>3</v>
      </c>
      <c r="J888" s="103">
        <f>สกลนคร!F189</f>
        <v>420403.43</v>
      </c>
      <c r="K888" s="102">
        <f>สกลนคร!AG189</f>
        <v>426721.62</v>
      </c>
      <c r="L888" s="103">
        <f>สกลนคร!AH189</f>
        <v>2058965.27</v>
      </c>
      <c r="M888" s="103">
        <f>สกลนคร!AI189</f>
        <v>2058965.27</v>
      </c>
      <c r="N888" s="99"/>
      <c r="O888" s="99"/>
      <c r="P888" s="99"/>
      <c r="Q888" s="91">
        <f t="shared" si="31"/>
        <v>0</v>
      </c>
      <c r="R888" s="92">
        <f t="shared" si="32"/>
        <v>650.5419494470774</v>
      </c>
    </row>
    <row r="889" spans="1:18" s="110" customFormat="1" x14ac:dyDescent="0.7">
      <c r="A889" s="104">
        <v>18</v>
      </c>
      <c r="B889" s="105" t="s">
        <v>59</v>
      </c>
      <c r="C889" s="105"/>
      <c r="D889" s="105"/>
      <c r="E889" s="105" t="s">
        <v>75</v>
      </c>
      <c r="F889" s="105"/>
      <c r="G889" s="105" t="s">
        <v>533</v>
      </c>
      <c r="H889" s="111">
        <f>SUM(H881:H888)</f>
        <v>24596</v>
      </c>
      <c r="I889" s="104"/>
      <c r="J889" s="107">
        <f>SUM(J880:J888)</f>
        <v>2687927.44</v>
      </c>
      <c r="K889" s="107">
        <f>SUM(K880:K888)</f>
        <v>3097261.3200000003</v>
      </c>
      <c r="L889" s="107">
        <f>SUM(L880:L888)</f>
        <v>16214259.720000001</v>
      </c>
      <c r="M889" s="107">
        <f>SUM(M880:M888)</f>
        <v>16214259.720000001</v>
      </c>
      <c r="N889" s="105">
        <v>8</v>
      </c>
      <c r="O889" s="105">
        <v>8</v>
      </c>
      <c r="P889" s="105">
        <f>N889-O889</f>
        <v>0</v>
      </c>
      <c r="Q889" s="108">
        <f t="shared" si="31"/>
        <v>0</v>
      </c>
      <c r="R889" s="109">
        <f t="shared" si="32"/>
        <v>659.22343958367219</v>
      </c>
    </row>
    <row r="890" spans="1:18" s="110" customFormat="1" ht="25.2" thickBot="1" x14ac:dyDescent="0.75">
      <c r="A890" s="119"/>
      <c r="B890" s="120" t="s">
        <v>59</v>
      </c>
      <c r="C890" s="120" t="s">
        <v>59</v>
      </c>
      <c r="D890" s="120" t="s">
        <v>59</v>
      </c>
      <c r="E890" s="120" t="s">
        <v>59</v>
      </c>
      <c r="F890" s="120"/>
      <c r="G890" s="120" t="s">
        <v>534</v>
      </c>
      <c r="H890" s="121">
        <f>H711+H719+H726+H742+H751+H762+H768+H788+H796+H808+H821+H843+H849+H855+H862+H870+H879+H889</f>
        <v>664335</v>
      </c>
      <c r="I890" s="119"/>
      <c r="J890" s="122">
        <f t="shared" ref="J890:O890" si="33">J711+J719+J726+J742+J751+J762+J768+J788+J796+J808+J821+J843+J849+J855+J862+J870+J879+J889</f>
        <v>92070772.160000026</v>
      </c>
      <c r="K890" s="123">
        <f t="shared" si="33"/>
        <v>106909524.66800001</v>
      </c>
      <c r="L890" s="122">
        <f t="shared" si="33"/>
        <v>434788199.29200011</v>
      </c>
      <c r="M890" s="122">
        <f t="shared" si="33"/>
        <v>434788199.29200011</v>
      </c>
      <c r="N890" s="120">
        <f t="shared" si="33"/>
        <v>168</v>
      </c>
      <c r="O890" s="120">
        <f t="shared" si="33"/>
        <v>168</v>
      </c>
      <c r="P890" s="120">
        <f>N890-O890</f>
        <v>0</v>
      </c>
      <c r="Q890" s="108">
        <f t="shared" si="31"/>
        <v>0</v>
      </c>
      <c r="R890" s="109">
        <f t="shared" si="32"/>
        <v>654.47131235295467</v>
      </c>
    </row>
    <row r="891" spans="1:18" ht="25.8" thickTop="1" thickBot="1" x14ac:dyDescent="0.75">
      <c r="A891" s="124"/>
      <c r="B891" s="125"/>
      <c r="C891" s="125"/>
      <c r="D891" s="125"/>
      <c r="E891" s="420" t="s">
        <v>535</v>
      </c>
      <c r="F891" s="421"/>
      <c r="G891" s="422"/>
      <c r="H891" s="126"/>
      <c r="I891" s="124"/>
      <c r="J891" s="127">
        <f>J890/O890</f>
        <v>548040.31047619064</v>
      </c>
      <c r="K891" s="128">
        <f>K890/O890</f>
        <v>636366.21826190478</v>
      </c>
      <c r="L891" s="127">
        <f>L890/O890</f>
        <v>2588024.9957857151</v>
      </c>
      <c r="M891" s="127">
        <f>M890/O890</f>
        <v>2588024.9957857151</v>
      </c>
      <c r="N891" s="176"/>
      <c r="O891" s="176"/>
      <c r="P891" s="176"/>
      <c r="Q891" s="91">
        <f t="shared" si="31"/>
        <v>0</v>
      </c>
    </row>
    <row r="892" spans="1:18" ht="25.2" thickTop="1" x14ac:dyDescent="0.7">
      <c r="A892" s="129">
        <v>1</v>
      </c>
      <c r="B892" s="130" t="s">
        <v>56</v>
      </c>
      <c r="C892" s="130" t="s">
        <v>536</v>
      </c>
      <c r="D892" s="130" t="s">
        <v>537</v>
      </c>
      <c r="E892" s="130" t="s">
        <v>538</v>
      </c>
      <c r="F892" s="130" t="s">
        <v>175</v>
      </c>
      <c r="G892" s="130" t="s">
        <v>539</v>
      </c>
      <c r="H892" s="131"/>
      <c r="I892" s="129"/>
      <c r="J892" s="132"/>
      <c r="K892" s="133"/>
      <c r="L892" s="134"/>
      <c r="M892" s="134"/>
      <c r="N892" s="130"/>
      <c r="O892" s="130"/>
      <c r="P892" s="130"/>
    </row>
    <row r="893" spans="1:18" x14ac:dyDescent="0.7">
      <c r="A893" s="98">
        <v>2</v>
      </c>
      <c r="B893" s="99" t="s">
        <v>56</v>
      </c>
      <c r="C893" s="99" t="s">
        <v>536</v>
      </c>
      <c r="D893" s="99" t="s">
        <v>537</v>
      </c>
      <c r="E893" s="99" t="s">
        <v>538</v>
      </c>
      <c r="F893" s="99" t="s">
        <v>178</v>
      </c>
      <c r="G893" s="99" t="s">
        <v>1264</v>
      </c>
      <c r="H893" s="100">
        <v>3670</v>
      </c>
      <c r="I893" s="98">
        <v>3</v>
      </c>
      <c r="J893" s="101">
        <f>นครพนม!F4</f>
        <v>473479.67999999999</v>
      </c>
      <c r="K893" s="102">
        <f>นครพนม!AN4</f>
        <v>467815.43999999994</v>
      </c>
      <c r="L893" s="103">
        <f>นครพนม!AO4</f>
        <v>1932726.19</v>
      </c>
      <c r="M893" s="103">
        <f>นครพนม!AP4</f>
        <v>1852153.68</v>
      </c>
      <c r="N893" s="99"/>
      <c r="O893" s="99"/>
      <c r="P893" s="99"/>
      <c r="Q893" s="91">
        <f t="shared" si="31"/>
        <v>80572.510000000009</v>
      </c>
      <c r="R893" s="92">
        <f t="shared" si="32"/>
        <v>526.62838964577656</v>
      </c>
    </row>
    <row r="894" spans="1:18" x14ac:dyDescent="0.7">
      <c r="A894" s="98">
        <v>3</v>
      </c>
      <c r="B894" s="99" t="s">
        <v>56</v>
      </c>
      <c r="C894" s="99" t="s">
        <v>536</v>
      </c>
      <c r="D894" s="99" t="s">
        <v>537</v>
      </c>
      <c r="E894" s="99" t="s">
        <v>538</v>
      </c>
      <c r="F894" s="99" t="s">
        <v>178</v>
      </c>
      <c r="G894" s="99" t="s">
        <v>1265</v>
      </c>
      <c r="H894" s="100">
        <v>5247</v>
      </c>
      <c r="I894" s="98">
        <v>4</v>
      </c>
      <c r="J894" s="101">
        <f>นครพนม!F5</f>
        <v>554683.65</v>
      </c>
      <c r="K894" s="102">
        <f>นครพนม!AN5</f>
        <v>666812.88</v>
      </c>
      <c r="L894" s="103">
        <f>นครพนม!AO5</f>
        <v>2312713.0499999998</v>
      </c>
      <c r="M894" s="103">
        <f>นครพนม!AP5</f>
        <v>2121790.64</v>
      </c>
      <c r="N894" s="99"/>
      <c r="O894" s="99"/>
      <c r="P894" s="99"/>
      <c r="Q894" s="91">
        <f t="shared" si="31"/>
        <v>190922.40999999968</v>
      </c>
      <c r="R894" s="92">
        <f t="shared" si="32"/>
        <v>440.76863922241279</v>
      </c>
    </row>
    <row r="895" spans="1:18" x14ac:dyDescent="0.7">
      <c r="A895" s="98">
        <v>4</v>
      </c>
      <c r="B895" s="99" t="s">
        <v>56</v>
      </c>
      <c r="C895" s="99" t="s">
        <v>536</v>
      </c>
      <c r="D895" s="99" t="s">
        <v>537</v>
      </c>
      <c r="E895" s="99" t="s">
        <v>538</v>
      </c>
      <c r="F895" s="99" t="s">
        <v>178</v>
      </c>
      <c r="G895" s="99" t="s">
        <v>1266</v>
      </c>
      <c r="H895" s="100">
        <v>4843</v>
      </c>
      <c r="I895" s="98">
        <v>4</v>
      </c>
      <c r="J895" s="101">
        <f>นครพนม!F6</f>
        <v>751906.7</v>
      </c>
      <c r="K895" s="102">
        <f>นครพนม!AN6</f>
        <v>575172.96</v>
      </c>
      <c r="L895" s="103">
        <f>นครพนม!AO6</f>
        <v>2202285.35</v>
      </c>
      <c r="M895" s="103">
        <f>นครพนม!AP6</f>
        <v>2162168.12</v>
      </c>
      <c r="N895" s="99"/>
      <c r="O895" s="99"/>
      <c r="P895" s="99"/>
      <c r="Q895" s="91">
        <f t="shared" si="31"/>
        <v>40117.229999999981</v>
      </c>
      <c r="R895" s="92">
        <f t="shared" si="32"/>
        <v>454.73577328102419</v>
      </c>
    </row>
    <row r="896" spans="1:18" x14ac:dyDescent="0.7">
      <c r="A896" s="98">
        <v>5</v>
      </c>
      <c r="B896" s="99" t="s">
        <v>56</v>
      </c>
      <c r="C896" s="99" t="s">
        <v>536</v>
      </c>
      <c r="D896" s="99" t="s">
        <v>537</v>
      </c>
      <c r="E896" s="99" t="s">
        <v>538</v>
      </c>
      <c r="F896" s="99" t="s">
        <v>178</v>
      </c>
      <c r="G896" s="99" t="s">
        <v>1267</v>
      </c>
      <c r="H896" s="100">
        <v>4324</v>
      </c>
      <c r="I896" s="98">
        <v>3</v>
      </c>
      <c r="J896" s="101">
        <f>นครพนม!F7</f>
        <v>357851.23</v>
      </c>
      <c r="K896" s="102">
        <f>นครพนม!AN7</f>
        <v>306342.94999999995</v>
      </c>
      <c r="L896" s="103">
        <f>นครพนม!AO7</f>
        <v>1471291.83</v>
      </c>
      <c r="M896" s="103">
        <f>นครพนม!AP7</f>
        <v>1417358.16</v>
      </c>
      <c r="N896" s="99"/>
      <c r="O896" s="99"/>
      <c r="P896" s="99"/>
      <c r="Q896" s="91">
        <f t="shared" si="31"/>
        <v>53933.670000000158</v>
      </c>
      <c r="R896" s="92">
        <f t="shared" si="32"/>
        <v>340.26175531914896</v>
      </c>
    </row>
    <row r="897" spans="1:18" x14ac:dyDescent="0.7">
      <c r="A897" s="98">
        <v>6</v>
      </c>
      <c r="B897" s="99" t="s">
        <v>56</v>
      </c>
      <c r="C897" s="99" t="s">
        <v>536</v>
      </c>
      <c r="D897" s="99" t="s">
        <v>537</v>
      </c>
      <c r="E897" s="99" t="s">
        <v>538</v>
      </c>
      <c r="F897" s="99" t="s">
        <v>178</v>
      </c>
      <c r="G897" s="99" t="s">
        <v>1268</v>
      </c>
      <c r="H897" s="100">
        <v>4095</v>
      </c>
      <c r="I897" s="98">
        <v>3</v>
      </c>
      <c r="J897" s="101">
        <f>นครพนม!F8</f>
        <v>482882.86</v>
      </c>
      <c r="K897" s="102">
        <f>นครพนม!AN8</f>
        <v>506423.02</v>
      </c>
      <c r="L897" s="103">
        <f>นครพนม!AO8</f>
        <v>1647206.1</v>
      </c>
      <c r="M897" s="103">
        <f>นครพนม!AP8</f>
        <v>1687978.5699999998</v>
      </c>
      <c r="N897" s="99"/>
      <c r="O897" s="99"/>
      <c r="P897" s="99"/>
      <c r="Q897" s="91">
        <f t="shared" si="31"/>
        <v>-40772.469999999739</v>
      </c>
      <c r="R897" s="92">
        <f t="shared" si="32"/>
        <v>402.24813186813191</v>
      </c>
    </row>
    <row r="898" spans="1:18" x14ac:dyDescent="0.7">
      <c r="A898" s="98">
        <v>7</v>
      </c>
      <c r="B898" s="99" t="s">
        <v>56</v>
      </c>
      <c r="C898" s="99" t="s">
        <v>536</v>
      </c>
      <c r="D898" s="99" t="s">
        <v>537</v>
      </c>
      <c r="E898" s="99" t="s">
        <v>538</v>
      </c>
      <c r="F898" s="99" t="s">
        <v>178</v>
      </c>
      <c r="G898" s="99" t="s">
        <v>1269</v>
      </c>
      <c r="H898" s="100">
        <v>3972</v>
      </c>
      <c r="I898" s="98">
        <v>3</v>
      </c>
      <c r="J898" s="101">
        <f>นครพนม!F9</f>
        <v>177472.66</v>
      </c>
      <c r="K898" s="102">
        <f>นครพนม!AN9</f>
        <v>228027.94</v>
      </c>
      <c r="L898" s="103">
        <f>นครพนม!AO9</f>
        <v>1040271.26</v>
      </c>
      <c r="M898" s="103">
        <f>นครพนม!AP9</f>
        <v>910335.51</v>
      </c>
      <c r="N898" s="99"/>
      <c r="O898" s="99"/>
      <c r="P898" s="99"/>
      <c r="Q898" s="91">
        <f t="shared" si="31"/>
        <v>129935.75</v>
      </c>
      <c r="R898" s="92">
        <f t="shared" si="32"/>
        <v>261.90112286002017</v>
      </c>
    </row>
    <row r="899" spans="1:18" x14ac:dyDescent="0.7">
      <c r="A899" s="98">
        <v>8</v>
      </c>
      <c r="B899" s="99" t="s">
        <v>56</v>
      </c>
      <c r="C899" s="99" t="s">
        <v>536</v>
      </c>
      <c r="D899" s="99" t="s">
        <v>537</v>
      </c>
      <c r="E899" s="99" t="s">
        <v>538</v>
      </c>
      <c r="F899" s="99" t="s">
        <v>178</v>
      </c>
      <c r="G899" s="99" t="s">
        <v>1270</v>
      </c>
      <c r="H899" s="100">
        <v>2524</v>
      </c>
      <c r="I899" s="98">
        <v>2</v>
      </c>
      <c r="J899" s="101">
        <f>นครพนม!F10</f>
        <v>472191.33</v>
      </c>
      <c r="K899" s="102">
        <f>นครพนม!AN10</f>
        <v>519951.67999999993</v>
      </c>
      <c r="L899" s="103">
        <f>นครพนม!AO10</f>
        <v>1855987.21</v>
      </c>
      <c r="M899" s="103">
        <f>นครพนม!AP10</f>
        <v>1952567.96</v>
      </c>
      <c r="N899" s="99"/>
      <c r="O899" s="99"/>
      <c r="P899" s="99"/>
      <c r="Q899" s="91">
        <f t="shared" si="31"/>
        <v>-96580.75</v>
      </c>
      <c r="R899" s="92">
        <f t="shared" si="32"/>
        <v>735.33566164817751</v>
      </c>
    </row>
    <row r="900" spans="1:18" x14ac:dyDescent="0.7">
      <c r="A900" s="98">
        <v>9</v>
      </c>
      <c r="B900" s="99" t="s">
        <v>56</v>
      </c>
      <c r="C900" s="99" t="s">
        <v>536</v>
      </c>
      <c r="D900" s="99" t="s">
        <v>537</v>
      </c>
      <c r="E900" s="99" t="s">
        <v>538</v>
      </c>
      <c r="F900" s="99" t="s">
        <v>178</v>
      </c>
      <c r="G900" s="99" t="s">
        <v>1271</v>
      </c>
      <c r="H900" s="100">
        <v>2586</v>
      </c>
      <c r="I900" s="98">
        <v>2</v>
      </c>
      <c r="J900" s="101">
        <f>นครพนม!F11</f>
        <v>428321</v>
      </c>
      <c r="K900" s="102">
        <f>นครพนม!AN11</f>
        <v>565465.47000000009</v>
      </c>
      <c r="L900" s="103">
        <f>นครพนม!AO11</f>
        <v>1624408.0899999999</v>
      </c>
      <c r="M900" s="103">
        <f>นครพนม!AP11</f>
        <v>1620798.33</v>
      </c>
      <c r="N900" s="99"/>
      <c r="O900" s="99"/>
      <c r="P900" s="99"/>
      <c r="Q900" s="91">
        <f t="shared" si="31"/>
        <v>3609.7599999997765</v>
      </c>
      <c r="R900" s="92">
        <f t="shared" si="32"/>
        <v>628.15471384377406</v>
      </c>
    </row>
    <row r="901" spans="1:18" x14ac:dyDescent="0.7">
      <c r="A901" s="98">
        <v>10</v>
      </c>
      <c r="B901" s="99" t="s">
        <v>56</v>
      </c>
      <c r="C901" s="99" t="s">
        <v>536</v>
      </c>
      <c r="D901" s="99" t="s">
        <v>537</v>
      </c>
      <c r="E901" s="99" t="s">
        <v>538</v>
      </c>
      <c r="F901" s="99" t="s">
        <v>178</v>
      </c>
      <c r="G901" s="99" t="s">
        <v>1272</v>
      </c>
      <c r="H901" s="100">
        <v>2657</v>
      </c>
      <c r="I901" s="98">
        <v>2</v>
      </c>
      <c r="J901" s="101">
        <f>นครพนม!F12</f>
        <v>451323.96</v>
      </c>
      <c r="K901" s="102">
        <f>นครพนม!AN12</f>
        <v>610945.19000000006</v>
      </c>
      <c r="L901" s="103">
        <f>นครพนม!AO12</f>
        <v>1721894.07</v>
      </c>
      <c r="M901" s="103">
        <f>นครพนม!AP12</f>
        <v>1870818.2800000003</v>
      </c>
      <c r="N901" s="99"/>
      <c r="O901" s="99"/>
      <c r="P901" s="99"/>
      <c r="Q901" s="91">
        <f t="shared" si="31"/>
        <v>-148924.2100000002</v>
      </c>
      <c r="R901" s="92">
        <f t="shared" si="32"/>
        <v>648.05949190816716</v>
      </c>
    </row>
    <row r="902" spans="1:18" x14ac:dyDescent="0.7">
      <c r="A902" s="98">
        <v>11</v>
      </c>
      <c r="B902" s="99" t="s">
        <v>56</v>
      </c>
      <c r="C902" s="99" t="s">
        <v>536</v>
      </c>
      <c r="D902" s="99" t="s">
        <v>537</v>
      </c>
      <c r="E902" s="99" t="s">
        <v>538</v>
      </c>
      <c r="F902" s="99" t="s">
        <v>178</v>
      </c>
      <c r="G902" s="99" t="s">
        <v>1273</v>
      </c>
      <c r="H902" s="100">
        <v>2342</v>
      </c>
      <c r="I902" s="98">
        <v>2</v>
      </c>
      <c r="J902" s="101">
        <f>นครพนม!F13</f>
        <v>482664.33</v>
      </c>
      <c r="K902" s="102">
        <f>นครพนม!AN13</f>
        <v>538444.47</v>
      </c>
      <c r="L902" s="103">
        <f>นครพนม!AO13</f>
        <v>1801671.61</v>
      </c>
      <c r="M902" s="103">
        <f>นครพนม!AP13</f>
        <v>1605360.7399999998</v>
      </c>
      <c r="N902" s="99"/>
      <c r="O902" s="99"/>
      <c r="P902" s="99"/>
      <c r="Q902" s="91">
        <f t="shared" si="31"/>
        <v>196310.87000000034</v>
      </c>
      <c r="R902" s="92">
        <f t="shared" si="32"/>
        <v>769.28762169086258</v>
      </c>
    </row>
    <row r="903" spans="1:18" x14ac:dyDescent="0.7">
      <c r="A903" s="98">
        <v>12</v>
      </c>
      <c r="B903" s="99" t="s">
        <v>56</v>
      </c>
      <c r="C903" s="99" t="s">
        <v>536</v>
      </c>
      <c r="D903" s="99" t="s">
        <v>537</v>
      </c>
      <c r="E903" s="99" t="s">
        <v>538</v>
      </c>
      <c r="F903" s="99" t="s">
        <v>178</v>
      </c>
      <c r="G903" s="99" t="s">
        <v>1274</v>
      </c>
      <c r="H903" s="100">
        <v>2776</v>
      </c>
      <c r="I903" s="98">
        <v>2</v>
      </c>
      <c r="J903" s="101">
        <f>นครพนม!F14</f>
        <v>398882.97</v>
      </c>
      <c r="K903" s="102">
        <f>นครพนม!AN14</f>
        <v>627849.48</v>
      </c>
      <c r="L903" s="103">
        <f>นครพนม!AO14</f>
        <v>1708472.6199999999</v>
      </c>
      <c r="M903" s="103">
        <f>นครพนม!AP14</f>
        <v>1229891.5399999998</v>
      </c>
      <c r="N903" s="99"/>
      <c r="O903" s="99"/>
      <c r="P903" s="99"/>
      <c r="Q903" s="91">
        <f t="shared" ref="Q903:Q966" si="34">L903-M903</f>
        <v>478581.08000000007</v>
      </c>
      <c r="R903" s="92">
        <f t="shared" ref="R903:R966" si="35">L903/H903</f>
        <v>615.44402737752159</v>
      </c>
    </row>
    <row r="904" spans="1:18" x14ac:dyDescent="0.7">
      <c r="A904" s="98">
        <v>13</v>
      </c>
      <c r="B904" s="99" t="s">
        <v>56</v>
      </c>
      <c r="C904" s="99" t="s">
        <v>536</v>
      </c>
      <c r="D904" s="99" t="s">
        <v>537</v>
      </c>
      <c r="E904" s="99" t="s">
        <v>538</v>
      </c>
      <c r="F904" s="99" t="s">
        <v>178</v>
      </c>
      <c r="G904" s="99" t="s">
        <v>1275</v>
      </c>
      <c r="H904" s="100">
        <v>3352</v>
      </c>
      <c r="I904" s="98">
        <v>3</v>
      </c>
      <c r="J904" s="101">
        <f>นครพนม!F15</f>
        <v>356809.06</v>
      </c>
      <c r="K904" s="102">
        <f>นครพนม!AN15</f>
        <v>268674.73</v>
      </c>
      <c r="L904" s="103">
        <f>นครพนม!AO15</f>
        <v>2348465.5499999998</v>
      </c>
      <c r="M904" s="103">
        <f>นครพนม!AP15</f>
        <v>1902260.1800000002</v>
      </c>
      <c r="N904" s="99"/>
      <c r="O904" s="99"/>
      <c r="P904" s="99"/>
      <c r="Q904" s="91">
        <f t="shared" si="34"/>
        <v>446205.36999999965</v>
      </c>
      <c r="R904" s="92">
        <f t="shared" si="35"/>
        <v>700.61621420047732</v>
      </c>
    </row>
    <row r="905" spans="1:18" x14ac:dyDescent="0.7">
      <c r="A905" s="98">
        <v>14</v>
      </c>
      <c r="B905" s="99" t="s">
        <v>56</v>
      </c>
      <c r="C905" s="99" t="s">
        <v>536</v>
      </c>
      <c r="D905" s="99" t="s">
        <v>537</v>
      </c>
      <c r="E905" s="99" t="s">
        <v>538</v>
      </c>
      <c r="F905" s="99" t="s">
        <v>178</v>
      </c>
      <c r="G905" s="99" t="s">
        <v>1276</v>
      </c>
      <c r="H905" s="100">
        <v>2657</v>
      </c>
      <c r="I905" s="98">
        <v>2</v>
      </c>
      <c r="J905" s="101">
        <f>นครพนม!F16</f>
        <v>145771.43</v>
      </c>
      <c r="K905" s="102">
        <f>นครพนม!AN16</f>
        <v>287745.69999999995</v>
      </c>
      <c r="L905" s="103">
        <f>นครพนม!AO16</f>
        <v>1708096.68</v>
      </c>
      <c r="M905" s="103">
        <f>นครพนม!AP16</f>
        <v>1617763.27</v>
      </c>
      <c r="N905" s="99"/>
      <c r="O905" s="99"/>
      <c r="P905" s="99"/>
      <c r="Q905" s="91">
        <f t="shared" si="34"/>
        <v>90333.409999999916</v>
      </c>
      <c r="R905" s="92">
        <f t="shared" si="35"/>
        <v>642.86664659390283</v>
      </c>
    </row>
    <row r="906" spans="1:18" x14ac:dyDescent="0.7">
      <c r="A906" s="98">
        <v>15</v>
      </c>
      <c r="B906" s="99" t="s">
        <v>56</v>
      </c>
      <c r="C906" s="99" t="s">
        <v>536</v>
      </c>
      <c r="D906" s="99" t="s">
        <v>537</v>
      </c>
      <c r="E906" s="99" t="s">
        <v>538</v>
      </c>
      <c r="F906" s="99" t="s">
        <v>178</v>
      </c>
      <c r="G906" s="99" t="s">
        <v>1277</v>
      </c>
      <c r="H906" s="100">
        <v>1514</v>
      </c>
      <c r="I906" s="98">
        <v>2</v>
      </c>
      <c r="J906" s="101">
        <f>นครพนม!F17</f>
        <v>137156.28</v>
      </c>
      <c r="K906" s="102">
        <f>นครพนม!AN17</f>
        <v>183522.28</v>
      </c>
      <c r="L906" s="103">
        <f>นครพนม!AO17</f>
        <v>1583148.27</v>
      </c>
      <c r="M906" s="103">
        <f>นครพนม!AP17</f>
        <v>1558258.6600000001</v>
      </c>
      <c r="N906" s="99"/>
      <c r="O906" s="99"/>
      <c r="P906" s="99"/>
      <c r="Q906" s="91">
        <f t="shared" si="34"/>
        <v>24889.60999999987</v>
      </c>
      <c r="R906" s="92">
        <f t="shared" si="35"/>
        <v>1045.672569352708</v>
      </c>
    </row>
    <row r="907" spans="1:18" x14ac:dyDescent="0.7">
      <c r="A907" s="98">
        <v>16</v>
      </c>
      <c r="B907" s="99" t="s">
        <v>56</v>
      </c>
      <c r="C907" s="99" t="s">
        <v>536</v>
      </c>
      <c r="D907" s="99" t="s">
        <v>537</v>
      </c>
      <c r="E907" s="99" t="s">
        <v>538</v>
      </c>
      <c r="F907" s="99" t="s">
        <v>178</v>
      </c>
      <c r="G907" s="99" t="s">
        <v>1278</v>
      </c>
      <c r="H907" s="100">
        <v>2063</v>
      </c>
      <c r="I907" s="98">
        <v>2</v>
      </c>
      <c r="J907" s="101">
        <f>นครพนม!F18</f>
        <v>45062.29</v>
      </c>
      <c r="K907" s="102">
        <f>นครพนม!AN18</f>
        <v>253830.61</v>
      </c>
      <c r="L907" s="103">
        <f>นครพนม!AO18</f>
        <v>1627685.32</v>
      </c>
      <c r="M907" s="103">
        <f>นครพนม!AP18</f>
        <v>1758918.81</v>
      </c>
      <c r="N907" s="99"/>
      <c r="O907" s="99"/>
      <c r="P907" s="99"/>
      <c r="Q907" s="91">
        <f t="shared" si="34"/>
        <v>-131233.49</v>
      </c>
      <c r="R907" s="92">
        <f t="shared" si="35"/>
        <v>788.98949103247696</v>
      </c>
    </row>
    <row r="908" spans="1:18" x14ac:dyDescent="0.7">
      <c r="A908" s="98">
        <v>17</v>
      </c>
      <c r="B908" s="99" t="s">
        <v>56</v>
      </c>
      <c r="C908" s="99" t="s">
        <v>536</v>
      </c>
      <c r="D908" s="99" t="s">
        <v>537</v>
      </c>
      <c r="E908" s="99" t="s">
        <v>538</v>
      </c>
      <c r="F908" s="99" t="s">
        <v>178</v>
      </c>
      <c r="G908" s="99" t="s">
        <v>1279</v>
      </c>
      <c r="H908" s="100">
        <v>3822</v>
      </c>
      <c r="I908" s="98">
        <v>3</v>
      </c>
      <c r="J908" s="101">
        <f>นครพนม!F19</f>
        <v>365161.43</v>
      </c>
      <c r="K908" s="102">
        <f>นครพนม!AN19</f>
        <v>401164.32999999996</v>
      </c>
      <c r="L908" s="103">
        <f>นครพนม!AO19</f>
        <v>2424716.2200000002</v>
      </c>
      <c r="M908" s="103">
        <f>นครพนม!AP19</f>
        <v>2331012.59</v>
      </c>
      <c r="N908" s="99"/>
      <c r="O908" s="99"/>
      <c r="P908" s="99"/>
      <c r="Q908" s="91">
        <f t="shared" si="34"/>
        <v>93703.630000000354</v>
      </c>
      <c r="R908" s="92">
        <f t="shared" si="35"/>
        <v>634.41031397174265</v>
      </c>
    </row>
    <row r="909" spans="1:18" x14ac:dyDescent="0.7">
      <c r="A909" s="98">
        <v>18</v>
      </c>
      <c r="B909" s="99" t="s">
        <v>56</v>
      </c>
      <c r="C909" s="99" t="s">
        <v>536</v>
      </c>
      <c r="D909" s="99" t="s">
        <v>537</v>
      </c>
      <c r="E909" s="99" t="s">
        <v>538</v>
      </c>
      <c r="F909" s="99" t="s">
        <v>178</v>
      </c>
      <c r="G909" s="99" t="s">
        <v>1280</v>
      </c>
      <c r="H909" s="100">
        <v>2841</v>
      </c>
      <c r="I909" s="98">
        <v>2</v>
      </c>
      <c r="J909" s="101">
        <f>นครพนม!F20</f>
        <v>263970.03999999998</v>
      </c>
      <c r="K909" s="102">
        <f>นครพนม!AN20</f>
        <v>482133.25</v>
      </c>
      <c r="L909" s="103">
        <f>นครพนม!AO20</f>
        <v>2171543.17</v>
      </c>
      <c r="M909" s="103">
        <f>นครพนม!AP20</f>
        <v>2374548.83</v>
      </c>
      <c r="N909" s="99"/>
      <c r="O909" s="99"/>
      <c r="P909" s="99"/>
      <c r="Q909" s="91">
        <f t="shared" si="34"/>
        <v>-203005.66000000015</v>
      </c>
      <c r="R909" s="92">
        <f t="shared" si="35"/>
        <v>764.35873636043641</v>
      </c>
    </row>
    <row r="910" spans="1:18" x14ac:dyDescent="0.7">
      <c r="A910" s="98">
        <v>19</v>
      </c>
      <c r="B910" s="99" t="s">
        <v>56</v>
      </c>
      <c r="C910" s="99" t="s">
        <v>536</v>
      </c>
      <c r="D910" s="99" t="s">
        <v>537</v>
      </c>
      <c r="E910" s="99" t="s">
        <v>538</v>
      </c>
      <c r="F910" s="99" t="s">
        <v>178</v>
      </c>
      <c r="G910" s="99" t="s">
        <v>1281</v>
      </c>
      <c r="H910" s="100">
        <v>4029</v>
      </c>
      <c r="I910" s="98">
        <v>3</v>
      </c>
      <c r="J910" s="101">
        <f>นครพนม!F21</f>
        <v>536983.64</v>
      </c>
      <c r="K910" s="102">
        <f>นครพนม!AN21</f>
        <v>559623.63</v>
      </c>
      <c r="L910" s="103">
        <f>นครพนม!AO21</f>
        <v>3003441.96</v>
      </c>
      <c r="M910" s="103">
        <f>นครพนม!AP21</f>
        <v>3273767.16</v>
      </c>
      <c r="N910" s="99"/>
      <c r="O910" s="99"/>
      <c r="P910" s="99"/>
      <c r="Q910" s="91">
        <f t="shared" si="34"/>
        <v>-270325.20000000019</v>
      </c>
      <c r="R910" s="92">
        <f t="shared" si="35"/>
        <v>745.45593447505587</v>
      </c>
    </row>
    <row r="911" spans="1:18" x14ac:dyDescent="0.7">
      <c r="A911" s="98">
        <v>20</v>
      </c>
      <c r="B911" s="99" t="s">
        <v>56</v>
      </c>
      <c r="C911" s="99" t="s">
        <v>536</v>
      </c>
      <c r="D911" s="99" t="s">
        <v>537</v>
      </c>
      <c r="E911" s="99" t="s">
        <v>538</v>
      </c>
      <c r="F911" s="99" t="s">
        <v>178</v>
      </c>
      <c r="G911" s="99" t="s">
        <v>1282</v>
      </c>
      <c r="H911" s="100">
        <v>3626</v>
      </c>
      <c r="I911" s="98">
        <v>3</v>
      </c>
      <c r="J911" s="101">
        <f>นครพนม!F22</f>
        <v>841201.74</v>
      </c>
      <c r="K911" s="102">
        <f>นครพนม!AN22</f>
        <v>1004309.9500000001</v>
      </c>
      <c r="L911" s="103">
        <f>นครพนม!AO22</f>
        <v>1321672.6400000001</v>
      </c>
      <c r="M911" s="103">
        <f>นครพนม!AP22</f>
        <v>1307880.79</v>
      </c>
      <c r="N911" s="99"/>
      <c r="O911" s="99"/>
      <c r="P911" s="99"/>
      <c r="Q911" s="91">
        <f t="shared" si="34"/>
        <v>13791.850000000093</v>
      </c>
      <c r="R911" s="92">
        <f t="shared" si="35"/>
        <v>364.49879757308332</v>
      </c>
    </row>
    <row r="912" spans="1:18" x14ac:dyDescent="0.7">
      <c r="A912" s="98">
        <v>21</v>
      </c>
      <c r="B912" s="99" t="s">
        <v>56</v>
      </c>
      <c r="C912" s="99" t="s">
        <v>536</v>
      </c>
      <c r="D912" s="99" t="s">
        <v>537</v>
      </c>
      <c r="E912" s="99" t="s">
        <v>538</v>
      </c>
      <c r="F912" s="99" t="s">
        <v>178</v>
      </c>
      <c r="G912" s="99" t="s">
        <v>1283</v>
      </c>
      <c r="H912" s="100">
        <v>2137</v>
      </c>
      <c r="I912" s="98">
        <v>2</v>
      </c>
      <c r="J912" s="101">
        <f>นครพนม!F23</f>
        <v>375235.25</v>
      </c>
      <c r="K912" s="102">
        <f>นครพนม!AN23</f>
        <v>431392.68</v>
      </c>
      <c r="L912" s="103">
        <f>นครพนม!AO23</f>
        <v>2047251.96</v>
      </c>
      <c r="M912" s="103">
        <f>นครพนม!AP23</f>
        <v>1518862.3</v>
      </c>
      <c r="N912" s="99"/>
      <c r="O912" s="99"/>
      <c r="P912" s="99"/>
      <c r="Q912" s="91">
        <f t="shared" si="34"/>
        <v>528389.65999999992</v>
      </c>
      <c r="R912" s="92">
        <f t="shared" si="35"/>
        <v>958.00278895648103</v>
      </c>
    </row>
    <row r="913" spans="1:18" x14ac:dyDescent="0.7">
      <c r="A913" s="98">
        <v>22</v>
      </c>
      <c r="B913" s="99" t="s">
        <v>56</v>
      </c>
      <c r="C913" s="99" t="s">
        <v>536</v>
      </c>
      <c r="D913" s="99" t="s">
        <v>537</v>
      </c>
      <c r="E913" s="99" t="s">
        <v>538</v>
      </c>
      <c r="F913" s="99" t="s">
        <v>178</v>
      </c>
      <c r="G913" s="99" t="s">
        <v>1284</v>
      </c>
      <c r="H913" s="100">
        <v>2602</v>
      </c>
      <c r="I913" s="98">
        <v>2</v>
      </c>
      <c r="J913" s="101">
        <f>นครพนม!F24</f>
        <v>278461.59000000003</v>
      </c>
      <c r="K913" s="102">
        <f>นครพนม!AN24</f>
        <v>336104.86</v>
      </c>
      <c r="L913" s="103">
        <f>นครพนม!AO24</f>
        <v>1246637.55</v>
      </c>
      <c r="M913" s="103">
        <f>นครพนม!AP24</f>
        <v>1130421.52</v>
      </c>
      <c r="N913" s="99"/>
      <c r="O913" s="99"/>
      <c r="P913" s="99"/>
      <c r="Q913" s="91">
        <f t="shared" si="34"/>
        <v>116216.03000000003</v>
      </c>
      <c r="R913" s="92">
        <f t="shared" si="35"/>
        <v>479.10743658724061</v>
      </c>
    </row>
    <row r="914" spans="1:18" x14ac:dyDescent="0.7">
      <c r="A914" s="98">
        <v>23</v>
      </c>
      <c r="B914" s="99" t="s">
        <v>56</v>
      </c>
      <c r="C914" s="99" t="s">
        <v>536</v>
      </c>
      <c r="D914" s="99" t="s">
        <v>537</v>
      </c>
      <c r="E914" s="99" t="s">
        <v>538</v>
      </c>
      <c r="F914" s="99" t="s">
        <v>178</v>
      </c>
      <c r="G914" s="99" t="s">
        <v>1285</v>
      </c>
      <c r="H914" s="100">
        <v>6245</v>
      </c>
      <c r="I914" s="98">
        <v>5</v>
      </c>
      <c r="J914" s="101">
        <f>นครพนม!F25</f>
        <v>264434.44</v>
      </c>
      <c r="K914" s="102">
        <f>นครพนม!AN25</f>
        <v>352040.93</v>
      </c>
      <c r="L914" s="103">
        <f>นครพนม!AO25</f>
        <v>1754726.79</v>
      </c>
      <c r="M914" s="103">
        <f>นครพนม!AP25</f>
        <v>2001836.7699999998</v>
      </c>
      <c r="N914" s="99"/>
      <c r="O914" s="99"/>
      <c r="P914" s="99"/>
      <c r="Q914" s="91">
        <f t="shared" si="34"/>
        <v>-247109.97999999975</v>
      </c>
      <c r="R914" s="92">
        <f t="shared" si="35"/>
        <v>280.98107125700562</v>
      </c>
    </row>
    <row r="915" spans="1:18" x14ac:dyDescent="0.7">
      <c r="A915" s="98">
        <v>24</v>
      </c>
      <c r="B915" s="99" t="s">
        <v>56</v>
      </c>
      <c r="C915" s="99" t="s">
        <v>536</v>
      </c>
      <c r="D915" s="99" t="s">
        <v>537</v>
      </c>
      <c r="E915" s="99" t="s">
        <v>538</v>
      </c>
      <c r="F915" s="99" t="s">
        <v>178</v>
      </c>
      <c r="G915" s="99" t="s">
        <v>1286</v>
      </c>
      <c r="H915" s="100">
        <v>5141</v>
      </c>
      <c r="I915" s="98">
        <v>4</v>
      </c>
      <c r="J915" s="101">
        <f>นครพนม!F26</f>
        <v>137384.24</v>
      </c>
      <c r="K915" s="102">
        <f>นครพนม!AN26</f>
        <v>127453.93999999999</v>
      </c>
      <c r="L915" s="103">
        <f>นครพนม!AO26</f>
        <v>1673422.51</v>
      </c>
      <c r="M915" s="103">
        <f>นครพนม!AP26</f>
        <v>1657713.78</v>
      </c>
      <c r="N915" s="99"/>
      <c r="O915" s="99"/>
      <c r="P915" s="99"/>
      <c r="Q915" s="91">
        <f t="shared" si="34"/>
        <v>15708.729999999981</v>
      </c>
      <c r="R915" s="92">
        <f t="shared" si="35"/>
        <v>325.50525384166502</v>
      </c>
    </row>
    <row r="916" spans="1:18" x14ac:dyDescent="0.7">
      <c r="A916" s="98">
        <v>25</v>
      </c>
      <c r="B916" s="99" t="s">
        <v>56</v>
      </c>
      <c r="C916" s="99" t="s">
        <v>536</v>
      </c>
      <c r="D916" s="99" t="s">
        <v>537</v>
      </c>
      <c r="E916" s="99" t="s">
        <v>538</v>
      </c>
      <c r="F916" s="99" t="s">
        <v>178</v>
      </c>
      <c r="G916" s="99" t="s">
        <v>1287</v>
      </c>
      <c r="H916" s="100">
        <v>2939</v>
      </c>
      <c r="I916" s="98">
        <v>2</v>
      </c>
      <c r="J916" s="101">
        <f>นครพนม!F27</f>
        <v>156079.91</v>
      </c>
      <c r="K916" s="102">
        <f>นครพนม!AN27</f>
        <v>343.91000000000349</v>
      </c>
      <c r="L916" s="103">
        <f>นครพนม!AO27</f>
        <v>1059862.1000000001</v>
      </c>
      <c r="M916" s="103">
        <f>นครพนม!AP27</f>
        <v>850250.26</v>
      </c>
      <c r="N916" s="99"/>
      <c r="O916" s="99"/>
      <c r="P916" s="99"/>
      <c r="Q916" s="91">
        <f t="shared" si="34"/>
        <v>209611.84000000008</v>
      </c>
      <c r="R916" s="92">
        <f t="shared" si="35"/>
        <v>360.61997277985711</v>
      </c>
    </row>
    <row r="917" spans="1:18" x14ac:dyDescent="0.7">
      <c r="A917" s="98">
        <v>26</v>
      </c>
      <c r="B917" s="99" t="s">
        <v>56</v>
      </c>
      <c r="C917" s="99" t="s">
        <v>536</v>
      </c>
      <c r="D917" s="99" t="s">
        <v>537</v>
      </c>
      <c r="E917" s="99" t="s">
        <v>538</v>
      </c>
      <c r="F917" s="99" t="s">
        <v>178</v>
      </c>
      <c r="G917" s="99" t="s">
        <v>1288</v>
      </c>
      <c r="H917" s="100">
        <v>2933</v>
      </c>
      <c r="I917" s="98">
        <v>2</v>
      </c>
      <c r="J917" s="101">
        <f>นครพนม!F28</f>
        <v>293518.84000000003</v>
      </c>
      <c r="K917" s="102">
        <f>นครพนม!AN28</f>
        <v>478196.53</v>
      </c>
      <c r="L917" s="103">
        <f>นครพนม!AO28</f>
        <v>1169412.78</v>
      </c>
      <c r="M917" s="103">
        <f>นครพนม!AP28</f>
        <v>1059330.47</v>
      </c>
      <c r="N917" s="99"/>
      <c r="O917" s="99"/>
      <c r="P917" s="99"/>
      <c r="Q917" s="91">
        <f t="shared" si="34"/>
        <v>110082.31000000006</v>
      </c>
      <c r="R917" s="92">
        <f t="shared" si="35"/>
        <v>398.70875554040231</v>
      </c>
    </row>
    <row r="918" spans="1:18" s="110" customFormat="1" x14ac:dyDescent="0.7">
      <c r="A918" s="104">
        <v>1</v>
      </c>
      <c r="B918" s="105" t="s">
        <v>56</v>
      </c>
      <c r="C918" s="105"/>
      <c r="D918" s="105"/>
      <c r="E918" s="105" t="s">
        <v>75</v>
      </c>
      <c r="F918" s="105"/>
      <c r="G918" s="105" t="s">
        <v>540</v>
      </c>
      <c r="H918" s="111">
        <f>SUM(H892:H917)</f>
        <v>84937</v>
      </c>
      <c r="I918" s="104"/>
      <c r="J918" s="107">
        <f>SUM(J892:J917)</f>
        <v>9228890.5499999989</v>
      </c>
      <c r="K918" s="142">
        <f>SUM(K892:K917)</f>
        <v>10779788.809999999</v>
      </c>
      <c r="L918" s="107">
        <f>SUM(L893:L917)</f>
        <v>44459010.879999995</v>
      </c>
      <c r="M918" s="107">
        <f>SUM(M893:M917)</f>
        <v>42774046.920000002</v>
      </c>
      <c r="N918" s="105">
        <v>25</v>
      </c>
      <c r="O918" s="105">
        <v>25</v>
      </c>
      <c r="P918" s="105">
        <f>N918-O918</f>
        <v>0</v>
      </c>
      <c r="Q918" s="108">
        <f t="shared" si="34"/>
        <v>1684963.9599999934</v>
      </c>
      <c r="R918" s="109">
        <f>L918/H918</f>
        <v>523.43514463661302</v>
      </c>
    </row>
    <row r="919" spans="1:18" x14ac:dyDescent="0.7">
      <c r="A919" s="98">
        <v>1</v>
      </c>
      <c r="B919" s="99" t="s">
        <v>56</v>
      </c>
      <c r="C919" s="99" t="s">
        <v>541</v>
      </c>
      <c r="D919" s="99" t="s">
        <v>77</v>
      </c>
      <c r="E919" s="99" t="s">
        <v>542</v>
      </c>
      <c r="F919" s="99" t="s">
        <v>208</v>
      </c>
      <c r="G919" s="99" t="s">
        <v>543</v>
      </c>
      <c r="H919" s="100"/>
      <c r="I919" s="98"/>
      <c r="J919" s="101"/>
      <c r="K919" s="102"/>
      <c r="L919" s="103"/>
      <c r="M919" s="103"/>
      <c r="N919" s="99"/>
      <c r="O919" s="99"/>
      <c r="P919" s="99"/>
    </row>
    <row r="920" spans="1:18" x14ac:dyDescent="0.7">
      <c r="A920" s="98">
        <v>2</v>
      </c>
      <c r="B920" s="99" t="s">
        <v>56</v>
      </c>
      <c r="C920" s="99" t="s">
        <v>541</v>
      </c>
      <c r="D920" s="99" t="s">
        <v>77</v>
      </c>
      <c r="E920" s="99" t="s">
        <v>542</v>
      </c>
      <c r="F920" s="99" t="s">
        <v>178</v>
      </c>
      <c r="G920" s="99" t="s">
        <v>1289</v>
      </c>
      <c r="H920" s="100">
        <v>4015</v>
      </c>
      <c r="I920" s="98">
        <v>3</v>
      </c>
      <c r="J920" s="101">
        <f>นครพนม!F29</f>
        <v>346834.74</v>
      </c>
      <c r="K920" s="102">
        <f>นครพนม!AN29</f>
        <v>373165.22</v>
      </c>
      <c r="L920" s="103">
        <f>นครพนม!AO29</f>
        <v>3090550.27</v>
      </c>
      <c r="M920" s="103">
        <f>นครพนม!AP29</f>
        <v>3055528.73</v>
      </c>
      <c r="N920" s="99"/>
      <c r="O920" s="99"/>
      <c r="P920" s="99"/>
      <c r="Q920" s="91">
        <f t="shared" si="34"/>
        <v>35021.540000000037</v>
      </c>
      <c r="R920" s="92">
        <f t="shared" si="35"/>
        <v>769.75100124533003</v>
      </c>
    </row>
    <row r="921" spans="1:18" x14ac:dyDescent="0.7">
      <c r="A921" s="98">
        <v>3</v>
      </c>
      <c r="B921" s="99" t="s">
        <v>56</v>
      </c>
      <c r="C921" s="99" t="s">
        <v>541</v>
      </c>
      <c r="D921" s="99" t="s">
        <v>77</v>
      </c>
      <c r="E921" s="99" t="s">
        <v>542</v>
      </c>
      <c r="F921" s="99" t="s">
        <v>178</v>
      </c>
      <c r="G921" s="99" t="s">
        <v>1290</v>
      </c>
      <c r="H921" s="100">
        <v>5032</v>
      </c>
      <c r="I921" s="98">
        <v>4</v>
      </c>
      <c r="J921" s="101">
        <f>นครพนม!F30</f>
        <v>375563.66</v>
      </c>
      <c r="K921" s="102">
        <f>นครพนม!AN30</f>
        <v>553709.35</v>
      </c>
      <c r="L921" s="103">
        <f>นครพนม!AO30</f>
        <v>2214721.4699999997</v>
      </c>
      <c r="M921" s="103">
        <f>นครพนม!AP30</f>
        <v>2339103.56</v>
      </c>
      <c r="N921" s="99"/>
      <c r="O921" s="99"/>
      <c r="P921" s="99"/>
      <c r="Q921" s="91">
        <f t="shared" si="34"/>
        <v>-124382.09000000032</v>
      </c>
      <c r="R921" s="92">
        <f t="shared" si="35"/>
        <v>440.12747813990455</v>
      </c>
    </row>
    <row r="922" spans="1:18" x14ac:dyDescent="0.7">
      <c r="A922" s="98">
        <v>4</v>
      </c>
      <c r="B922" s="99" t="s">
        <v>56</v>
      </c>
      <c r="C922" s="99" t="s">
        <v>541</v>
      </c>
      <c r="D922" s="99" t="s">
        <v>77</v>
      </c>
      <c r="E922" s="99" t="s">
        <v>542</v>
      </c>
      <c r="F922" s="99" t="s">
        <v>178</v>
      </c>
      <c r="G922" s="99" t="s">
        <v>1291</v>
      </c>
      <c r="H922" s="100">
        <v>2960</v>
      </c>
      <c r="I922" s="98">
        <v>2</v>
      </c>
      <c r="J922" s="101">
        <f>นครพนม!F31</f>
        <v>313356.81</v>
      </c>
      <c r="K922" s="102">
        <f>นครพนม!AN31</f>
        <v>341465.03</v>
      </c>
      <c r="L922" s="103">
        <f>นครพนม!AO31</f>
        <v>1916584.2999999998</v>
      </c>
      <c r="M922" s="103">
        <f>นครพนม!AP31</f>
        <v>1980290.39</v>
      </c>
      <c r="N922" s="99"/>
      <c r="O922" s="99"/>
      <c r="P922" s="99"/>
      <c r="Q922" s="91">
        <f t="shared" si="34"/>
        <v>-63706.090000000084</v>
      </c>
      <c r="R922" s="92">
        <f t="shared" si="35"/>
        <v>647.49469594594586</v>
      </c>
    </row>
    <row r="923" spans="1:18" x14ac:dyDescent="0.7">
      <c r="A923" s="98">
        <v>5</v>
      </c>
      <c r="B923" s="99" t="s">
        <v>56</v>
      </c>
      <c r="C923" s="99" t="s">
        <v>541</v>
      </c>
      <c r="D923" s="99" t="s">
        <v>77</v>
      </c>
      <c r="E923" s="99" t="s">
        <v>542</v>
      </c>
      <c r="F923" s="99" t="s">
        <v>178</v>
      </c>
      <c r="G923" s="99" t="s">
        <v>1292</v>
      </c>
      <c r="H923" s="100">
        <v>3363</v>
      </c>
      <c r="I923" s="98">
        <v>3</v>
      </c>
      <c r="J923" s="101">
        <f>นครพนม!F32</f>
        <v>525275.31999999995</v>
      </c>
      <c r="K923" s="101">
        <f>นครพนม!AN32</f>
        <v>284292.73999999993</v>
      </c>
      <c r="L923" s="103">
        <f>นครพนม!AO32</f>
        <v>1004077.11</v>
      </c>
      <c r="M923" s="103">
        <f>นครพนม!AP32</f>
        <v>975033.3600000001</v>
      </c>
      <c r="N923" s="99"/>
      <c r="O923" s="99"/>
      <c r="P923" s="99"/>
      <c r="Q923" s="91">
        <f t="shared" si="34"/>
        <v>29043.749999999884</v>
      </c>
      <c r="R923" s="92">
        <f t="shared" si="35"/>
        <v>298.56589652096341</v>
      </c>
    </row>
    <row r="924" spans="1:18" x14ac:dyDescent="0.7">
      <c r="A924" s="98">
        <v>6</v>
      </c>
      <c r="B924" s="99" t="s">
        <v>56</v>
      </c>
      <c r="C924" s="99" t="s">
        <v>541</v>
      </c>
      <c r="D924" s="99" t="s">
        <v>77</v>
      </c>
      <c r="E924" s="99" t="s">
        <v>542</v>
      </c>
      <c r="F924" s="99" t="s">
        <v>178</v>
      </c>
      <c r="G924" s="99" t="s">
        <v>1293</v>
      </c>
      <c r="H924" s="100">
        <v>3862</v>
      </c>
      <c r="I924" s="98">
        <v>3</v>
      </c>
      <c r="J924" s="101">
        <f>นครพนม!F33</f>
        <v>446953.8</v>
      </c>
      <c r="K924" s="102">
        <f>นครพนม!AN33</f>
        <v>510961</v>
      </c>
      <c r="L924" s="103">
        <f>นครพนม!AO33</f>
        <v>2009342.84</v>
      </c>
      <c r="M924" s="103">
        <f>นครพนม!AP33</f>
        <v>2093440.04</v>
      </c>
      <c r="N924" s="99"/>
      <c r="O924" s="99"/>
      <c r="P924" s="99"/>
      <c r="Q924" s="91">
        <f t="shared" si="34"/>
        <v>-84097.199999999953</v>
      </c>
      <c r="R924" s="92">
        <f t="shared" si="35"/>
        <v>520.28556188503364</v>
      </c>
    </row>
    <row r="925" spans="1:18" x14ac:dyDescent="0.7">
      <c r="A925" s="98">
        <v>7</v>
      </c>
      <c r="B925" s="99" t="s">
        <v>56</v>
      </c>
      <c r="C925" s="99" t="s">
        <v>541</v>
      </c>
      <c r="D925" s="99" t="s">
        <v>77</v>
      </c>
      <c r="E925" s="99" t="s">
        <v>542</v>
      </c>
      <c r="F925" s="99" t="s">
        <v>178</v>
      </c>
      <c r="G925" s="99" t="s">
        <v>1294</v>
      </c>
      <c r="H925" s="100">
        <v>4449</v>
      </c>
      <c r="I925" s="98">
        <v>3</v>
      </c>
      <c r="J925" s="101">
        <f>นครพนม!F34</f>
        <v>462772.26</v>
      </c>
      <c r="K925" s="102">
        <f>นครพนม!AN34</f>
        <v>427334.92</v>
      </c>
      <c r="L925" s="103">
        <f>นครพนม!AO34</f>
        <v>782740.52</v>
      </c>
      <c r="M925" s="103">
        <f>นครพนม!AP34</f>
        <v>809143.3</v>
      </c>
      <c r="N925" s="99"/>
      <c r="O925" s="99"/>
      <c r="P925" s="99"/>
      <c r="Q925" s="91">
        <f t="shared" si="34"/>
        <v>-26402.780000000028</v>
      </c>
      <c r="R925" s="92">
        <f t="shared" si="35"/>
        <v>175.93628231063161</v>
      </c>
    </row>
    <row r="926" spans="1:18" s="156" customFormat="1" x14ac:dyDescent="0.7">
      <c r="A926" s="150">
        <v>8</v>
      </c>
      <c r="B926" s="151" t="s">
        <v>56</v>
      </c>
      <c r="C926" s="151" t="s">
        <v>541</v>
      </c>
      <c r="D926" s="151" t="s">
        <v>77</v>
      </c>
      <c r="E926" s="151" t="s">
        <v>542</v>
      </c>
      <c r="F926" s="151" t="s">
        <v>178</v>
      </c>
      <c r="G926" s="151" t="s">
        <v>1295</v>
      </c>
      <c r="H926" s="145">
        <v>2114</v>
      </c>
      <c r="I926" s="150">
        <v>2</v>
      </c>
      <c r="J926" s="152">
        <f>นครพนม!F35</f>
        <v>178203.96</v>
      </c>
      <c r="K926" s="153">
        <f>นครพนม!AN35</f>
        <v>247685.40999999997</v>
      </c>
      <c r="L926" s="152">
        <f>นครพนม!AO35</f>
        <v>802067.53</v>
      </c>
      <c r="M926" s="152">
        <f>นครพนม!AP35</f>
        <v>1063477.8999999999</v>
      </c>
      <c r="N926" s="151"/>
      <c r="O926" s="151"/>
      <c r="P926" s="151"/>
      <c r="Q926" s="154">
        <f t="shared" si="34"/>
        <v>-261410.36999999988</v>
      </c>
      <c r="R926" s="155">
        <f t="shared" si="35"/>
        <v>379.40753547776728</v>
      </c>
    </row>
    <row r="927" spans="1:18" x14ac:dyDescent="0.7">
      <c r="A927" s="98">
        <v>9</v>
      </c>
      <c r="B927" s="99" t="s">
        <v>56</v>
      </c>
      <c r="C927" s="99" t="s">
        <v>541</v>
      </c>
      <c r="D927" s="99" t="s">
        <v>77</v>
      </c>
      <c r="E927" s="99" t="s">
        <v>542</v>
      </c>
      <c r="F927" s="99" t="s">
        <v>178</v>
      </c>
      <c r="G927" s="99" t="s">
        <v>1296</v>
      </c>
      <c r="H927" s="100">
        <v>2727</v>
      </c>
      <c r="I927" s="98">
        <v>2</v>
      </c>
      <c r="J927" s="101">
        <f>นครพนม!F36</f>
        <v>271241.57</v>
      </c>
      <c r="K927" s="102">
        <f>นครพนม!AN36</f>
        <v>451143.38</v>
      </c>
      <c r="L927" s="103">
        <f>นครพนม!AO36</f>
        <v>878578.30999999994</v>
      </c>
      <c r="M927" s="103">
        <f>นครพนม!AP36</f>
        <v>841053.47</v>
      </c>
      <c r="N927" s="99"/>
      <c r="O927" s="99"/>
      <c r="P927" s="99"/>
      <c r="Q927" s="91">
        <f t="shared" si="34"/>
        <v>37524.839999999967</v>
      </c>
      <c r="R927" s="92">
        <f t="shared" si="35"/>
        <v>322.17759809314265</v>
      </c>
    </row>
    <row r="928" spans="1:18" x14ac:dyDescent="0.7">
      <c r="A928" s="98">
        <v>10</v>
      </c>
      <c r="B928" s="99" t="s">
        <v>56</v>
      </c>
      <c r="C928" s="99" t="s">
        <v>541</v>
      </c>
      <c r="D928" s="99" t="s">
        <v>77</v>
      </c>
      <c r="E928" s="99" t="s">
        <v>542</v>
      </c>
      <c r="F928" s="99" t="s">
        <v>178</v>
      </c>
      <c r="G928" s="99" t="s">
        <v>1297</v>
      </c>
      <c r="H928" s="100">
        <v>2481</v>
      </c>
      <c r="I928" s="98">
        <v>2</v>
      </c>
      <c r="J928" s="101">
        <f>นครพนม!F37</f>
        <v>153213.66</v>
      </c>
      <c r="K928" s="102">
        <f>นครพนม!AN37</f>
        <v>420342.96</v>
      </c>
      <c r="L928" s="103">
        <f>นครพนม!AO37</f>
        <v>1692537.9200000002</v>
      </c>
      <c r="M928" s="103">
        <f>นครพนม!AP37</f>
        <v>1868184.52</v>
      </c>
      <c r="N928" s="99"/>
      <c r="O928" s="99"/>
      <c r="P928" s="99"/>
      <c r="Q928" s="91">
        <f t="shared" si="34"/>
        <v>-175646.59999999986</v>
      </c>
      <c r="R928" s="92">
        <f t="shared" si="35"/>
        <v>682.19988714228145</v>
      </c>
    </row>
    <row r="929" spans="1:18" s="110" customFormat="1" x14ac:dyDescent="0.7">
      <c r="A929" s="104">
        <v>2</v>
      </c>
      <c r="B929" s="105" t="s">
        <v>56</v>
      </c>
      <c r="C929" s="105"/>
      <c r="D929" s="105"/>
      <c r="E929" s="105" t="s">
        <v>75</v>
      </c>
      <c r="F929" s="105"/>
      <c r="G929" s="105" t="s">
        <v>544</v>
      </c>
      <c r="H929" s="111">
        <f>SUM(H919:H928)</f>
        <v>31003</v>
      </c>
      <c r="I929" s="104"/>
      <c r="J929" s="107">
        <f>SUM(J919:J928)</f>
        <v>3073415.78</v>
      </c>
      <c r="K929" s="142">
        <f>SUM(K919:K928)</f>
        <v>3610100.0100000002</v>
      </c>
      <c r="L929" s="107">
        <f>SUM(L919:L928)</f>
        <v>14391200.27</v>
      </c>
      <c r="M929" s="107">
        <f>SUM(M919:M928)</f>
        <v>15025255.270000001</v>
      </c>
      <c r="N929" s="105">
        <v>9</v>
      </c>
      <c r="O929" s="105">
        <v>9</v>
      </c>
      <c r="P929" s="105">
        <f>N929-O929</f>
        <v>0</v>
      </c>
      <c r="Q929" s="108">
        <f t="shared" si="34"/>
        <v>-634055.00000000186</v>
      </c>
      <c r="R929" s="109">
        <f>L929/H929</f>
        <v>464.18734541818532</v>
      </c>
    </row>
    <row r="930" spans="1:18" x14ac:dyDescent="0.7">
      <c r="A930" s="98">
        <v>1</v>
      </c>
      <c r="B930" s="99" t="s">
        <v>56</v>
      </c>
      <c r="C930" s="99" t="s">
        <v>545</v>
      </c>
      <c r="D930" s="99" t="s">
        <v>84</v>
      </c>
      <c r="E930" s="99" t="s">
        <v>546</v>
      </c>
      <c r="F930" s="99" t="s">
        <v>208</v>
      </c>
      <c r="G930" s="99" t="s">
        <v>547</v>
      </c>
      <c r="H930" s="100"/>
      <c r="I930" s="98"/>
      <c r="J930" s="101"/>
      <c r="K930" s="102"/>
      <c r="L930" s="103"/>
      <c r="M930" s="103"/>
      <c r="N930" s="99"/>
      <c r="O930" s="99"/>
      <c r="P930" s="99"/>
    </row>
    <row r="931" spans="1:18" x14ac:dyDescent="0.7">
      <c r="A931" s="98">
        <v>2</v>
      </c>
      <c r="B931" s="99" t="s">
        <v>56</v>
      </c>
      <c r="C931" s="99" t="s">
        <v>545</v>
      </c>
      <c r="D931" s="99" t="s">
        <v>84</v>
      </c>
      <c r="E931" s="99" t="s">
        <v>546</v>
      </c>
      <c r="F931" s="99" t="s">
        <v>178</v>
      </c>
      <c r="G931" s="99" t="s">
        <v>1298</v>
      </c>
      <c r="H931" s="100">
        <v>3561</v>
      </c>
      <c r="I931" s="98">
        <v>3</v>
      </c>
      <c r="J931" s="101">
        <f>นครพนม!F38</f>
        <v>659540.56000000006</v>
      </c>
      <c r="K931" s="102">
        <f>นครพนม!AN38</f>
        <v>748973.49</v>
      </c>
      <c r="L931" s="103">
        <f>นครพนม!AO38</f>
        <v>1689700.65</v>
      </c>
      <c r="M931" s="103">
        <f>นครพนม!AP38</f>
        <v>1478599.3199999998</v>
      </c>
      <c r="N931" s="99"/>
      <c r="O931" s="99"/>
      <c r="P931" s="99"/>
      <c r="Q931" s="91">
        <f t="shared" si="34"/>
        <v>211101.33000000007</v>
      </c>
      <c r="R931" s="92">
        <f t="shared" si="35"/>
        <v>474.50172704296546</v>
      </c>
    </row>
    <row r="932" spans="1:18" x14ac:dyDescent="0.7">
      <c r="A932" s="98">
        <v>3</v>
      </c>
      <c r="B932" s="99" t="s">
        <v>56</v>
      </c>
      <c r="C932" s="99" t="s">
        <v>545</v>
      </c>
      <c r="D932" s="99" t="s">
        <v>84</v>
      </c>
      <c r="E932" s="99" t="s">
        <v>546</v>
      </c>
      <c r="F932" s="99" t="s">
        <v>178</v>
      </c>
      <c r="G932" s="99" t="s">
        <v>1299</v>
      </c>
      <c r="H932" s="100">
        <v>4235</v>
      </c>
      <c r="I932" s="98">
        <v>3</v>
      </c>
      <c r="J932" s="101">
        <f>นครพนม!F39</f>
        <v>884500.98</v>
      </c>
      <c r="K932" s="102">
        <f>นครพนม!AN39</f>
        <v>1183642.6299999999</v>
      </c>
      <c r="L932" s="103">
        <f>นครพนม!AO39</f>
        <v>1883452.8399999999</v>
      </c>
      <c r="M932" s="103">
        <f>นครพนม!AP39</f>
        <v>1493405.83</v>
      </c>
      <c r="N932" s="99"/>
      <c r="O932" s="99"/>
      <c r="P932" s="99"/>
      <c r="Q932" s="91">
        <f t="shared" si="34"/>
        <v>390047.00999999978</v>
      </c>
      <c r="R932" s="92">
        <f t="shared" si="35"/>
        <v>444.7350271546635</v>
      </c>
    </row>
    <row r="933" spans="1:18" x14ac:dyDescent="0.7">
      <c r="A933" s="98">
        <v>4</v>
      </c>
      <c r="B933" s="99" t="s">
        <v>56</v>
      </c>
      <c r="C933" s="99" t="s">
        <v>545</v>
      </c>
      <c r="D933" s="99" t="s">
        <v>84</v>
      </c>
      <c r="E933" s="99" t="s">
        <v>546</v>
      </c>
      <c r="F933" s="99" t="s">
        <v>178</v>
      </c>
      <c r="G933" s="99" t="s">
        <v>1300</v>
      </c>
      <c r="H933" s="100">
        <v>1123</v>
      </c>
      <c r="I933" s="98">
        <v>1</v>
      </c>
      <c r="J933" s="101">
        <f>นครพนม!F40</f>
        <v>576154.64</v>
      </c>
      <c r="K933" s="102">
        <f>นครพนม!AN40</f>
        <v>702027.75</v>
      </c>
      <c r="L933" s="103">
        <f>นครพนม!AO40</f>
        <v>1472765.77</v>
      </c>
      <c r="M933" s="103">
        <f>นครพนม!AP40</f>
        <v>1496808.6</v>
      </c>
      <c r="N933" s="99"/>
      <c r="O933" s="99"/>
      <c r="P933" s="99"/>
      <c r="Q933" s="91">
        <f t="shared" si="34"/>
        <v>-24042.830000000075</v>
      </c>
      <c r="R933" s="92">
        <f t="shared" si="35"/>
        <v>1311.45660730187</v>
      </c>
    </row>
    <row r="934" spans="1:18" x14ac:dyDescent="0.7">
      <c r="A934" s="98">
        <v>5</v>
      </c>
      <c r="B934" s="99" t="s">
        <v>56</v>
      </c>
      <c r="C934" s="99" t="s">
        <v>545</v>
      </c>
      <c r="D934" s="99" t="s">
        <v>84</v>
      </c>
      <c r="E934" s="99" t="s">
        <v>546</v>
      </c>
      <c r="F934" s="99" t="s">
        <v>178</v>
      </c>
      <c r="G934" s="99" t="s">
        <v>1301</v>
      </c>
      <c r="H934" s="100">
        <v>1984</v>
      </c>
      <c r="I934" s="98">
        <v>2</v>
      </c>
      <c r="J934" s="101">
        <f>นครพนม!F41</f>
        <v>343388.72</v>
      </c>
      <c r="K934" s="102">
        <f>นครพนม!AN41</f>
        <v>365492.23</v>
      </c>
      <c r="L934" s="103">
        <f>นครพนม!AO41</f>
        <v>1472182.37</v>
      </c>
      <c r="M934" s="103">
        <f>นครพนม!AP41</f>
        <v>1369502.53</v>
      </c>
      <c r="N934" s="99"/>
      <c r="O934" s="99"/>
      <c r="P934" s="99"/>
      <c r="Q934" s="91">
        <f t="shared" si="34"/>
        <v>102679.84000000008</v>
      </c>
      <c r="R934" s="92">
        <f t="shared" si="35"/>
        <v>742.02740423387104</v>
      </c>
    </row>
    <row r="935" spans="1:18" x14ac:dyDescent="0.7">
      <c r="A935" s="98">
        <v>6</v>
      </c>
      <c r="B935" s="99" t="s">
        <v>56</v>
      </c>
      <c r="C935" s="99" t="s">
        <v>545</v>
      </c>
      <c r="D935" s="99" t="s">
        <v>84</v>
      </c>
      <c r="E935" s="99" t="s">
        <v>546</v>
      </c>
      <c r="F935" s="99" t="s">
        <v>178</v>
      </c>
      <c r="G935" s="99" t="s">
        <v>1302</v>
      </c>
      <c r="H935" s="100">
        <v>2515</v>
      </c>
      <c r="I935" s="98">
        <v>2</v>
      </c>
      <c r="J935" s="101">
        <f>นครพนม!F42</f>
        <v>220032.89</v>
      </c>
      <c r="K935" s="102">
        <f>นครพนม!AN42</f>
        <v>365131.31000000006</v>
      </c>
      <c r="L935" s="103">
        <f>นครพนม!AO42</f>
        <v>1503575.0899999999</v>
      </c>
      <c r="M935" s="103">
        <f>นครพนม!AP42</f>
        <v>1522652.24</v>
      </c>
      <c r="N935" s="99"/>
      <c r="O935" s="99"/>
      <c r="P935" s="99"/>
      <c r="Q935" s="91">
        <f t="shared" si="34"/>
        <v>-19077.15000000014</v>
      </c>
      <c r="R935" s="92">
        <f t="shared" si="35"/>
        <v>597.8429781312127</v>
      </c>
    </row>
    <row r="936" spans="1:18" x14ac:dyDescent="0.7">
      <c r="A936" s="98">
        <v>7</v>
      </c>
      <c r="B936" s="99" t="s">
        <v>56</v>
      </c>
      <c r="C936" s="99" t="s">
        <v>545</v>
      </c>
      <c r="D936" s="99" t="s">
        <v>84</v>
      </c>
      <c r="E936" s="99" t="s">
        <v>546</v>
      </c>
      <c r="F936" s="99" t="s">
        <v>178</v>
      </c>
      <c r="G936" s="99" t="s">
        <v>1303</v>
      </c>
      <c r="H936" s="100">
        <v>2195</v>
      </c>
      <c r="I936" s="98">
        <v>2</v>
      </c>
      <c r="J936" s="101">
        <f>นครพนม!F43</f>
        <v>486564.34</v>
      </c>
      <c r="K936" s="102">
        <f>นครพนม!AN43</f>
        <v>614272.32000000007</v>
      </c>
      <c r="L936" s="103">
        <f>นครพนม!AO43</f>
        <v>2062318.78</v>
      </c>
      <c r="M936" s="103">
        <f>นครพนม!AP43</f>
        <v>1909203.2699999998</v>
      </c>
      <c r="N936" s="99"/>
      <c r="O936" s="99"/>
      <c r="P936" s="99"/>
      <c r="Q936" s="91">
        <f t="shared" si="34"/>
        <v>153115.51000000024</v>
      </c>
      <c r="R936" s="92">
        <f t="shared" si="35"/>
        <v>939.55297494305239</v>
      </c>
    </row>
    <row r="937" spans="1:18" x14ac:dyDescent="0.7">
      <c r="A937" s="98">
        <v>8</v>
      </c>
      <c r="B937" s="99" t="s">
        <v>56</v>
      </c>
      <c r="C937" s="99" t="s">
        <v>545</v>
      </c>
      <c r="D937" s="99" t="s">
        <v>84</v>
      </c>
      <c r="E937" s="99" t="s">
        <v>546</v>
      </c>
      <c r="F937" s="99" t="s">
        <v>178</v>
      </c>
      <c r="G937" s="99" t="s">
        <v>1304</v>
      </c>
      <c r="H937" s="100">
        <v>2113</v>
      </c>
      <c r="I937" s="98">
        <v>2</v>
      </c>
      <c r="J937" s="101">
        <f>นครพนม!F44</f>
        <v>593416.56999999995</v>
      </c>
      <c r="K937" s="102">
        <f>นครพนม!AN44</f>
        <v>873730.7</v>
      </c>
      <c r="L937" s="103">
        <f>นครพนม!AO44</f>
        <v>875422.13</v>
      </c>
      <c r="M937" s="103">
        <f>นครพนม!AP44</f>
        <v>424094.04</v>
      </c>
      <c r="N937" s="99"/>
      <c r="O937" s="99"/>
      <c r="P937" s="99"/>
      <c r="Q937" s="91">
        <f t="shared" si="34"/>
        <v>451328.09</v>
      </c>
      <c r="R937" s="92">
        <f t="shared" si="35"/>
        <v>414.30294841457641</v>
      </c>
    </row>
    <row r="938" spans="1:18" x14ac:dyDescent="0.7">
      <c r="A938" s="98">
        <v>9</v>
      </c>
      <c r="B938" s="99" t="s">
        <v>56</v>
      </c>
      <c r="C938" s="99" t="s">
        <v>545</v>
      </c>
      <c r="D938" s="99" t="s">
        <v>84</v>
      </c>
      <c r="E938" s="99" t="s">
        <v>546</v>
      </c>
      <c r="F938" s="99" t="s">
        <v>178</v>
      </c>
      <c r="G938" s="99" t="s">
        <v>1305</v>
      </c>
      <c r="H938" s="100">
        <v>2880</v>
      </c>
      <c r="I938" s="98">
        <v>2</v>
      </c>
      <c r="J938" s="101">
        <f>นครพนม!F45</f>
        <v>857002.93</v>
      </c>
      <c r="K938" s="102">
        <f>นครพนม!AN45</f>
        <v>919520.01000000013</v>
      </c>
      <c r="L938" s="103">
        <f>นครพนม!AO45</f>
        <v>1775346.8199999998</v>
      </c>
      <c r="M938" s="103">
        <f>นครพนม!AP45</f>
        <v>1514237.19</v>
      </c>
      <c r="N938" s="99"/>
      <c r="O938" s="99"/>
      <c r="P938" s="99"/>
      <c r="Q938" s="91">
        <f t="shared" si="34"/>
        <v>261109.62999999989</v>
      </c>
      <c r="R938" s="92">
        <f t="shared" si="35"/>
        <v>616.43986805555551</v>
      </c>
    </row>
    <row r="939" spans="1:18" x14ac:dyDescent="0.7">
      <c r="A939" s="98">
        <v>10</v>
      </c>
      <c r="B939" s="99" t="s">
        <v>56</v>
      </c>
      <c r="C939" s="99" t="s">
        <v>545</v>
      </c>
      <c r="D939" s="99" t="s">
        <v>84</v>
      </c>
      <c r="E939" s="99" t="s">
        <v>546</v>
      </c>
      <c r="F939" s="99" t="s">
        <v>178</v>
      </c>
      <c r="G939" s="99" t="s">
        <v>1306</v>
      </c>
      <c r="H939" s="100">
        <v>2008</v>
      </c>
      <c r="I939" s="98">
        <v>2</v>
      </c>
      <c r="J939" s="101">
        <f>นครพนม!F46</f>
        <v>429109.94</v>
      </c>
      <c r="K939" s="102">
        <f>นครพนม!AN46</f>
        <v>439475.61000000004</v>
      </c>
      <c r="L939" s="103">
        <f>นครพนม!AO46</f>
        <v>1065885.4100000001</v>
      </c>
      <c r="M939" s="103">
        <f>นครพนม!AP46</f>
        <v>948778.41999999993</v>
      </c>
      <c r="N939" s="99"/>
      <c r="O939" s="99"/>
      <c r="P939" s="99"/>
      <c r="Q939" s="91">
        <f t="shared" si="34"/>
        <v>117106.99000000022</v>
      </c>
      <c r="R939" s="92">
        <f t="shared" si="35"/>
        <v>530.81942729083676</v>
      </c>
    </row>
    <row r="940" spans="1:18" x14ac:dyDescent="0.7">
      <c r="A940" s="98">
        <v>11</v>
      </c>
      <c r="B940" s="99" t="s">
        <v>56</v>
      </c>
      <c r="C940" s="99" t="s">
        <v>545</v>
      </c>
      <c r="D940" s="99" t="s">
        <v>84</v>
      </c>
      <c r="E940" s="99" t="s">
        <v>546</v>
      </c>
      <c r="F940" s="99" t="s">
        <v>178</v>
      </c>
      <c r="G940" s="99" t="s">
        <v>1307</v>
      </c>
      <c r="H940" s="100">
        <v>1706</v>
      </c>
      <c r="I940" s="98">
        <v>2</v>
      </c>
      <c r="J940" s="101">
        <f>นครพนม!F47</f>
        <v>557164.79</v>
      </c>
      <c r="K940" s="102">
        <f>นครพนม!AN47</f>
        <v>369261.5400000001</v>
      </c>
      <c r="L940" s="103">
        <f>นครพนม!AO47</f>
        <v>1200838.21</v>
      </c>
      <c r="M940" s="103">
        <f>นครพนม!AP47</f>
        <v>1034040.18</v>
      </c>
      <c r="N940" s="99"/>
      <c r="O940" s="99"/>
      <c r="P940" s="99"/>
      <c r="Q940" s="91">
        <f t="shared" si="34"/>
        <v>166798.02999999991</v>
      </c>
      <c r="R940" s="92">
        <f t="shared" si="35"/>
        <v>703.89109613130131</v>
      </c>
    </row>
    <row r="941" spans="1:18" x14ac:dyDescent="0.7">
      <c r="A941" s="98">
        <v>12</v>
      </c>
      <c r="B941" s="99" t="s">
        <v>56</v>
      </c>
      <c r="C941" s="99" t="s">
        <v>545</v>
      </c>
      <c r="D941" s="99" t="s">
        <v>84</v>
      </c>
      <c r="E941" s="99" t="s">
        <v>546</v>
      </c>
      <c r="F941" s="99" t="s">
        <v>178</v>
      </c>
      <c r="G941" s="99" t="s">
        <v>1308</v>
      </c>
      <c r="H941" s="100">
        <v>1846</v>
      </c>
      <c r="I941" s="98">
        <v>2</v>
      </c>
      <c r="J941" s="101">
        <f>นครพนม!F48</f>
        <v>141365.59</v>
      </c>
      <c r="K941" s="102">
        <f>นครพนม!AN48</f>
        <v>305937.44</v>
      </c>
      <c r="L941" s="103">
        <f>นครพนม!AO48</f>
        <v>1298919.8599999999</v>
      </c>
      <c r="M941" s="103">
        <f>นครพนม!AP48</f>
        <v>1465308.8</v>
      </c>
      <c r="N941" s="99"/>
      <c r="O941" s="99"/>
      <c r="P941" s="99"/>
      <c r="Q941" s="91">
        <f t="shared" si="34"/>
        <v>-166388.94000000018</v>
      </c>
      <c r="R941" s="92">
        <f t="shared" si="35"/>
        <v>703.64022751895982</v>
      </c>
    </row>
    <row r="942" spans="1:18" x14ac:dyDescent="0.7">
      <c r="A942" s="98">
        <v>13</v>
      </c>
      <c r="B942" s="99" t="s">
        <v>56</v>
      </c>
      <c r="C942" s="99" t="s">
        <v>545</v>
      </c>
      <c r="D942" s="99" t="s">
        <v>84</v>
      </c>
      <c r="E942" s="99" t="s">
        <v>546</v>
      </c>
      <c r="F942" s="99" t="s">
        <v>178</v>
      </c>
      <c r="G942" s="99" t="s">
        <v>1309</v>
      </c>
      <c r="H942" s="100">
        <v>2707</v>
      </c>
      <c r="I942" s="98">
        <v>2</v>
      </c>
      <c r="J942" s="101">
        <f>นครพนม!F49</f>
        <v>648295.07999999996</v>
      </c>
      <c r="K942" s="102">
        <f>นครพนม!AN49</f>
        <v>665236.65999999992</v>
      </c>
      <c r="L942" s="103">
        <f>นครพนม!AO49</f>
        <v>1612054.69</v>
      </c>
      <c r="M942" s="103">
        <f>นครพนม!AP49</f>
        <v>1458858.68</v>
      </c>
      <c r="N942" s="99"/>
      <c r="O942" s="99"/>
      <c r="P942" s="99"/>
      <c r="Q942" s="91">
        <f t="shared" si="34"/>
        <v>153196.01</v>
      </c>
      <c r="R942" s="92">
        <f t="shared" si="35"/>
        <v>595.51336904322125</v>
      </c>
    </row>
    <row r="943" spans="1:18" x14ac:dyDescent="0.7">
      <c r="A943" s="98">
        <v>14</v>
      </c>
      <c r="B943" s="99" t="s">
        <v>56</v>
      </c>
      <c r="C943" s="99" t="s">
        <v>545</v>
      </c>
      <c r="D943" s="99" t="s">
        <v>84</v>
      </c>
      <c r="E943" s="99" t="s">
        <v>546</v>
      </c>
      <c r="F943" s="99" t="s">
        <v>178</v>
      </c>
      <c r="G943" s="99" t="s">
        <v>1310</v>
      </c>
      <c r="H943" s="100">
        <v>2688</v>
      </c>
      <c r="I943" s="98">
        <v>2</v>
      </c>
      <c r="J943" s="101">
        <f>นครพนม!F50</f>
        <v>436139.89</v>
      </c>
      <c r="K943" s="102">
        <f>นครพนม!AN50</f>
        <v>799193.06</v>
      </c>
      <c r="L943" s="103">
        <f>นครพนม!AO50</f>
        <v>1867169.8399999999</v>
      </c>
      <c r="M943" s="103">
        <f>นครพนม!AP50</f>
        <v>1716634.67</v>
      </c>
      <c r="N943" s="99"/>
      <c r="O943" s="99"/>
      <c r="P943" s="99"/>
      <c r="Q943" s="91">
        <f t="shared" si="34"/>
        <v>150535.16999999993</v>
      </c>
      <c r="R943" s="92">
        <f t="shared" si="35"/>
        <v>694.63163690476188</v>
      </c>
    </row>
    <row r="944" spans="1:18" x14ac:dyDescent="0.7">
      <c r="A944" s="98">
        <v>15</v>
      </c>
      <c r="B944" s="99" t="s">
        <v>56</v>
      </c>
      <c r="C944" s="99" t="s">
        <v>545</v>
      </c>
      <c r="D944" s="99" t="s">
        <v>84</v>
      </c>
      <c r="E944" s="99" t="s">
        <v>546</v>
      </c>
      <c r="F944" s="99" t="s">
        <v>178</v>
      </c>
      <c r="G944" s="99" t="s">
        <v>1311</v>
      </c>
      <c r="H944" s="100">
        <v>2663</v>
      </c>
      <c r="I944" s="98">
        <v>2</v>
      </c>
      <c r="J944" s="101">
        <f>นครพนม!F51</f>
        <v>649973.78</v>
      </c>
      <c r="K944" s="102">
        <f>นครพนม!AN51</f>
        <v>795471.68</v>
      </c>
      <c r="L944" s="103">
        <f>นครพนม!AO51</f>
        <v>1691837.04</v>
      </c>
      <c r="M944" s="103">
        <f>นครพนม!AP51</f>
        <v>1523461.01</v>
      </c>
      <c r="N944" s="99"/>
      <c r="O944" s="99"/>
      <c r="P944" s="99"/>
      <c r="Q944" s="91">
        <f t="shared" si="34"/>
        <v>168376.03000000003</v>
      </c>
      <c r="R944" s="92">
        <f t="shared" si="35"/>
        <v>635.31244461134065</v>
      </c>
    </row>
    <row r="945" spans="1:18" x14ac:dyDescent="0.7">
      <c r="A945" s="98">
        <v>16</v>
      </c>
      <c r="B945" s="99" t="s">
        <v>56</v>
      </c>
      <c r="C945" s="99" t="s">
        <v>545</v>
      </c>
      <c r="D945" s="99" t="s">
        <v>84</v>
      </c>
      <c r="E945" s="99" t="s">
        <v>546</v>
      </c>
      <c r="F945" s="99" t="s">
        <v>178</v>
      </c>
      <c r="G945" s="99" t="s">
        <v>1312</v>
      </c>
      <c r="H945" s="100">
        <v>1880</v>
      </c>
      <c r="I945" s="98">
        <v>2</v>
      </c>
      <c r="J945" s="101">
        <f>นครพนม!F52</f>
        <v>841348.45</v>
      </c>
      <c r="K945" s="102">
        <f>นครพนม!AN52</f>
        <v>1009815.0399999999</v>
      </c>
      <c r="L945" s="103">
        <f>นครพนม!AO52</f>
        <v>1226638.8500000001</v>
      </c>
      <c r="M945" s="103">
        <f>นครพนม!AP52</f>
        <v>1118087.04</v>
      </c>
      <c r="N945" s="99"/>
      <c r="O945" s="99"/>
      <c r="P945" s="99"/>
      <c r="Q945" s="91">
        <f t="shared" si="34"/>
        <v>108551.81000000006</v>
      </c>
      <c r="R945" s="92">
        <f t="shared" si="35"/>
        <v>652.46747340425532</v>
      </c>
    </row>
    <row r="946" spans="1:18" x14ac:dyDescent="0.7">
      <c r="A946" s="112">
        <v>17</v>
      </c>
      <c r="B946" s="113" t="s">
        <v>56</v>
      </c>
      <c r="C946" s="113" t="s">
        <v>545</v>
      </c>
      <c r="D946" s="113" t="s">
        <v>84</v>
      </c>
      <c r="E946" s="113" t="s">
        <v>546</v>
      </c>
      <c r="F946" s="113" t="s">
        <v>178</v>
      </c>
      <c r="G946" s="113" t="s">
        <v>1313</v>
      </c>
      <c r="H946" s="114">
        <v>2375</v>
      </c>
      <c r="I946" s="112">
        <v>2</v>
      </c>
      <c r="J946" s="101">
        <f>นครพนม!F53</f>
        <v>205863.17</v>
      </c>
      <c r="K946" s="102">
        <f>นครพนม!AN53</f>
        <v>393904.64999999997</v>
      </c>
      <c r="L946" s="103">
        <f>นครพนม!AO53</f>
        <v>937513.3</v>
      </c>
      <c r="M946" s="103">
        <f>นครพนม!AP53</f>
        <v>756876.14000000013</v>
      </c>
      <c r="N946" s="99"/>
      <c r="O946" s="99"/>
      <c r="P946" s="99"/>
      <c r="Q946" s="91">
        <f t="shared" si="34"/>
        <v>180637.15999999992</v>
      </c>
      <c r="R946" s="92">
        <f t="shared" si="35"/>
        <v>394.74244210526319</v>
      </c>
    </row>
    <row r="947" spans="1:18" x14ac:dyDescent="0.7">
      <c r="A947" s="112">
        <v>18</v>
      </c>
      <c r="B947" s="113" t="s">
        <v>56</v>
      </c>
      <c r="C947" s="113" t="s">
        <v>545</v>
      </c>
      <c r="D947" s="113" t="s">
        <v>84</v>
      </c>
      <c r="E947" s="113" t="s">
        <v>546</v>
      </c>
      <c r="F947" s="113" t="s">
        <v>178</v>
      </c>
      <c r="G947" s="113" t="s">
        <v>1314</v>
      </c>
      <c r="H947" s="114">
        <v>1804</v>
      </c>
      <c r="I947" s="112">
        <v>2</v>
      </c>
      <c r="J947" s="101">
        <f>นครพนม!F54</f>
        <v>212693.04</v>
      </c>
      <c r="K947" s="102">
        <f>นครพนม!AN54</f>
        <v>473147.14</v>
      </c>
      <c r="L947" s="103">
        <f>นครพนม!AO54</f>
        <v>1659196.77</v>
      </c>
      <c r="M947" s="103">
        <f>นครพนม!AP54</f>
        <v>1454949.84</v>
      </c>
      <c r="N947" s="99"/>
      <c r="O947" s="99"/>
      <c r="P947" s="99"/>
      <c r="Q947" s="91">
        <f t="shared" si="34"/>
        <v>204246.92999999993</v>
      </c>
      <c r="R947" s="92">
        <f t="shared" si="35"/>
        <v>919.73213414634142</v>
      </c>
    </row>
    <row r="948" spans="1:18" s="110" customFormat="1" x14ac:dyDescent="0.7">
      <c r="A948" s="104">
        <v>3</v>
      </c>
      <c r="B948" s="105" t="s">
        <v>56</v>
      </c>
      <c r="C948" s="105"/>
      <c r="D948" s="105"/>
      <c r="E948" s="105" t="s">
        <v>75</v>
      </c>
      <c r="F948" s="105"/>
      <c r="G948" s="105" t="s">
        <v>548</v>
      </c>
      <c r="H948" s="111">
        <f>SUM(H930:H947)</f>
        <v>40283</v>
      </c>
      <c r="I948" s="104"/>
      <c r="J948" s="107">
        <f>SUM(J930:J947)</f>
        <v>8742555.3599999994</v>
      </c>
      <c r="K948" s="107">
        <f>SUM(K930:K947)</f>
        <v>11024233.260000002</v>
      </c>
      <c r="L948" s="107">
        <f>SUM(L930:L947)</f>
        <v>25294818.420000002</v>
      </c>
      <c r="M948" s="107">
        <f>SUM(M930:M947)</f>
        <v>22685497.800000001</v>
      </c>
      <c r="N948" s="105">
        <v>17</v>
      </c>
      <c r="O948" s="105">
        <v>17</v>
      </c>
      <c r="P948" s="105">
        <f>N948-O948</f>
        <v>0</v>
      </c>
      <c r="Q948" s="108">
        <f t="shared" si="34"/>
        <v>2609320.620000001</v>
      </c>
      <c r="R948" s="109">
        <f>L948/H948</f>
        <v>627.92787081399103</v>
      </c>
    </row>
    <row r="949" spans="1:18" x14ac:dyDescent="0.7">
      <c r="A949" s="98">
        <v>1</v>
      </c>
      <c r="B949" s="99" t="s">
        <v>56</v>
      </c>
      <c r="C949" s="99" t="s">
        <v>549</v>
      </c>
      <c r="D949" s="99" t="s">
        <v>91</v>
      </c>
      <c r="E949" s="99" t="s">
        <v>550</v>
      </c>
      <c r="F949" s="99" t="s">
        <v>208</v>
      </c>
      <c r="G949" s="99" t="s">
        <v>551</v>
      </c>
      <c r="H949" s="100"/>
      <c r="I949" s="98"/>
      <c r="J949" s="101"/>
      <c r="K949" s="102"/>
      <c r="L949" s="103"/>
      <c r="M949" s="103"/>
      <c r="N949" s="99"/>
      <c r="O949" s="99"/>
      <c r="P949" s="99"/>
    </row>
    <row r="950" spans="1:18" x14ac:dyDescent="0.7">
      <c r="A950" s="98">
        <v>2</v>
      </c>
      <c r="B950" s="99" t="s">
        <v>56</v>
      </c>
      <c r="C950" s="99" t="s">
        <v>549</v>
      </c>
      <c r="D950" s="99" t="s">
        <v>91</v>
      </c>
      <c r="E950" s="99" t="s">
        <v>550</v>
      </c>
      <c r="F950" s="99" t="s">
        <v>178</v>
      </c>
      <c r="G950" s="99" t="s">
        <v>1315</v>
      </c>
      <c r="H950" s="100">
        <v>2423</v>
      </c>
      <c r="I950" s="98">
        <v>2</v>
      </c>
      <c r="J950" s="101">
        <f>นครพนม!F55</f>
        <v>446022.26</v>
      </c>
      <c r="K950" s="102">
        <f>นครพนม!AN55</f>
        <v>427438.36</v>
      </c>
      <c r="L950" s="103">
        <f>นครพนม!AO55</f>
        <v>1499557.77</v>
      </c>
      <c r="M950" s="103">
        <f>นครพนม!AP55</f>
        <v>1579299.97</v>
      </c>
      <c r="N950" s="99"/>
      <c r="O950" s="99"/>
      <c r="P950" s="99"/>
      <c r="Q950" s="91">
        <f t="shared" si="34"/>
        <v>-79742.199999999953</v>
      </c>
      <c r="R950" s="92">
        <f t="shared" si="35"/>
        <v>618.88475856376397</v>
      </c>
    </row>
    <row r="951" spans="1:18" x14ac:dyDescent="0.7">
      <c r="A951" s="98">
        <v>3</v>
      </c>
      <c r="B951" s="99" t="s">
        <v>56</v>
      </c>
      <c r="C951" s="99" t="s">
        <v>549</v>
      </c>
      <c r="D951" s="99" t="s">
        <v>91</v>
      </c>
      <c r="E951" s="99" t="s">
        <v>550</v>
      </c>
      <c r="F951" s="99" t="s">
        <v>178</v>
      </c>
      <c r="G951" s="99" t="s">
        <v>1316</v>
      </c>
      <c r="H951" s="100">
        <v>1424</v>
      </c>
      <c r="I951" s="98">
        <v>1</v>
      </c>
      <c r="J951" s="101">
        <f>นครพนม!F56</f>
        <v>169811.28</v>
      </c>
      <c r="K951" s="102">
        <f>นครพนม!AN56</f>
        <v>281675.98</v>
      </c>
      <c r="L951" s="103">
        <f>นครพนม!AO56</f>
        <v>1120820.6200000001</v>
      </c>
      <c r="M951" s="103">
        <f>นครพนม!AP56</f>
        <v>1304005.9099999999</v>
      </c>
      <c r="N951" s="99"/>
      <c r="O951" s="99"/>
      <c r="P951" s="99"/>
      <c r="Q951" s="91">
        <f t="shared" si="34"/>
        <v>-183185.2899999998</v>
      </c>
      <c r="R951" s="92">
        <f t="shared" si="35"/>
        <v>787.09313202247199</v>
      </c>
    </row>
    <row r="952" spans="1:18" x14ac:dyDescent="0.7">
      <c r="A952" s="98">
        <v>4</v>
      </c>
      <c r="B952" s="99" t="s">
        <v>56</v>
      </c>
      <c r="C952" s="99" t="s">
        <v>549</v>
      </c>
      <c r="D952" s="99" t="s">
        <v>91</v>
      </c>
      <c r="E952" s="99" t="s">
        <v>550</v>
      </c>
      <c r="F952" s="99" t="s">
        <v>178</v>
      </c>
      <c r="G952" s="99" t="s">
        <v>1317</v>
      </c>
      <c r="H952" s="100">
        <v>1355</v>
      </c>
      <c r="I952" s="98">
        <v>1</v>
      </c>
      <c r="J952" s="101">
        <f>นครพนม!F57</f>
        <v>99374.04</v>
      </c>
      <c r="K952" s="102">
        <f>นครพนม!AN57</f>
        <v>146395.95000000001</v>
      </c>
      <c r="L952" s="103">
        <f>นครพนม!AO57</f>
        <v>1227849.92</v>
      </c>
      <c r="M952" s="103">
        <f>นครพนม!AP57</f>
        <v>1340675.7699999998</v>
      </c>
      <c r="N952" s="99"/>
      <c r="O952" s="99"/>
      <c r="P952" s="99"/>
      <c r="Q952" s="91">
        <f t="shared" si="34"/>
        <v>-112825.84999999986</v>
      </c>
      <c r="R952" s="92">
        <f t="shared" si="35"/>
        <v>906.16230258302573</v>
      </c>
    </row>
    <row r="953" spans="1:18" x14ac:dyDescent="0.7">
      <c r="A953" s="98">
        <v>5</v>
      </c>
      <c r="B953" s="99" t="s">
        <v>56</v>
      </c>
      <c r="C953" s="99" t="s">
        <v>549</v>
      </c>
      <c r="D953" s="99" t="s">
        <v>91</v>
      </c>
      <c r="E953" s="99" t="s">
        <v>550</v>
      </c>
      <c r="F953" s="99" t="s">
        <v>178</v>
      </c>
      <c r="G953" s="99" t="s">
        <v>1318</v>
      </c>
      <c r="H953" s="100">
        <v>2385</v>
      </c>
      <c r="I953" s="98">
        <v>2</v>
      </c>
      <c r="J953" s="101">
        <f>นครพนม!F58</f>
        <v>730347.24</v>
      </c>
      <c r="K953" s="102">
        <f>นครพนม!AN58</f>
        <v>753672.39</v>
      </c>
      <c r="L953" s="103">
        <f>นครพนม!AO58</f>
        <v>1540337.4100000001</v>
      </c>
      <c r="M953" s="103">
        <f>นครพนม!AP58</f>
        <v>1393523.59</v>
      </c>
      <c r="N953" s="99"/>
      <c r="O953" s="99"/>
      <c r="P953" s="99"/>
      <c r="Q953" s="91">
        <f t="shared" si="34"/>
        <v>146813.82000000007</v>
      </c>
      <c r="R953" s="92">
        <f t="shared" si="35"/>
        <v>645.84377777777786</v>
      </c>
    </row>
    <row r="954" spans="1:18" x14ac:dyDescent="0.7">
      <c r="A954" s="98">
        <v>6</v>
      </c>
      <c r="B954" s="99" t="s">
        <v>56</v>
      </c>
      <c r="C954" s="99" t="s">
        <v>549</v>
      </c>
      <c r="D954" s="99" t="s">
        <v>91</v>
      </c>
      <c r="E954" s="99" t="s">
        <v>550</v>
      </c>
      <c r="F954" s="99" t="s">
        <v>178</v>
      </c>
      <c r="G954" s="99" t="s">
        <v>1319</v>
      </c>
      <c r="H954" s="100">
        <v>1462</v>
      </c>
      <c r="I954" s="98">
        <v>1</v>
      </c>
      <c r="J954" s="101">
        <f>นครพนม!F59</f>
        <v>246142.2</v>
      </c>
      <c r="K954" s="102">
        <f>นครพนม!AN59</f>
        <v>278994.42000000004</v>
      </c>
      <c r="L954" s="103">
        <f>นครพนม!AO59</f>
        <v>1245514.3799999999</v>
      </c>
      <c r="M954" s="103">
        <f>นครพนม!AP59</f>
        <v>1123985.04</v>
      </c>
      <c r="N954" s="99"/>
      <c r="O954" s="99"/>
      <c r="P954" s="99"/>
      <c r="Q954" s="91">
        <f t="shared" si="34"/>
        <v>121529.33999999985</v>
      </c>
      <c r="R954" s="92">
        <f t="shared" si="35"/>
        <v>851.92502051983581</v>
      </c>
    </row>
    <row r="955" spans="1:18" x14ac:dyDescent="0.7">
      <c r="A955" s="98">
        <v>7</v>
      </c>
      <c r="B955" s="99" t="s">
        <v>56</v>
      </c>
      <c r="C955" s="99" t="s">
        <v>549</v>
      </c>
      <c r="D955" s="99" t="s">
        <v>91</v>
      </c>
      <c r="E955" s="99" t="s">
        <v>550</v>
      </c>
      <c r="F955" s="99" t="s">
        <v>178</v>
      </c>
      <c r="G955" s="99" t="s">
        <v>1320</v>
      </c>
      <c r="H955" s="100">
        <v>2682</v>
      </c>
      <c r="I955" s="98">
        <v>2</v>
      </c>
      <c r="J955" s="101">
        <f>นครพนม!F60</f>
        <v>63754.47</v>
      </c>
      <c r="K955" s="102">
        <f>นครพนม!AN60</f>
        <v>120697.36</v>
      </c>
      <c r="L955" s="103">
        <f>นครพนม!AO60</f>
        <v>1683820.37</v>
      </c>
      <c r="M955" s="103">
        <f>นครพนม!AP60</f>
        <v>1883640.36</v>
      </c>
      <c r="N955" s="99"/>
      <c r="O955" s="99"/>
      <c r="P955" s="99"/>
      <c r="Q955" s="91">
        <f t="shared" si="34"/>
        <v>-199819.99</v>
      </c>
      <c r="R955" s="92">
        <f t="shared" si="35"/>
        <v>627.82265846383302</v>
      </c>
    </row>
    <row r="956" spans="1:18" x14ac:dyDescent="0.7">
      <c r="A956" s="98">
        <v>8</v>
      </c>
      <c r="B956" s="99" t="s">
        <v>56</v>
      </c>
      <c r="C956" s="99" t="s">
        <v>549</v>
      </c>
      <c r="D956" s="99" t="s">
        <v>91</v>
      </c>
      <c r="E956" s="99" t="s">
        <v>550</v>
      </c>
      <c r="F956" s="99" t="s">
        <v>178</v>
      </c>
      <c r="G956" s="99" t="s">
        <v>1321</v>
      </c>
      <c r="H956" s="100">
        <v>4067</v>
      </c>
      <c r="I956" s="98">
        <v>3</v>
      </c>
      <c r="J956" s="101">
        <f>นครพนม!F61</f>
        <v>449147.56</v>
      </c>
      <c r="K956" s="102">
        <f>นครพนม!AN61</f>
        <v>465871.88</v>
      </c>
      <c r="L956" s="103">
        <f>นครพนม!AO61</f>
        <v>1773434.04</v>
      </c>
      <c r="M956" s="103">
        <f>นครพนม!AP61</f>
        <v>1583796.15</v>
      </c>
      <c r="N956" s="99"/>
      <c r="O956" s="99"/>
      <c r="P956" s="99"/>
      <c r="Q956" s="91">
        <f t="shared" si="34"/>
        <v>189637.89000000013</v>
      </c>
      <c r="R956" s="92">
        <f t="shared" si="35"/>
        <v>436.05459552495699</v>
      </c>
    </row>
    <row r="957" spans="1:18" x14ac:dyDescent="0.7">
      <c r="A957" s="98">
        <v>9</v>
      </c>
      <c r="B957" s="99" t="s">
        <v>56</v>
      </c>
      <c r="C957" s="99" t="s">
        <v>549</v>
      </c>
      <c r="D957" s="99" t="s">
        <v>91</v>
      </c>
      <c r="E957" s="99" t="s">
        <v>550</v>
      </c>
      <c r="F957" s="99" t="s">
        <v>178</v>
      </c>
      <c r="G957" s="99" t="s">
        <v>1322</v>
      </c>
      <c r="H957" s="100">
        <v>2581</v>
      </c>
      <c r="I957" s="98">
        <v>2</v>
      </c>
      <c r="J957" s="101">
        <f>นครพนม!F62</f>
        <v>362165.37</v>
      </c>
      <c r="K957" s="102">
        <f>นครพนม!AN62</f>
        <v>412537.29</v>
      </c>
      <c r="L957" s="103">
        <f>นครพนม!AO62</f>
        <v>1616910.62</v>
      </c>
      <c r="M957" s="103">
        <f>นครพนม!AP62</f>
        <v>1554767.49</v>
      </c>
      <c r="N957" s="99"/>
      <c r="O957" s="99"/>
      <c r="P957" s="99"/>
      <c r="Q957" s="91">
        <f t="shared" si="34"/>
        <v>62143.130000000121</v>
      </c>
      <c r="R957" s="92">
        <f t="shared" si="35"/>
        <v>626.46672607516473</v>
      </c>
    </row>
    <row r="958" spans="1:18" x14ac:dyDescent="0.7">
      <c r="A958" s="98">
        <v>10</v>
      </c>
      <c r="B958" s="99" t="s">
        <v>56</v>
      </c>
      <c r="C958" s="99" t="s">
        <v>549</v>
      </c>
      <c r="D958" s="99" t="s">
        <v>91</v>
      </c>
      <c r="E958" s="99" t="s">
        <v>550</v>
      </c>
      <c r="F958" s="99" t="s">
        <v>178</v>
      </c>
      <c r="G958" s="99" t="s">
        <v>1323</v>
      </c>
      <c r="H958" s="100">
        <v>1424</v>
      </c>
      <c r="I958" s="98">
        <v>1</v>
      </c>
      <c r="J958" s="101">
        <f>นครพนม!F63</f>
        <v>483379.26</v>
      </c>
      <c r="K958" s="102">
        <f>นครพนม!AN63</f>
        <v>468950.49</v>
      </c>
      <c r="L958" s="103">
        <f>นครพนม!AO63</f>
        <v>2055132.37</v>
      </c>
      <c r="M958" s="103">
        <f>นครพนม!AP63</f>
        <v>1782860.0999999999</v>
      </c>
      <c r="N958" s="99"/>
      <c r="O958" s="99"/>
      <c r="P958" s="99"/>
      <c r="Q958" s="91">
        <f t="shared" si="34"/>
        <v>272272.27000000025</v>
      </c>
      <c r="R958" s="92">
        <f t="shared" si="35"/>
        <v>1443.2109339887641</v>
      </c>
    </row>
    <row r="959" spans="1:18" s="110" customFormat="1" x14ac:dyDescent="0.7">
      <c r="A959" s="104">
        <v>4</v>
      </c>
      <c r="B959" s="105" t="s">
        <v>56</v>
      </c>
      <c r="C959" s="105"/>
      <c r="D959" s="105"/>
      <c r="E959" s="105" t="s">
        <v>75</v>
      </c>
      <c r="F959" s="105"/>
      <c r="G959" s="105" t="s">
        <v>552</v>
      </c>
      <c r="H959" s="111">
        <f>SUM(H949:H958)</f>
        <v>19803</v>
      </c>
      <c r="I959" s="104"/>
      <c r="J959" s="107">
        <f>SUM(J949:J958)</f>
        <v>3050143.6799999997</v>
      </c>
      <c r="K959" s="107">
        <f>SUM(K949:K958)</f>
        <v>3356234.12</v>
      </c>
      <c r="L959" s="107">
        <f>SUM(L949:L958)</f>
        <v>13763377.500000004</v>
      </c>
      <c r="M959" s="107">
        <f>SUM(M949:M958)</f>
        <v>13546554.379999999</v>
      </c>
      <c r="N959" s="105">
        <v>9</v>
      </c>
      <c r="O959" s="105">
        <v>9</v>
      </c>
      <c r="P959" s="105">
        <f>N959-O959</f>
        <v>0</v>
      </c>
      <c r="Q959" s="108">
        <f t="shared" si="34"/>
        <v>216823.12000000477</v>
      </c>
      <c r="R959" s="109">
        <f>L959/H959</f>
        <v>695.01477048931997</v>
      </c>
    </row>
    <row r="960" spans="1:18" x14ac:dyDescent="0.7">
      <c r="A960" s="98">
        <v>1</v>
      </c>
      <c r="B960" s="99" t="s">
        <v>56</v>
      </c>
      <c r="C960" s="99" t="s">
        <v>553</v>
      </c>
      <c r="D960" s="99" t="s">
        <v>134</v>
      </c>
      <c r="E960" s="99" t="s">
        <v>554</v>
      </c>
      <c r="F960" s="99" t="s">
        <v>327</v>
      </c>
      <c r="G960" s="99" t="s">
        <v>555</v>
      </c>
      <c r="H960" s="100"/>
      <c r="I960" s="98"/>
      <c r="J960" s="101"/>
      <c r="K960" s="102"/>
      <c r="L960" s="103"/>
      <c r="M960" s="103"/>
      <c r="N960" s="99"/>
      <c r="O960" s="99"/>
      <c r="P960" s="99"/>
    </row>
    <row r="961" spans="1:18" x14ac:dyDescent="0.7">
      <c r="A961" s="98">
        <v>2</v>
      </c>
      <c r="B961" s="99" t="s">
        <v>56</v>
      </c>
      <c r="C961" s="99" t="s">
        <v>553</v>
      </c>
      <c r="D961" s="99" t="s">
        <v>134</v>
      </c>
      <c r="E961" s="99" t="s">
        <v>554</v>
      </c>
      <c r="F961" s="99" t="s">
        <v>178</v>
      </c>
      <c r="G961" s="99" t="s">
        <v>1324</v>
      </c>
      <c r="H961" s="100">
        <v>4840</v>
      </c>
      <c r="I961" s="98">
        <v>4</v>
      </c>
      <c r="J961" s="101">
        <f>นครพนม!F64</f>
        <v>939202.32</v>
      </c>
      <c r="K961" s="102">
        <f>นครพนม!AN64</f>
        <v>1202921.42</v>
      </c>
      <c r="L961" s="103">
        <f>นครพนม!AO64</f>
        <v>2550458.4300000002</v>
      </c>
      <c r="M961" s="103">
        <f>นครพนม!AP64</f>
        <v>2394859.21</v>
      </c>
      <c r="N961" s="99"/>
      <c r="O961" s="99"/>
      <c r="P961" s="99"/>
      <c r="Q961" s="91">
        <f t="shared" si="34"/>
        <v>155599.2200000002</v>
      </c>
      <c r="R961" s="92">
        <f t="shared" si="35"/>
        <v>526.95422107438014</v>
      </c>
    </row>
    <row r="962" spans="1:18" x14ac:dyDescent="0.7">
      <c r="A962" s="98">
        <v>3</v>
      </c>
      <c r="B962" s="99" t="s">
        <v>56</v>
      </c>
      <c r="C962" s="99" t="s">
        <v>553</v>
      </c>
      <c r="D962" s="99" t="s">
        <v>134</v>
      </c>
      <c r="E962" s="99" t="s">
        <v>554</v>
      </c>
      <c r="F962" s="99" t="s">
        <v>178</v>
      </c>
      <c r="G962" s="99" t="s">
        <v>1325</v>
      </c>
      <c r="H962" s="100">
        <v>1989</v>
      </c>
      <c r="I962" s="98">
        <v>2</v>
      </c>
      <c r="J962" s="101">
        <f>นครพนม!F65</f>
        <v>748033.7</v>
      </c>
      <c r="K962" s="102">
        <f>นครพนม!AN65</f>
        <v>657492.7699999999</v>
      </c>
      <c r="L962" s="103">
        <f>นครพนม!AO65</f>
        <v>1248419.6300000001</v>
      </c>
      <c r="M962" s="103">
        <f>นครพนม!AP65</f>
        <v>1202914.8899999999</v>
      </c>
      <c r="N962" s="99"/>
      <c r="O962" s="99"/>
      <c r="P962" s="99"/>
      <c r="Q962" s="91">
        <f t="shared" si="34"/>
        <v>45504.740000000224</v>
      </c>
      <c r="R962" s="92">
        <f t="shared" si="35"/>
        <v>627.66195575666165</v>
      </c>
    </row>
    <row r="963" spans="1:18" x14ac:dyDescent="0.7">
      <c r="A963" s="98">
        <v>4</v>
      </c>
      <c r="B963" s="99" t="s">
        <v>56</v>
      </c>
      <c r="C963" s="99" t="s">
        <v>553</v>
      </c>
      <c r="D963" s="99" t="s">
        <v>134</v>
      </c>
      <c r="E963" s="99" t="s">
        <v>554</v>
      </c>
      <c r="F963" s="99" t="s">
        <v>178</v>
      </c>
      <c r="G963" s="99" t="s">
        <v>1326</v>
      </c>
      <c r="H963" s="100">
        <v>1664</v>
      </c>
      <c r="I963" s="98">
        <v>2</v>
      </c>
      <c r="J963" s="101">
        <f>นครพนม!F66</f>
        <v>420349.67</v>
      </c>
      <c r="K963" s="102">
        <f>นครพนม!AN66</f>
        <v>487708.6</v>
      </c>
      <c r="L963" s="103">
        <f>นครพนม!AO66</f>
        <v>1523647.8399999999</v>
      </c>
      <c r="M963" s="103">
        <f>นครพนม!AP66</f>
        <v>1720988.9500000002</v>
      </c>
      <c r="N963" s="99"/>
      <c r="O963" s="99"/>
      <c r="P963" s="99"/>
      <c r="Q963" s="91">
        <f t="shared" si="34"/>
        <v>-197341.11000000034</v>
      </c>
      <c r="R963" s="92">
        <f t="shared" si="35"/>
        <v>915.65374999999995</v>
      </c>
    </row>
    <row r="964" spans="1:18" x14ac:dyDescent="0.7">
      <c r="A964" s="98">
        <v>5</v>
      </c>
      <c r="B964" s="99" t="s">
        <v>56</v>
      </c>
      <c r="C964" s="99" t="s">
        <v>553</v>
      </c>
      <c r="D964" s="99" t="s">
        <v>134</v>
      </c>
      <c r="E964" s="99" t="s">
        <v>554</v>
      </c>
      <c r="F964" s="99" t="s">
        <v>178</v>
      </c>
      <c r="G964" s="99" t="s">
        <v>1327</v>
      </c>
      <c r="H964" s="100">
        <v>4566</v>
      </c>
      <c r="I964" s="98">
        <v>4</v>
      </c>
      <c r="J964" s="101">
        <f>นครพนม!F67</f>
        <v>468039.46</v>
      </c>
      <c r="K964" s="102">
        <f>นครพนม!AN67</f>
        <v>733391.27</v>
      </c>
      <c r="L964" s="103">
        <f>นครพนม!AO67</f>
        <v>2025471.81</v>
      </c>
      <c r="M964" s="103">
        <f>นครพนม!AP67</f>
        <v>1909594.2099999997</v>
      </c>
      <c r="N964" s="99"/>
      <c r="O964" s="99"/>
      <c r="P964" s="99"/>
      <c r="Q964" s="91">
        <f t="shared" si="34"/>
        <v>115877.60000000033</v>
      </c>
      <c r="R964" s="92">
        <f t="shared" si="35"/>
        <v>443.59873193166885</v>
      </c>
    </row>
    <row r="965" spans="1:18" x14ac:dyDescent="0.7">
      <c r="A965" s="98">
        <v>6</v>
      </c>
      <c r="B965" s="99" t="s">
        <v>56</v>
      </c>
      <c r="C965" s="99" t="s">
        <v>553</v>
      </c>
      <c r="D965" s="99" t="s">
        <v>134</v>
      </c>
      <c r="E965" s="99" t="s">
        <v>554</v>
      </c>
      <c r="F965" s="99" t="s">
        <v>178</v>
      </c>
      <c r="G965" s="99" t="s">
        <v>1328</v>
      </c>
      <c r="H965" s="100">
        <v>3846</v>
      </c>
      <c r="I965" s="98">
        <v>3</v>
      </c>
      <c r="J965" s="101">
        <f>นครพนม!F68</f>
        <v>799775.05</v>
      </c>
      <c r="K965" s="102">
        <f>นครพนม!AN68</f>
        <v>200786.62000000011</v>
      </c>
      <c r="L965" s="103">
        <f>นครพนม!AO68</f>
        <v>4147967.7</v>
      </c>
      <c r="M965" s="103">
        <f>นครพนม!AP68</f>
        <v>3675158.96</v>
      </c>
      <c r="N965" s="99"/>
      <c r="O965" s="99"/>
      <c r="P965" s="99"/>
      <c r="Q965" s="91">
        <f t="shared" si="34"/>
        <v>472808.74000000022</v>
      </c>
      <c r="R965" s="92">
        <f t="shared" si="35"/>
        <v>1078.5147425897037</v>
      </c>
    </row>
    <row r="966" spans="1:18" x14ac:dyDescent="0.7">
      <c r="A966" s="98">
        <v>7</v>
      </c>
      <c r="B966" s="99" t="s">
        <v>56</v>
      </c>
      <c r="C966" s="99" t="s">
        <v>553</v>
      </c>
      <c r="D966" s="99" t="s">
        <v>134</v>
      </c>
      <c r="E966" s="99" t="s">
        <v>554</v>
      </c>
      <c r="F966" s="99" t="s">
        <v>178</v>
      </c>
      <c r="G966" s="99" t="s">
        <v>1329</v>
      </c>
      <c r="H966" s="100">
        <v>2300</v>
      </c>
      <c r="I966" s="98">
        <v>2</v>
      </c>
      <c r="J966" s="101">
        <f>นครพนม!F69</f>
        <v>768589.68</v>
      </c>
      <c r="K966" s="102">
        <f>นครพนม!AN69</f>
        <v>996574.66</v>
      </c>
      <c r="L966" s="103">
        <f>นครพนม!AO69</f>
        <v>1746649.03</v>
      </c>
      <c r="M966" s="103">
        <f>นครพนม!AP69</f>
        <v>1449451.58</v>
      </c>
      <c r="N966" s="99"/>
      <c r="O966" s="99"/>
      <c r="P966" s="99"/>
      <c r="Q966" s="91">
        <f t="shared" si="34"/>
        <v>297197.44999999995</v>
      </c>
      <c r="R966" s="92">
        <f t="shared" si="35"/>
        <v>759.41262173913049</v>
      </c>
    </row>
    <row r="967" spans="1:18" x14ac:dyDescent="0.7">
      <c r="A967" s="98">
        <v>8</v>
      </c>
      <c r="B967" s="99" t="s">
        <v>56</v>
      </c>
      <c r="C967" s="99" t="s">
        <v>553</v>
      </c>
      <c r="D967" s="99" t="s">
        <v>134</v>
      </c>
      <c r="E967" s="99" t="s">
        <v>554</v>
      </c>
      <c r="F967" s="99" t="s">
        <v>178</v>
      </c>
      <c r="G967" s="99" t="s">
        <v>1330</v>
      </c>
      <c r="H967" s="100">
        <v>2685</v>
      </c>
      <c r="I967" s="98">
        <v>2</v>
      </c>
      <c r="J967" s="101">
        <f>นครพนม!F70</f>
        <v>791785.32</v>
      </c>
      <c r="K967" s="102">
        <f>นครพนม!AN70</f>
        <v>872281.61</v>
      </c>
      <c r="L967" s="103">
        <f>นครพนม!AO70</f>
        <v>2718202.8200000003</v>
      </c>
      <c r="M967" s="103">
        <f>นครพนม!AP70</f>
        <v>1602982.85</v>
      </c>
      <c r="N967" s="99"/>
      <c r="O967" s="99"/>
      <c r="P967" s="99"/>
      <c r="Q967" s="91">
        <f t="shared" ref="Q967:Q1029" si="36">L967-M967</f>
        <v>1115219.9700000002</v>
      </c>
      <c r="R967" s="92">
        <f t="shared" ref="R967:R1028" si="37">L967/H967</f>
        <v>1012.3660409683428</v>
      </c>
    </row>
    <row r="968" spans="1:18" x14ac:dyDescent="0.7">
      <c r="A968" s="98">
        <v>9</v>
      </c>
      <c r="B968" s="99" t="s">
        <v>56</v>
      </c>
      <c r="C968" s="99" t="s">
        <v>553</v>
      </c>
      <c r="D968" s="99" t="s">
        <v>134</v>
      </c>
      <c r="E968" s="99" t="s">
        <v>554</v>
      </c>
      <c r="F968" s="99" t="s">
        <v>178</v>
      </c>
      <c r="G968" s="99" t="s">
        <v>1331</v>
      </c>
      <c r="H968" s="100">
        <v>4912</v>
      </c>
      <c r="I968" s="98">
        <v>4</v>
      </c>
      <c r="J968" s="101">
        <f>นครพนม!F71</f>
        <v>923140.12</v>
      </c>
      <c r="K968" s="102">
        <f>นครพนม!AN71</f>
        <v>842123.38</v>
      </c>
      <c r="L968" s="103">
        <f>นครพนม!AO71</f>
        <v>2222108.21</v>
      </c>
      <c r="M968" s="103">
        <f>นครพนม!AP71</f>
        <v>2247559.25</v>
      </c>
      <c r="N968" s="99"/>
      <c r="O968" s="99"/>
      <c r="P968" s="99"/>
      <c r="Q968" s="91">
        <f t="shared" si="36"/>
        <v>-25451.040000000037</v>
      </c>
      <c r="R968" s="92">
        <f t="shared" si="37"/>
        <v>452.38359324104232</v>
      </c>
    </row>
    <row r="969" spans="1:18" x14ac:dyDescent="0.7">
      <c r="A969" s="98">
        <v>10</v>
      </c>
      <c r="B969" s="99" t="s">
        <v>56</v>
      </c>
      <c r="C969" s="99" t="s">
        <v>553</v>
      </c>
      <c r="D969" s="99" t="s">
        <v>134</v>
      </c>
      <c r="E969" s="99" t="s">
        <v>554</v>
      </c>
      <c r="F969" s="99" t="s">
        <v>178</v>
      </c>
      <c r="G969" s="99" t="s">
        <v>1332</v>
      </c>
      <c r="H969" s="100">
        <v>4333</v>
      </c>
      <c r="I969" s="98">
        <v>3</v>
      </c>
      <c r="J969" s="101">
        <f>นครพนม!F72</f>
        <v>559949.35</v>
      </c>
      <c r="K969" s="102">
        <f>นครพนม!AN72</f>
        <v>545050.35</v>
      </c>
      <c r="L969" s="103">
        <f>นครพนม!AO72</f>
        <v>2191119.98</v>
      </c>
      <c r="M969" s="103">
        <f>นครพนม!AP72</f>
        <v>2540840.6</v>
      </c>
      <c r="N969" s="99"/>
      <c r="O969" s="99"/>
      <c r="P969" s="99"/>
      <c r="Q969" s="91">
        <f t="shared" si="36"/>
        <v>-349720.62000000011</v>
      </c>
      <c r="R969" s="92">
        <f t="shared" si="37"/>
        <v>505.68197092084006</v>
      </c>
    </row>
    <row r="970" spans="1:18" x14ac:dyDescent="0.7">
      <c r="A970" s="98">
        <v>11</v>
      </c>
      <c r="B970" s="99" t="s">
        <v>56</v>
      </c>
      <c r="C970" s="99" t="s">
        <v>553</v>
      </c>
      <c r="D970" s="99" t="s">
        <v>134</v>
      </c>
      <c r="E970" s="99" t="s">
        <v>554</v>
      </c>
      <c r="F970" s="99" t="s">
        <v>178</v>
      </c>
      <c r="G970" s="99" t="s">
        <v>1333</v>
      </c>
      <c r="H970" s="100">
        <v>3150</v>
      </c>
      <c r="I970" s="98">
        <v>3</v>
      </c>
      <c r="J970" s="101">
        <f>นครพนม!F73</f>
        <v>937034.44</v>
      </c>
      <c r="K970" s="102">
        <f>นครพนม!AN73</f>
        <v>939008.30999999994</v>
      </c>
      <c r="L970" s="103">
        <f>นครพนม!AO73</f>
        <v>1972969.94</v>
      </c>
      <c r="M970" s="103">
        <f>นครพนม!AP73</f>
        <v>1966870.91</v>
      </c>
      <c r="N970" s="99"/>
      <c r="O970" s="99"/>
      <c r="P970" s="99"/>
      <c r="Q970" s="91">
        <f t="shared" si="36"/>
        <v>6099.0300000000279</v>
      </c>
      <c r="R970" s="92">
        <f t="shared" si="37"/>
        <v>626.33966349206344</v>
      </c>
    </row>
    <row r="971" spans="1:18" x14ac:dyDescent="0.7">
      <c r="A971" s="98">
        <v>12</v>
      </c>
      <c r="B971" s="99" t="s">
        <v>56</v>
      </c>
      <c r="C971" s="99" t="s">
        <v>553</v>
      </c>
      <c r="D971" s="99" t="s">
        <v>134</v>
      </c>
      <c r="E971" s="99" t="s">
        <v>554</v>
      </c>
      <c r="F971" s="99" t="s">
        <v>178</v>
      </c>
      <c r="G971" s="99" t="s">
        <v>1334</v>
      </c>
      <c r="H971" s="100">
        <v>1574</v>
      </c>
      <c r="I971" s="98">
        <v>2</v>
      </c>
      <c r="J971" s="101">
        <f>นครพนม!F74</f>
        <v>927666.11</v>
      </c>
      <c r="K971" s="102">
        <f>นครพนม!AN74</f>
        <v>859931.55</v>
      </c>
      <c r="L971" s="103">
        <f>นครพนม!AO74</f>
        <v>2011911.51</v>
      </c>
      <c r="M971" s="103">
        <f>นครพนม!AP74</f>
        <v>1801504.33</v>
      </c>
      <c r="N971" s="99"/>
      <c r="O971" s="99"/>
      <c r="P971" s="99"/>
      <c r="Q971" s="91">
        <f t="shared" si="36"/>
        <v>210407.17999999993</v>
      </c>
      <c r="R971" s="92">
        <f t="shared" si="37"/>
        <v>1278.2156988564168</v>
      </c>
    </row>
    <row r="972" spans="1:18" x14ac:dyDescent="0.7">
      <c r="A972" s="98">
        <v>13</v>
      </c>
      <c r="B972" s="99" t="s">
        <v>56</v>
      </c>
      <c r="C972" s="99" t="s">
        <v>553</v>
      </c>
      <c r="D972" s="99" t="s">
        <v>134</v>
      </c>
      <c r="E972" s="99" t="s">
        <v>554</v>
      </c>
      <c r="F972" s="99" t="s">
        <v>178</v>
      </c>
      <c r="G972" s="99" t="s">
        <v>1335</v>
      </c>
      <c r="H972" s="100">
        <v>4253</v>
      </c>
      <c r="I972" s="98">
        <v>3</v>
      </c>
      <c r="J972" s="101">
        <f>นครพนม!F75</f>
        <v>897473.77</v>
      </c>
      <c r="K972" s="102">
        <f>นครพนม!AN75</f>
        <v>713157.24</v>
      </c>
      <c r="L972" s="103">
        <f>นครพนม!AO75</f>
        <v>2147475.5</v>
      </c>
      <c r="M972" s="103">
        <f>นครพนม!AP75</f>
        <v>2458995.3800000004</v>
      </c>
      <c r="N972" s="99"/>
      <c r="O972" s="99"/>
      <c r="P972" s="99"/>
      <c r="Q972" s="91">
        <f t="shared" si="36"/>
        <v>-311519.88000000035</v>
      </c>
      <c r="R972" s="92">
        <f t="shared" si="37"/>
        <v>504.9319304020691</v>
      </c>
    </row>
    <row r="973" spans="1:18" x14ac:dyDescent="0.7">
      <c r="A973" s="98">
        <v>14</v>
      </c>
      <c r="B973" s="99" t="s">
        <v>56</v>
      </c>
      <c r="C973" s="99" t="s">
        <v>553</v>
      </c>
      <c r="D973" s="99" t="s">
        <v>134</v>
      </c>
      <c r="E973" s="99" t="s">
        <v>554</v>
      </c>
      <c r="F973" s="99" t="s">
        <v>178</v>
      </c>
      <c r="G973" s="99" t="s">
        <v>1336</v>
      </c>
      <c r="H973" s="100">
        <v>4225</v>
      </c>
      <c r="I973" s="98">
        <v>3</v>
      </c>
      <c r="J973" s="101">
        <f>นครพนม!F76</f>
        <v>871277.89</v>
      </c>
      <c r="K973" s="102">
        <f>นครพนม!AN76</f>
        <v>815440.84000000008</v>
      </c>
      <c r="L973" s="103">
        <f>นครพนม!AO76</f>
        <v>2072952.3399999999</v>
      </c>
      <c r="M973" s="103">
        <f>นครพนม!AP76</f>
        <v>1677689.05</v>
      </c>
      <c r="N973" s="99"/>
      <c r="O973" s="99"/>
      <c r="P973" s="99"/>
      <c r="Q973" s="91">
        <f t="shared" si="36"/>
        <v>395263.2899999998</v>
      </c>
      <c r="R973" s="92">
        <f t="shared" si="37"/>
        <v>490.63960710059166</v>
      </c>
    </row>
    <row r="974" spans="1:18" x14ac:dyDescent="0.7">
      <c r="A974" s="98">
        <v>15</v>
      </c>
      <c r="B974" s="99" t="s">
        <v>56</v>
      </c>
      <c r="C974" s="99" t="s">
        <v>553</v>
      </c>
      <c r="D974" s="99" t="s">
        <v>134</v>
      </c>
      <c r="E974" s="99" t="s">
        <v>554</v>
      </c>
      <c r="F974" s="99" t="s">
        <v>178</v>
      </c>
      <c r="G974" s="99" t="s">
        <v>1337</v>
      </c>
      <c r="H974" s="100">
        <v>3156</v>
      </c>
      <c r="I974" s="98">
        <v>3</v>
      </c>
      <c r="J974" s="101">
        <f>นครพนม!F77</f>
        <v>833334.16</v>
      </c>
      <c r="K974" s="102">
        <f>นครพนม!AN77</f>
        <v>420301.58000000007</v>
      </c>
      <c r="L974" s="103">
        <f>นครพนม!AO77</f>
        <v>1929733.6600000001</v>
      </c>
      <c r="M974" s="103">
        <f>นครพนม!AP77</f>
        <v>1891193.1099999999</v>
      </c>
      <c r="N974" s="99"/>
      <c r="O974" s="99"/>
      <c r="P974" s="99"/>
      <c r="Q974" s="91">
        <f t="shared" si="36"/>
        <v>38540.550000000279</v>
      </c>
      <c r="R974" s="92">
        <f t="shared" si="37"/>
        <v>611.44919518377696</v>
      </c>
    </row>
    <row r="975" spans="1:18" x14ac:dyDescent="0.7">
      <c r="A975" s="98">
        <v>16</v>
      </c>
      <c r="B975" s="99" t="s">
        <v>56</v>
      </c>
      <c r="C975" s="99" t="s">
        <v>553</v>
      </c>
      <c r="D975" s="99" t="s">
        <v>134</v>
      </c>
      <c r="E975" s="99" t="s">
        <v>554</v>
      </c>
      <c r="F975" s="99" t="s">
        <v>178</v>
      </c>
      <c r="G975" s="99" t="s">
        <v>1338</v>
      </c>
      <c r="H975" s="100">
        <v>2114</v>
      </c>
      <c r="I975" s="98">
        <v>2</v>
      </c>
      <c r="J975" s="101">
        <f>นครพนม!F78</f>
        <v>685638.13</v>
      </c>
      <c r="K975" s="102">
        <f>นครพนม!AN78</f>
        <v>703457.93</v>
      </c>
      <c r="L975" s="103">
        <f>นครพนม!AO78</f>
        <v>1608538.8699999999</v>
      </c>
      <c r="M975" s="103">
        <f>นครพนม!AP78</f>
        <v>1749456.01</v>
      </c>
      <c r="N975" s="99"/>
      <c r="O975" s="99"/>
      <c r="P975" s="99"/>
      <c r="Q975" s="91">
        <f t="shared" si="36"/>
        <v>-140917.14000000013</v>
      </c>
      <c r="R975" s="92">
        <f t="shared" si="37"/>
        <v>760.89823557237457</v>
      </c>
    </row>
    <row r="976" spans="1:18" s="110" customFormat="1" x14ac:dyDescent="0.7">
      <c r="A976" s="104">
        <v>5</v>
      </c>
      <c r="B976" s="105" t="s">
        <v>56</v>
      </c>
      <c r="C976" s="105"/>
      <c r="D976" s="105"/>
      <c r="E976" s="105" t="s">
        <v>75</v>
      </c>
      <c r="F976" s="105"/>
      <c r="G976" s="105" t="s">
        <v>556</v>
      </c>
      <c r="H976" s="111">
        <f>SUM(H960:H974)</f>
        <v>47493</v>
      </c>
      <c r="I976" s="104"/>
      <c r="J976" s="107">
        <f>SUM(J960:J974)</f>
        <v>10885651.040000001</v>
      </c>
      <c r="K976" s="107">
        <f>SUM(K960:K974)</f>
        <v>10286170.199999999</v>
      </c>
      <c r="L976" s="107">
        <f>SUM(L960:L974)</f>
        <v>30509088.400000002</v>
      </c>
      <c r="M976" s="107">
        <f>SUM(M960:M974)</f>
        <v>28540603.280000001</v>
      </c>
      <c r="N976" s="105">
        <v>15</v>
      </c>
      <c r="O976" s="105">
        <v>15</v>
      </c>
      <c r="P976" s="105">
        <f>N976-O976</f>
        <v>0</v>
      </c>
      <c r="Q976" s="108">
        <f t="shared" si="36"/>
        <v>1968485.120000001</v>
      </c>
      <c r="R976" s="109">
        <f>L976/H976</f>
        <v>642.39126608131733</v>
      </c>
    </row>
    <row r="977" spans="1:18" x14ac:dyDescent="0.7">
      <c r="A977" s="98">
        <v>1</v>
      </c>
      <c r="B977" s="99" t="s">
        <v>56</v>
      </c>
      <c r="C977" s="99" t="s">
        <v>557</v>
      </c>
      <c r="D977" s="99" t="s">
        <v>105</v>
      </c>
      <c r="E977" s="99" t="s">
        <v>558</v>
      </c>
      <c r="F977" s="99" t="s">
        <v>208</v>
      </c>
      <c r="G977" s="99" t="s">
        <v>559</v>
      </c>
      <c r="H977" s="100"/>
      <c r="I977" s="98"/>
      <c r="J977" s="101"/>
      <c r="K977" s="102"/>
      <c r="L977" s="103"/>
      <c r="M977" s="103"/>
      <c r="N977" s="99"/>
      <c r="O977" s="99"/>
      <c r="P977" s="99"/>
    </row>
    <row r="978" spans="1:18" x14ac:dyDescent="0.7">
      <c r="A978" s="98">
        <v>2</v>
      </c>
      <c r="B978" s="99" t="s">
        <v>56</v>
      </c>
      <c r="C978" s="99" t="s">
        <v>557</v>
      </c>
      <c r="D978" s="99" t="s">
        <v>105</v>
      </c>
      <c r="E978" s="99" t="s">
        <v>558</v>
      </c>
      <c r="F978" s="99" t="s">
        <v>178</v>
      </c>
      <c r="G978" s="99" t="s">
        <v>1339</v>
      </c>
      <c r="H978" s="100">
        <v>3378</v>
      </c>
      <c r="I978" s="98">
        <v>3</v>
      </c>
      <c r="J978" s="101">
        <f>นครพนม!F79</f>
        <v>604927.37</v>
      </c>
      <c r="K978" s="102">
        <f>นครพนม!AN79</f>
        <v>540245.13</v>
      </c>
      <c r="L978" s="103">
        <f>นครพนม!AO79</f>
        <v>2240451.31</v>
      </c>
      <c r="M978" s="103">
        <f>นครพนม!AP79</f>
        <v>1870574.03</v>
      </c>
      <c r="N978" s="99"/>
      <c r="O978" s="99"/>
      <c r="P978" s="99"/>
      <c r="Q978" s="91">
        <f t="shared" si="36"/>
        <v>369877.28</v>
      </c>
      <c r="R978" s="92">
        <f t="shared" si="37"/>
        <v>663.24787152161048</v>
      </c>
    </row>
    <row r="979" spans="1:18" x14ac:dyDescent="0.7">
      <c r="A979" s="98">
        <v>3</v>
      </c>
      <c r="B979" s="99" t="s">
        <v>56</v>
      </c>
      <c r="C979" s="99" t="s">
        <v>557</v>
      </c>
      <c r="D979" s="99" t="s">
        <v>105</v>
      </c>
      <c r="E979" s="99" t="s">
        <v>558</v>
      </c>
      <c r="F979" s="99" t="s">
        <v>178</v>
      </c>
      <c r="G979" s="99" t="s">
        <v>1340</v>
      </c>
      <c r="H979" s="100">
        <v>2146</v>
      </c>
      <c r="I979" s="98">
        <v>2</v>
      </c>
      <c r="J979" s="101">
        <f>นครพนม!F80</f>
        <v>506447.52</v>
      </c>
      <c r="K979" s="102">
        <f>นครพนม!AN80</f>
        <v>128994.37000000005</v>
      </c>
      <c r="L979" s="103">
        <f>นครพนม!AO80</f>
        <v>2054928.65</v>
      </c>
      <c r="M979" s="103">
        <f>นครพนม!AP80</f>
        <v>1948009.53</v>
      </c>
      <c r="N979" s="99"/>
      <c r="O979" s="99"/>
      <c r="P979" s="99"/>
      <c r="Q979" s="91">
        <f t="shared" si="36"/>
        <v>106919.11999999988</v>
      </c>
      <c r="R979" s="92">
        <f t="shared" si="37"/>
        <v>957.56227865796825</v>
      </c>
    </row>
    <row r="980" spans="1:18" x14ac:dyDescent="0.7">
      <c r="A980" s="98">
        <v>4</v>
      </c>
      <c r="B980" s="99" t="s">
        <v>56</v>
      </c>
      <c r="C980" s="99" t="s">
        <v>557</v>
      </c>
      <c r="D980" s="99" t="s">
        <v>105</v>
      </c>
      <c r="E980" s="99" t="s">
        <v>558</v>
      </c>
      <c r="F980" s="99" t="s">
        <v>178</v>
      </c>
      <c r="G980" s="99" t="s">
        <v>1341</v>
      </c>
      <c r="H980" s="100">
        <v>4006</v>
      </c>
      <c r="I980" s="98">
        <v>3</v>
      </c>
      <c r="J980" s="101">
        <f>นครพนม!F81</f>
        <v>695142.02</v>
      </c>
      <c r="K980" s="102">
        <f>นครพนม!AN81</f>
        <v>516374.01</v>
      </c>
      <c r="L980" s="103">
        <f>นครพนม!AO81</f>
        <v>1998409.65</v>
      </c>
      <c r="M980" s="103">
        <f>นครพนม!AP81</f>
        <v>2030196.95</v>
      </c>
      <c r="N980" s="99"/>
      <c r="O980" s="99"/>
      <c r="P980" s="99"/>
      <c r="Q980" s="91">
        <f t="shared" si="36"/>
        <v>-31787.300000000047</v>
      </c>
      <c r="R980" s="92">
        <f t="shared" si="37"/>
        <v>498.85413130304539</v>
      </c>
    </row>
    <row r="981" spans="1:18" x14ac:dyDescent="0.7">
      <c r="A981" s="98">
        <v>5</v>
      </c>
      <c r="B981" s="99" t="s">
        <v>56</v>
      </c>
      <c r="C981" s="99" t="s">
        <v>557</v>
      </c>
      <c r="D981" s="99" t="s">
        <v>105</v>
      </c>
      <c r="E981" s="99" t="s">
        <v>558</v>
      </c>
      <c r="F981" s="99" t="s">
        <v>178</v>
      </c>
      <c r="G981" s="99" t="s">
        <v>1342</v>
      </c>
      <c r="H981" s="100">
        <v>2776</v>
      </c>
      <c r="I981" s="98">
        <v>2</v>
      </c>
      <c r="J981" s="101">
        <f>นครพนม!F82</f>
        <v>482335.31</v>
      </c>
      <c r="K981" s="102">
        <f>นครพนม!AN82</f>
        <v>357833.31000000006</v>
      </c>
      <c r="L981" s="103">
        <f>นครพนม!AO82</f>
        <v>2053763.25</v>
      </c>
      <c r="M981" s="103">
        <f>นครพนม!AP82</f>
        <v>1765107.12</v>
      </c>
      <c r="N981" s="99"/>
      <c r="O981" s="99"/>
      <c r="P981" s="99"/>
      <c r="Q981" s="91">
        <f t="shared" si="36"/>
        <v>288656.12999999989</v>
      </c>
      <c r="R981" s="92">
        <f t="shared" si="37"/>
        <v>739.82826008645532</v>
      </c>
    </row>
    <row r="982" spans="1:18" x14ac:dyDescent="0.7">
      <c r="A982" s="98">
        <v>6</v>
      </c>
      <c r="B982" s="99" t="s">
        <v>56</v>
      </c>
      <c r="C982" s="99" t="s">
        <v>557</v>
      </c>
      <c r="D982" s="99" t="s">
        <v>105</v>
      </c>
      <c r="E982" s="99" t="s">
        <v>558</v>
      </c>
      <c r="F982" s="99" t="s">
        <v>178</v>
      </c>
      <c r="G982" s="99" t="s">
        <v>1343</v>
      </c>
      <c r="H982" s="100">
        <v>2929</v>
      </c>
      <c r="I982" s="98">
        <v>2</v>
      </c>
      <c r="J982" s="101">
        <f>นครพนม!F83</f>
        <v>881945.03</v>
      </c>
      <c r="K982" s="102">
        <f>นครพนม!AN83</f>
        <v>972470.39</v>
      </c>
      <c r="L982" s="103">
        <f>นครพนม!AO83</f>
        <v>2089485.81</v>
      </c>
      <c r="M982" s="103">
        <f>นครพนม!AP83</f>
        <v>2208353.14</v>
      </c>
      <c r="N982" s="99"/>
      <c r="O982" s="99"/>
      <c r="P982" s="99"/>
      <c r="Q982" s="91">
        <f t="shared" si="36"/>
        <v>-118867.33000000007</v>
      </c>
      <c r="R982" s="92">
        <f t="shared" si="37"/>
        <v>713.3785626493684</v>
      </c>
    </row>
    <row r="983" spans="1:18" x14ac:dyDescent="0.7">
      <c r="A983" s="98">
        <v>7</v>
      </c>
      <c r="B983" s="99" t="s">
        <v>56</v>
      </c>
      <c r="C983" s="99" t="s">
        <v>557</v>
      </c>
      <c r="D983" s="99" t="s">
        <v>105</v>
      </c>
      <c r="E983" s="99" t="s">
        <v>558</v>
      </c>
      <c r="F983" s="99" t="s">
        <v>178</v>
      </c>
      <c r="G983" s="99" t="s">
        <v>1344</v>
      </c>
      <c r="H983" s="100">
        <v>1882</v>
      </c>
      <c r="I983" s="98">
        <v>2</v>
      </c>
      <c r="J983" s="101">
        <f>นครพนม!F84</f>
        <v>401517.49</v>
      </c>
      <c r="K983" s="102">
        <f>นครพนม!AN84</f>
        <v>537327.75999999989</v>
      </c>
      <c r="L983" s="103">
        <f>นครพนม!AO84</f>
        <v>2184300.06</v>
      </c>
      <c r="M983" s="103">
        <f>นครพนม!AP84</f>
        <v>1997579.6199999999</v>
      </c>
      <c r="N983" s="99"/>
      <c r="O983" s="99"/>
      <c r="P983" s="99"/>
      <c r="Q983" s="91">
        <f t="shared" si="36"/>
        <v>186720.44000000018</v>
      </c>
      <c r="R983" s="92">
        <f t="shared" si="37"/>
        <v>1160.627024442083</v>
      </c>
    </row>
    <row r="984" spans="1:18" x14ac:dyDescent="0.7">
      <c r="A984" s="98">
        <v>8</v>
      </c>
      <c r="B984" s="99" t="s">
        <v>56</v>
      </c>
      <c r="C984" s="99" t="s">
        <v>557</v>
      </c>
      <c r="D984" s="99" t="s">
        <v>105</v>
      </c>
      <c r="E984" s="99" t="s">
        <v>558</v>
      </c>
      <c r="F984" s="99" t="s">
        <v>178</v>
      </c>
      <c r="G984" s="99" t="s">
        <v>1345</v>
      </c>
      <c r="H984" s="100">
        <v>2733</v>
      </c>
      <c r="I984" s="98">
        <v>2</v>
      </c>
      <c r="J984" s="101">
        <f>นครพนม!F85</f>
        <v>621120.01</v>
      </c>
      <c r="K984" s="102">
        <f>นครพนม!AN85</f>
        <v>637684.52</v>
      </c>
      <c r="L984" s="103">
        <f>นครพนม!AO85</f>
        <v>2083950.64</v>
      </c>
      <c r="M984" s="103">
        <f>นครพนม!AP85</f>
        <v>1889671.7900000003</v>
      </c>
      <c r="N984" s="99"/>
      <c r="O984" s="99"/>
      <c r="P984" s="99"/>
      <c r="Q984" s="91">
        <f t="shared" si="36"/>
        <v>194278.84999999963</v>
      </c>
      <c r="R984" s="92">
        <f t="shared" si="37"/>
        <v>762.5139553604098</v>
      </c>
    </row>
    <row r="985" spans="1:18" x14ac:dyDescent="0.7">
      <c r="A985" s="98">
        <v>9</v>
      </c>
      <c r="B985" s="99" t="s">
        <v>56</v>
      </c>
      <c r="C985" s="99" t="s">
        <v>557</v>
      </c>
      <c r="D985" s="99" t="s">
        <v>105</v>
      </c>
      <c r="E985" s="99" t="s">
        <v>558</v>
      </c>
      <c r="F985" s="99" t="s">
        <v>178</v>
      </c>
      <c r="G985" s="99" t="s">
        <v>1346</v>
      </c>
      <c r="H985" s="100">
        <v>1930</v>
      </c>
      <c r="I985" s="98">
        <v>2</v>
      </c>
      <c r="J985" s="101">
        <f>นครพนม!F86</f>
        <v>411565.15</v>
      </c>
      <c r="K985" s="102">
        <f>นครพนม!AN86</f>
        <v>521815.29000000004</v>
      </c>
      <c r="L985" s="103">
        <f>นครพนม!AO86</f>
        <v>1701833.9</v>
      </c>
      <c r="M985" s="103">
        <f>นครพนม!AP86</f>
        <v>1348828.03</v>
      </c>
      <c r="N985" s="99"/>
      <c r="O985" s="99"/>
      <c r="P985" s="99"/>
      <c r="Q985" s="91">
        <f t="shared" si="36"/>
        <v>353005.86999999988</v>
      </c>
      <c r="R985" s="92">
        <f t="shared" si="37"/>
        <v>881.77922279792745</v>
      </c>
    </row>
    <row r="986" spans="1:18" x14ac:dyDescent="0.7">
      <c r="A986" s="98">
        <v>10</v>
      </c>
      <c r="B986" s="99" t="s">
        <v>56</v>
      </c>
      <c r="C986" s="99" t="s">
        <v>557</v>
      </c>
      <c r="D986" s="99" t="s">
        <v>105</v>
      </c>
      <c r="E986" s="99" t="s">
        <v>558</v>
      </c>
      <c r="F986" s="99" t="s">
        <v>178</v>
      </c>
      <c r="G986" s="99" t="s">
        <v>1347</v>
      </c>
      <c r="H986" s="100">
        <v>2859</v>
      </c>
      <c r="I986" s="98">
        <v>2</v>
      </c>
      <c r="J986" s="101">
        <f>นครพนม!F87</f>
        <v>791911.28</v>
      </c>
      <c r="K986" s="102">
        <f>นครพนม!AN87</f>
        <v>719789.28</v>
      </c>
      <c r="L986" s="103">
        <f>นครพนม!AO87</f>
        <v>2572306.29</v>
      </c>
      <c r="M986" s="103">
        <f>นครพนม!AP87</f>
        <v>2342902.5699999998</v>
      </c>
      <c r="N986" s="99"/>
      <c r="O986" s="99"/>
      <c r="P986" s="99"/>
      <c r="Q986" s="91">
        <f t="shared" si="36"/>
        <v>229403.7200000002</v>
      </c>
      <c r="R986" s="92">
        <f t="shared" si="37"/>
        <v>899.72238195173134</v>
      </c>
    </row>
    <row r="987" spans="1:18" s="196" customFormat="1" x14ac:dyDescent="0.7">
      <c r="A987" s="191">
        <v>11</v>
      </c>
      <c r="B987" s="192" t="s">
        <v>56</v>
      </c>
      <c r="C987" s="192" t="s">
        <v>557</v>
      </c>
      <c r="D987" s="192" t="s">
        <v>105</v>
      </c>
      <c r="E987" s="192" t="s">
        <v>558</v>
      </c>
      <c r="F987" s="192" t="s">
        <v>178</v>
      </c>
      <c r="G987" s="99" t="s">
        <v>1348</v>
      </c>
      <c r="H987" s="193">
        <v>1615</v>
      </c>
      <c r="I987" s="191">
        <v>2</v>
      </c>
      <c r="J987" s="101">
        <f>นครพนม!F88</f>
        <v>468372.08</v>
      </c>
      <c r="K987" s="102">
        <f>นครพนม!AN88</f>
        <v>337491.46</v>
      </c>
      <c r="L987" s="103">
        <f>นครพนม!AO88</f>
        <v>1870282.4100000001</v>
      </c>
      <c r="M987" s="103">
        <f>นครพนม!AP88</f>
        <v>1835770.05</v>
      </c>
      <c r="N987" s="192"/>
      <c r="O987" s="192"/>
      <c r="P987" s="192"/>
      <c r="Q987" s="194">
        <f t="shared" si="36"/>
        <v>34512.360000000102</v>
      </c>
      <c r="R987" s="195">
        <f t="shared" si="37"/>
        <v>1158.0696037151704</v>
      </c>
    </row>
    <row r="988" spans="1:18" s="110" customFormat="1" x14ac:dyDescent="0.7">
      <c r="A988" s="104">
        <v>6</v>
      </c>
      <c r="B988" s="105" t="s">
        <v>56</v>
      </c>
      <c r="C988" s="105"/>
      <c r="D988" s="105"/>
      <c r="E988" s="105" t="s">
        <v>75</v>
      </c>
      <c r="F988" s="105"/>
      <c r="G988" s="105" t="s">
        <v>560</v>
      </c>
      <c r="H988" s="111">
        <f>SUM(H977:H987)</f>
        <v>26254</v>
      </c>
      <c r="I988" s="104"/>
      <c r="J988" s="107">
        <f>SUM(J977:J987)</f>
        <v>5865283.2600000007</v>
      </c>
      <c r="K988" s="107">
        <f>SUM(K977:K987)</f>
        <v>5270025.5199999996</v>
      </c>
      <c r="L988" s="107">
        <f>SUM(L977:L987)</f>
        <v>20849711.970000003</v>
      </c>
      <c r="M988" s="107">
        <f>SUM(M977:M987)</f>
        <v>19236992.829999998</v>
      </c>
      <c r="N988" s="105">
        <v>10</v>
      </c>
      <c r="O988" s="105">
        <v>10</v>
      </c>
      <c r="P988" s="105">
        <f>N988-O988</f>
        <v>0</v>
      </c>
      <c r="Q988" s="108">
        <f t="shared" si="36"/>
        <v>1612719.1400000043</v>
      </c>
      <c r="R988" s="109">
        <f>L988/H988</f>
        <v>794.15372781290478</v>
      </c>
    </row>
    <row r="989" spans="1:18" x14ac:dyDescent="0.7">
      <c r="A989" s="98">
        <v>1</v>
      </c>
      <c r="B989" s="99" t="s">
        <v>56</v>
      </c>
      <c r="C989" s="99" t="s">
        <v>561</v>
      </c>
      <c r="D989" s="99" t="s">
        <v>112</v>
      </c>
      <c r="E989" s="99" t="s">
        <v>562</v>
      </c>
      <c r="F989" s="99" t="s">
        <v>208</v>
      </c>
      <c r="G989" s="99" t="s">
        <v>563</v>
      </c>
      <c r="H989" s="100"/>
      <c r="I989" s="98"/>
      <c r="J989" s="101"/>
      <c r="K989" s="102"/>
      <c r="L989" s="103"/>
      <c r="M989" s="103"/>
      <c r="N989" s="99"/>
      <c r="O989" s="99"/>
      <c r="P989" s="99"/>
    </row>
    <row r="990" spans="1:18" x14ac:dyDescent="0.7">
      <c r="A990" s="98">
        <v>2</v>
      </c>
      <c r="B990" s="99" t="s">
        <v>56</v>
      </c>
      <c r="C990" s="99" t="s">
        <v>561</v>
      </c>
      <c r="D990" s="99" t="s">
        <v>112</v>
      </c>
      <c r="E990" s="99" t="s">
        <v>562</v>
      </c>
      <c r="F990" s="99" t="s">
        <v>178</v>
      </c>
      <c r="G990" s="99" t="s">
        <v>1349</v>
      </c>
      <c r="H990" s="100">
        <v>3691</v>
      </c>
      <c r="I990" s="98">
        <v>3</v>
      </c>
      <c r="J990" s="101">
        <f>นครพนม!F89</f>
        <v>44107.9</v>
      </c>
      <c r="K990" s="102">
        <f>นครพนม!AN89</f>
        <v>88462.32</v>
      </c>
      <c r="L990" s="103">
        <f>นครพนม!AO89</f>
        <v>509803.66</v>
      </c>
      <c r="M990" s="103">
        <f>นครพนม!AP89</f>
        <v>519125.48000000004</v>
      </c>
      <c r="N990" s="99"/>
      <c r="O990" s="99"/>
      <c r="P990" s="99"/>
      <c r="Q990" s="91">
        <f t="shared" si="36"/>
        <v>-9321.8200000000652</v>
      </c>
      <c r="R990" s="92">
        <f t="shared" si="37"/>
        <v>138.12074234624762</v>
      </c>
    </row>
    <row r="991" spans="1:18" x14ac:dyDescent="0.7">
      <c r="A991" s="98">
        <v>3</v>
      </c>
      <c r="B991" s="99" t="s">
        <v>56</v>
      </c>
      <c r="C991" s="99" t="s">
        <v>561</v>
      </c>
      <c r="D991" s="99" t="s">
        <v>112</v>
      </c>
      <c r="E991" s="99" t="s">
        <v>562</v>
      </c>
      <c r="F991" s="99" t="s">
        <v>178</v>
      </c>
      <c r="G991" s="99" t="s">
        <v>1350</v>
      </c>
      <c r="H991" s="100">
        <v>1589</v>
      </c>
      <c r="I991" s="98">
        <v>2</v>
      </c>
      <c r="J991" s="101">
        <f>นครพนม!F90</f>
        <v>231118.26</v>
      </c>
      <c r="K991" s="102">
        <f>นครพนม!AN90</f>
        <v>234186.18</v>
      </c>
      <c r="L991" s="103">
        <f>นครพนม!AO90</f>
        <v>1572199.18</v>
      </c>
      <c r="M991" s="103">
        <f>นครพนม!AP90</f>
        <v>1615941.35</v>
      </c>
      <c r="N991" s="99"/>
      <c r="O991" s="99"/>
      <c r="P991" s="99"/>
      <c r="Q991" s="91">
        <f t="shared" si="36"/>
        <v>-43742.170000000158</v>
      </c>
      <c r="R991" s="92">
        <f t="shared" si="37"/>
        <v>989.42679672750148</v>
      </c>
    </row>
    <row r="992" spans="1:18" x14ac:dyDescent="0.7">
      <c r="A992" s="98">
        <v>4</v>
      </c>
      <c r="B992" s="99" t="s">
        <v>56</v>
      </c>
      <c r="C992" s="99" t="s">
        <v>561</v>
      </c>
      <c r="D992" s="99" t="s">
        <v>112</v>
      </c>
      <c r="E992" s="99" t="s">
        <v>562</v>
      </c>
      <c r="F992" s="99" t="s">
        <v>178</v>
      </c>
      <c r="G992" s="99" t="s">
        <v>1351</v>
      </c>
      <c r="H992" s="100">
        <v>3400</v>
      </c>
      <c r="I992" s="98">
        <v>3</v>
      </c>
      <c r="J992" s="101">
        <f>นครพนม!F91</f>
        <v>162618.91</v>
      </c>
      <c r="K992" s="102">
        <f>นครพนม!AN91</f>
        <v>196930.91</v>
      </c>
      <c r="L992" s="103">
        <f>นครพนม!AO91</f>
        <v>2296493.9500000002</v>
      </c>
      <c r="M992" s="103">
        <f>นครพนม!AP91</f>
        <v>2397167.67</v>
      </c>
      <c r="N992" s="99"/>
      <c r="O992" s="99"/>
      <c r="P992" s="99"/>
      <c r="Q992" s="91">
        <f t="shared" si="36"/>
        <v>-100673.71999999974</v>
      </c>
      <c r="R992" s="92">
        <f t="shared" si="37"/>
        <v>675.4393970588236</v>
      </c>
    </row>
    <row r="993" spans="1:18" x14ac:dyDescent="0.7">
      <c r="A993" s="98">
        <v>5</v>
      </c>
      <c r="B993" s="99" t="s">
        <v>56</v>
      </c>
      <c r="C993" s="99" t="s">
        <v>561</v>
      </c>
      <c r="D993" s="99" t="s">
        <v>112</v>
      </c>
      <c r="E993" s="99" t="s">
        <v>562</v>
      </c>
      <c r="F993" s="99" t="s">
        <v>178</v>
      </c>
      <c r="G993" s="99" t="s">
        <v>1352</v>
      </c>
      <c r="H993" s="100">
        <v>2389</v>
      </c>
      <c r="I993" s="98">
        <v>2</v>
      </c>
      <c r="J993" s="101">
        <f>นครพนม!F92</f>
        <v>269496.92</v>
      </c>
      <c r="K993" s="102">
        <f>นครพนม!AN92</f>
        <v>366093.17</v>
      </c>
      <c r="L993" s="103">
        <f>นครพนม!AO92</f>
        <v>1537104.44</v>
      </c>
      <c r="M993" s="103">
        <f>นครพนม!AP92</f>
        <v>1466073.6300000001</v>
      </c>
      <c r="N993" s="99"/>
      <c r="O993" s="99"/>
      <c r="P993" s="99"/>
      <c r="Q993" s="91">
        <f t="shared" si="36"/>
        <v>71030.809999999823</v>
      </c>
      <c r="R993" s="92">
        <f t="shared" si="37"/>
        <v>643.40914190037665</v>
      </c>
    </row>
    <row r="994" spans="1:18" x14ac:dyDescent="0.7">
      <c r="A994" s="98">
        <v>6</v>
      </c>
      <c r="B994" s="99" t="s">
        <v>56</v>
      </c>
      <c r="C994" s="99" t="s">
        <v>561</v>
      </c>
      <c r="D994" s="99" t="s">
        <v>112</v>
      </c>
      <c r="E994" s="99" t="s">
        <v>562</v>
      </c>
      <c r="F994" s="99" t="s">
        <v>178</v>
      </c>
      <c r="G994" s="99" t="s">
        <v>1353</v>
      </c>
      <c r="H994" s="100">
        <v>2341</v>
      </c>
      <c r="I994" s="98">
        <v>2</v>
      </c>
      <c r="J994" s="101">
        <f>นครพนม!F93</f>
        <v>204639.59</v>
      </c>
      <c r="K994" s="102">
        <f>นครพนม!AN93</f>
        <v>222229.07</v>
      </c>
      <c r="L994" s="103">
        <f>นครพนม!AO93</f>
        <v>2067256.1800000002</v>
      </c>
      <c r="M994" s="103">
        <f>นครพนม!AP93</f>
        <v>1833185.45</v>
      </c>
      <c r="N994" s="99"/>
      <c r="O994" s="99"/>
      <c r="P994" s="99"/>
      <c r="Q994" s="91">
        <f t="shared" si="36"/>
        <v>234070.73000000021</v>
      </c>
      <c r="R994" s="92">
        <f t="shared" si="37"/>
        <v>883.06543357539522</v>
      </c>
    </row>
    <row r="995" spans="1:18" x14ac:dyDescent="0.7">
      <c r="A995" s="98">
        <v>7</v>
      </c>
      <c r="B995" s="99" t="s">
        <v>56</v>
      </c>
      <c r="C995" s="99" t="s">
        <v>561</v>
      </c>
      <c r="D995" s="99" t="s">
        <v>112</v>
      </c>
      <c r="E995" s="99" t="s">
        <v>562</v>
      </c>
      <c r="F995" s="99" t="s">
        <v>178</v>
      </c>
      <c r="G995" s="99" t="s">
        <v>1354</v>
      </c>
      <c r="H995" s="100">
        <v>1781</v>
      </c>
      <c r="I995" s="98">
        <v>2</v>
      </c>
      <c r="J995" s="101">
        <f>นครพนม!F94</f>
        <v>244621.65</v>
      </c>
      <c r="K995" s="102">
        <f>นครพนม!AN94</f>
        <v>247445.12</v>
      </c>
      <c r="L995" s="103">
        <f>นครพนม!AO94</f>
        <v>1068517.7</v>
      </c>
      <c r="M995" s="103">
        <f>นครพนม!AP94</f>
        <v>1351670.4400000002</v>
      </c>
      <c r="N995" s="99"/>
      <c r="O995" s="99"/>
      <c r="P995" s="99"/>
      <c r="Q995" s="91">
        <f t="shared" si="36"/>
        <v>-283152.74000000022</v>
      </c>
      <c r="R995" s="92">
        <f t="shared" si="37"/>
        <v>599.95379000561479</v>
      </c>
    </row>
    <row r="996" spans="1:18" x14ac:dyDescent="0.7">
      <c r="A996" s="98">
        <v>8</v>
      </c>
      <c r="B996" s="99" t="s">
        <v>56</v>
      </c>
      <c r="C996" s="99" t="s">
        <v>561</v>
      </c>
      <c r="D996" s="99" t="s">
        <v>112</v>
      </c>
      <c r="E996" s="99" t="s">
        <v>562</v>
      </c>
      <c r="F996" s="99" t="s">
        <v>178</v>
      </c>
      <c r="G996" s="99" t="s">
        <v>1355</v>
      </c>
      <c r="H996" s="100">
        <v>2682</v>
      </c>
      <c r="I996" s="98">
        <v>2</v>
      </c>
      <c r="J996" s="101">
        <f>นครพนม!F95</f>
        <v>386172.65</v>
      </c>
      <c r="K996" s="102">
        <f>นครพนม!AN95</f>
        <v>519827.64</v>
      </c>
      <c r="L996" s="103">
        <f>นครพนม!AO95</f>
        <v>2337053.0199999996</v>
      </c>
      <c r="M996" s="103">
        <f>นครพนม!AP95</f>
        <v>1978452.97</v>
      </c>
      <c r="N996" s="99"/>
      <c r="O996" s="99"/>
      <c r="P996" s="99"/>
      <c r="Q996" s="91">
        <f t="shared" si="36"/>
        <v>358600.04999999958</v>
      </c>
      <c r="R996" s="92">
        <f t="shared" si="37"/>
        <v>871.38442207307958</v>
      </c>
    </row>
    <row r="997" spans="1:18" x14ac:dyDescent="0.7">
      <c r="A997" s="98">
        <v>9</v>
      </c>
      <c r="B997" s="99" t="s">
        <v>56</v>
      </c>
      <c r="C997" s="99" t="s">
        <v>561</v>
      </c>
      <c r="D997" s="99" t="s">
        <v>112</v>
      </c>
      <c r="E997" s="99" t="s">
        <v>562</v>
      </c>
      <c r="F997" s="99" t="s">
        <v>178</v>
      </c>
      <c r="G997" s="99" t="s">
        <v>1356</v>
      </c>
      <c r="H997" s="100">
        <v>1785</v>
      </c>
      <c r="I997" s="98">
        <v>2</v>
      </c>
      <c r="J997" s="101">
        <f>นครพนม!F96</f>
        <v>89217.68</v>
      </c>
      <c r="K997" s="102">
        <f>นครพนม!AN96</f>
        <v>232859.08</v>
      </c>
      <c r="L997" s="103">
        <f>นครพนม!AO96</f>
        <v>1834941.41</v>
      </c>
      <c r="M997" s="103">
        <f>นครพนม!AP96</f>
        <v>1836692.1800000002</v>
      </c>
      <c r="N997" s="99"/>
      <c r="O997" s="99"/>
      <c r="P997" s="99"/>
      <c r="Q997" s="91">
        <f t="shared" si="36"/>
        <v>-1750.7700000002515</v>
      </c>
      <c r="R997" s="92">
        <f t="shared" si="37"/>
        <v>1027.9783809523808</v>
      </c>
    </row>
    <row r="998" spans="1:18" x14ac:dyDescent="0.7">
      <c r="A998" s="98">
        <v>10</v>
      </c>
      <c r="B998" s="99" t="s">
        <v>56</v>
      </c>
      <c r="C998" s="99" t="s">
        <v>561</v>
      </c>
      <c r="D998" s="99" t="s">
        <v>112</v>
      </c>
      <c r="E998" s="99" t="s">
        <v>562</v>
      </c>
      <c r="F998" s="99" t="s">
        <v>178</v>
      </c>
      <c r="G998" s="99" t="s">
        <v>1357</v>
      </c>
      <c r="H998" s="100">
        <v>3086</v>
      </c>
      <c r="I998" s="98">
        <v>3</v>
      </c>
      <c r="J998" s="101">
        <f>นครพนม!F97</f>
        <v>247969.09</v>
      </c>
      <c r="K998" s="102">
        <f>นครพนม!AN97</f>
        <v>385354.29</v>
      </c>
      <c r="L998" s="103">
        <f>นครพนม!AO97</f>
        <v>632191.26</v>
      </c>
      <c r="M998" s="103">
        <f>นครพนม!AP97</f>
        <v>657085.81999999995</v>
      </c>
      <c r="N998" s="99"/>
      <c r="O998" s="99"/>
      <c r="P998" s="99"/>
      <c r="Q998" s="91">
        <f t="shared" si="36"/>
        <v>-24894.559999999939</v>
      </c>
      <c r="R998" s="92">
        <f t="shared" si="37"/>
        <v>204.85782890473104</v>
      </c>
    </row>
    <row r="999" spans="1:18" x14ac:dyDescent="0.7">
      <c r="A999" s="98">
        <v>11</v>
      </c>
      <c r="B999" s="99" t="s">
        <v>56</v>
      </c>
      <c r="C999" s="99" t="s">
        <v>561</v>
      </c>
      <c r="D999" s="99" t="s">
        <v>112</v>
      </c>
      <c r="E999" s="99" t="s">
        <v>562</v>
      </c>
      <c r="F999" s="99" t="s">
        <v>178</v>
      </c>
      <c r="G999" s="99" t="s">
        <v>1358</v>
      </c>
      <c r="H999" s="100">
        <v>2935</v>
      </c>
      <c r="I999" s="98">
        <v>2</v>
      </c>
      <c r="J999" s="101">
        <f>นครพนม!F98</f>
        <v>256796.07</v>
      </c>
      <c r="K999" s="102">
        <f>นครพนม!AN98</f>
        <v>285951.02</v>
      </c>
      <c r="L999" s="103">
        <f>นครพนม!AO98</f>
        <v>1465518.57</v>
      </c>
      <c r="M999" s="103">
        <f>นครพนม!AP98</f>
        <v>1841774.41</v>
      </c>
      <c r="N999" s="99"/>
      <c r="O999" s="99"/>
      <c r="P999" s="99"/>
      <c r="Q999" s="91">
        <f t="shared" si="36"/>
        <v>-376255.83999999985</v>
      </c>
      <c r="R999" s="92">
        <f t="shared" si="37"/>
        <v>499.32489608177173</v>
      </c>
    </row>
    <row r="1000" spans="1:18" x14ac:dyDescent="0.7">
      <c r="A1000" s="98">
        <v>12</v>
      </c>
      <c r="B1000" s="99" t="s">
        <v>56</v>
      </c>
      <c r="C1000" s="99" t="s">
        <v>561</v>
      </c>
      <c r="D1000" s="99" t="s">
        <v>112</v>
      </c>
      <c r="E1000" s="99" t="s">
        <v>562</v>
      </c>
      <c r="F1000" s="99" t="s">
        <v>178</v>
      </c>
      <c r="G1000" s="99" t="s">
        <v>1359</v>
      </c>
      <c r="H1000" s="100">
        <v>3083</v>
      </c>
      <c r="I1000" s="98">
        <v>3</v>
      </c>
      <c r="J1000" s="101">
        <f>นครพนม!F99</f>
        <v>149963.84</v>
      </c>
      <c r="K1000" s="102">
        <f>นครพนม!AN99</f>
        <v>231499.89</v>
      </c>
      <c r="L1000" s="103">
        <f>นครพนม!AO99</f>
        <v>2030021.4</v>
      </c>
      <c r="M1000" s="103">
        <f>นครพนม!AP99</f>
        <v>2341474.13</v>
      </c>
      <c r="N1000" s="99"/>
      <c r="O1000" s="99"/>
      <c r="P1000" s="99"/>
      <c r="Q1000" s="91">
        <f t="shared" si="36"/>
        <v>-311452.73</v>
      </c>
      <c r="R1000" s="92">
        <f t="shared" si="37"/>
        <v>658.45650340577356</v>
      </c>
    </row>
    <row r="1001" spans="1:18" x14ac:dyDescent="0.7">
      <c r="A1001" s="98">
        <v>13</v>
      </c>
      <c r="B1001" s="99" t="s">
        <v>56</v>
      </c>
      <c r="C1001" s="99" t="s">
        <v>561</v>
      </c>
      <c r="D1001" s="99" t="s">
        <v>112</v>
      </c>
      <c r="E1001" s="99" t="s">
        <v>562</v>
      </c>
      <c r="F1001" s="99" t="s">
        <v>178</v>
      </c>
      <c r="G1001" s="99" t="s">
        <v>1360</v>
      </c>
      <c r="H1001" s="100">
        <v>2178</v>
      </c>
      <c r="I1001" s="98">
        <v>2</v>
      </c>
      <c r="J1001" s="101">
        <f>นครพนม!F100</f>
        <v>37748.379999999997</v>
      </c>
      <c r="K1001" s="102">
        <f>นครพนม!AN100</f>
        <v>241844.78</v>
      </c>
      <c r="L1001" s="103">
        <f>นครพนม!AO100</f>
        <v>1242394.1299999999</v>
      </c>
      <c r="M1001" s="103">
        <f>นครพนม!AP100</f>
        <v>1392451.45</v>
      </c>
      <c r="N1001" s="99"/>
      <c r="O1001" s="99"/>
      <c r="P1001" s="99"/>
      <c r="Q1001" s="91">
        <f t="shared" si="36"/>
        <v>-150057.32000000007</v>
      </c>
      <c r="R1001" s="92">
        <f t="shared" si="37"/>
        <v>570.4288934802571</v>
      </c>
    </row>
    <row r="1002" spans="1:18" x14ac:dyDescent="0.7">
      <c r="A1002" s="98">
        <v>14</v>
      </c>
      <c r="B1002" s="99" t="s">
        <v>56</v>
      </c>
      <c r="C1002" s="99" t="s">
        <v>561</v>
      </c>
      <c r="D1002" s="99" t="s">
        <v>112</v>
      </c>
      <c r="E1002" s="99" t="s">
        <v>562</v>
      </c>
      <c r="F1002" s="99" t="s">
        <v>178</v>
      </c>
      <c r="G1002" s="99" t="s">
        <v>1361</v>
      </c>
      <c r="H1002" s="100">
        <v>1955</v>
      </c>
      <c r="I1002" s="98">
        <v>2</v>
      </c>
      <c r="J1002" s="101">
        <f>นครพนม!F101</f>
        <v>337354.36</v>
      </c>
      <c r="K1002" s="102">
        <f>นครพนม!AN101</f>
        <v>335085.5</v>
      </c>
      <c r="L1002" s="103">
        <f>นครพนม!AO101</f>
        <v>1300494.75</v>
      </c>
      <c r="M1002" s="103">
        <f>นครพนม!AP101</f>
        <v>1462546.26</v>
      </c>
      <c r="N1002" s="99"/>
      <c r="O1002" s="99"/>
      <c r="P1002" s="99"/>
      <c r="Q1002" s="91">
        <f t="shared" si="36"/>
        <v>-162051.51</v>
      </c>
      <c r="R1002" s="92">
        <f t="shared" si="37"/>
        <v>665.21470588235297</v>
      </c>
    </row>
    <row r="1003" spans="1:18" x14ac:dyDescent="0.7">
      <c r="A1003" s="98">
        <v>15</v>
      </c>
      <c r="B1003" s="99" t="s">
        <v>56</v>
      </c>
      <c r="C1003" s="99" t="s">
        <v>561</v>
      </c>
      <c r="D1003" s="99" t="s">
        <v>112</v>
      </c>
      <c r="E1003" s="99" t="s">
        <v>562</v>
      </c>
      <c r="F1003" s="99" t="s">
        <v>178</v>
      </c>
      <c r="G1003" s="99" t="s">
        <v>1362</v>
      </c>
      <c r="H1003" s="100">
        <v>2753</v>
      </c>
      <c r="I1003" s="98">
        <v>2</v>
      </c>
      <c r="J1003" s="101">
        <f>นครพนม!F102</f>
        <v>440975.16</v>
      </c>
      <c r="K1003" s="102">
        <f>นครพนม!AN102</f>
        <v>1200959.99</v>
      </c>
      <c r="L1003" s="103">
        <f>นครพนม!AO102</f>
        <v>2010161.73</v>
      </c>
      <c r="M1003" s="103">
        <f>นครพนม!AP102</f>
        <v>1775795.59</v>
      </c>
      <c r="N1003" s="99"/>
      <c r="O1003" s="99"/>
      <c r="P1003" s="99"/>
      <c r="Q1003" s="91">
        <f t="shared" si="36"/>
        <v>234366.1399999999</v>
      </c>
      <c r="R1003" s="92">
        <f t="shared" si="37"/>
        <v>730.17135125317839</v>
      </c>
    </row>
    <row r="1004" spans="1:18" x14ac:dyDescent="0.7">
      <c r="A1004" s="98">
        <v>16</v>
      </c>
      <c r="B1004" s="99" t="s">
        <v>56</v>
      </c>
      <c r="C1004" s="99" t="s">
        <v>561</v>
      </c>
      <c r="D1004" s="99" t="s">
        <v>112</v>
      </c>
      <c r="E1004" s="99" t="s">
        <v>562</v>
      </c>
      <c r="F1004" s="99" t="s">
        <v>178</v>
      </c>
      <c r="G1004" s="99" t="s">
        <v>1363</v>
      </c>
      <c r="H1004" s="100">
        <v>2934</v>
      </c>
      <c r="I1004" s="98">
        <v>2</v>
      </c>
      <c r="J1004" s="101">
        <f>นครพนม!F103</f>
        <v>147221.84</v>
      </c>
      <c r="K1004" s="102">
        <f>นครพนม!AN103</f>
        <v>222971.82</v>
      </c>
      <c r="L1004" s="103">
        <f>นครพนม!AO103</f>
        <v>1945673.03</v>
      </c>
      <c r="M1004" s="103">
        <f>นครพนม!AP103</f>
        <v>2122071.0099999998</v>
      </c>
      <c r="N1004" s="99"/>
      <c r="O1004" s="99"/>
      <c r="P1004" s="99"/>
      <c r="Q1004" s="91">
        <f t="shared" si="36"/>
        <v>-176397.97999999975</v>
      </c>
      <c r="R1004" s="92">
        <f t="shared" si="37"/>
        <v>663.14690865712339</v>
      </c>
    </row>
    <row r="1005" spans="1:18" x14ac:dyDescent="0.7">
      <c r="A1005" s="98">
        <v>17</v>
      </c>
      <c r="B1005" s="99" t="s">
        <v>56</v>
      </c>
      <c r="C1005" s="99" t="s">
        <v>561</v>
      </c>
      <c r="D1005" s="99" t="s">
        <v>112</v>
      </c>
      <c r="E1005" s="99" t="s">
        <v>562</v>
      </c>
      <c r="F1005" s="99" t="s">
        <v>178</v>
      </c>
      <c r="G1005" s="99" t="s">
        <v>1364</v>
      </c>
      <c r="H1005" s="100">
        <v>3440</v>
      </c>
      <c r="I1005" s="98">
        <v>3</v>
      </c>
      <c r="J1005" s="101">
        <f>นครพนม!F104</f>
        <v>120951.17</v>
      </c>
      <c r="K1005" s="102">
        <f>นครพนม!AN104</f>
        <v>466495.79</v>
      </c>
      <c r="L1005" s="103">
        <f>นครพนม!AO104</f>
        <v>1911140.6</v>
      </c>
      <c r="M1005" s="103">
        <f>นครพนม!AP104</f>
        <v>2000613.66</v>
      </c>
      <c r="N1005" s="99"/>
      <c r="O1005" s="99"/>
      <c r="P1005" s="99"/>
      <c r="Q1005" s="91">
        <f t="shared" si="36"/>
        <v>-89473.059999999823</v>
      </c>
      <c r="R1005" s="92">
        <f t="shared" si="37"/>
        <v>555.56412790697675</v>
      </c>
    </row>
    <row r="1006" spans="1:18" x14ac:dyDescent="0.7">
      <c r="A1006" s="98">
        <v>18</v>
      </c>
      <c r="B1006" s="99" t="s">
        <v>56</v>
      </c>
      <c r="C1006" s="99" t="s">
        <v>561</v>
      </c>
      <c r="D1006" s="99" t="s">
        <v>112</v>
      </c>
      <c r="E1006" s="99" t="s">
        <v>562</v>
      </c>
      <c r="F1006" s="99" t="s">
        <v>178</v>
      </c>
      <c r="G1006" s="99" t="s">
        <v>1365</v>
      </c>
      <c r="H1006" s="100">
        <v>1937</v>
      </c>
      <c r="I1006" s="98">
        <v>2</v>
      </c>
      <c r="J1006" s="101">
        <f>นครพนม!F105</f>
        <v>345958.35</v>
      </c>
      <c r="K1006" s="102">
        <f>นครพนม!AN105</f>
        <v>390776.27999999997</v>
      </c>
      <c r="L1006" s="103">
        <f>นครพนม!AO105</f>
        <v>2118673.64</v>
      </c>
      <c r="M1006" s="103">
        <f>นครพนม!AP105</f>
        <v>2085826.6400000001</v>
      </c>
      <c r="N1006" s="99"/>
      <c r="O1006" s="99"/>
      <c r="P1006" s="99"/>
      <c r="Q1006" s="91">
        <f t="shared" si="36"/>
        <v>32847</v>
      </c>
      <c r="R1006" s="92">
        <f t="shared" si="37"/>
        <v>1093.7912441920496</v>
      </c>
    </row>
    <row r="1007" spans="1:18" x14ac:dyDescent="0.7">
      <c r="A1007" s="98">
        <v>19</v>
      </c>
      <c r="B1007" s="99" t="s">
        <v>56</v>
      </c>
      <c r="C1007" s="99" t="s">
        <v>561</v>
      </c>
      <c r="D1007" s="99" t="s">
        <v>112</v>
      </c>
      <c r="E1007" s="99" t="s">
        <v>562</v>
      </c>
      <c r="F1007" s="99" t="s">
        <v>178</v>
      </c>
      <c r="G1007" s="99" t="s">
        <v>1366</v>
      </c>
      <c r="H1007" s="100">
        <v>2642</v>
      </c>
      <c r="I1007" s="98">
        <v>2</v>
      </c>
      <c r="J1007" s="101">
        <f>นครพนม!F106</f>
        <v>44446.07</v>
      </c>
      <c r="K1007" s="102">
        <f>นครพนม!AN106</f>
        <v>86821.11</v>
      </c>
      <c r="L1007" s="103">
        <f>นครพนม!AO106</f>
        <v>1672359.4000000001</v>
      </c>
      <c r="M1007" s="103">
        <f>นครพนม!AP106</f>
        <v>1816165.55</v>
      </c>
      <c r="N1007" s="99"/>
      <c r="O1007" s="99"/>
      <c r="P1007" s="99"/>
      <c r="Q1007" s="91">
        <f t="shared" si="36"/>
        <v>-143806.14999999991</v>
      </c>
      <c r="R1007" s="92">
        <f t="shared" si="37"/>
        <v>632.98993186979567</v>
      </c>
    </row>
    <row r="1008" spans="1:18" x14ac:dyDescent="0.7">
      <c r="A1008" s="98">
        <v>20</v>
      </c>
      <c r="B1008" s="99" t="s">
        <v>56</v>
      </c>
      <c r="C1008" s="99" t="s">
        <v>561</v>
      </c>
      <c r="D1008" s="99" t="s">
        <v>112</v>
      </c>
      <c r="E1008" s="99" t="s">
        <v>562</v>
      </c>
      <c r="F1008" s="99" t="s">
        <v>178</v>
      </c>
      <c r="G1008" s="99" t="s">
        <v>1367</v>
      </c>
      <c r="H1008" s="100">
        <v>2293</v>
      </c>
      <c r="I1008" s="98">
        <v>2</v>
      </c>
      <c r="J1008" s="101">
        <f>นครพนม!F107</f>
        <v>928900.59</v>
      </c>
      <c r="K1008" s="102">
        <f>นครพนม!AN107</f>
        <v>957581.6</v>
      </c>
      <c r="L1008" s="103">
        <f>นครพนม!AO107</f>
        <v>1442595.01</v>
      </c>
      <c r="M1008" s="103">
        <f>นครพนม!AP107</f>
        <v>1334674.7799999998</v>
      </c>
      <c r="N1008" s="99"/>
      <c r="O1008" s="99"/>
      <c r="P1008" s="99"/>
      <c r="Q1008" s="91">
        <f t="shared" si="36"/>
        <v>107920.23000000021</v>
      </c>
      <c r="R1008" s="92">
        <f t="shared" si="37"/>
        <v>629.12996511120798</v>
      </c>
    </row>
    <row r="1009" spans="1:18" s="110" customFormat="1" x14ac:dyDescent="0.7">
      <c r="A1009" s="104">
        <v>7</v>
      </c>
      <c r="B1009" s="105" t="s">
        <v>56</v>
      </c>
      <c r="C1009" s="105"/>
      <c r="D1009" s="105"/>
      <c r="E1009" s="197" t="s">
        <v>75</v>
      </c>
      <c r="F1009" s="197"/>
      <c r="G1009" s="197" t="s">
        <v>564</v>
      </c>
      <c r="H1009" s="111">
        <f>SUM(H989:H1008)</f>
        <v>48894</v>
      </c>
      <c r="I1009" s="104"/>
      <c r="J1009" s="107">
        <f>SUM(J989:J1008)</f>
        <v>4690278.4799999995</v>
      </c>
      <c r="K1009" s="107">
        <f>SUM(K989:K1008)</f>
        <v>6913375.5600000005</v>
      </c>
      <c r="L1009" s="107">
        <f>SUM(L989:L1008)</f>
        <v>30994593.060000002</v>
      </c>
      <c r="M1009" s="107">
        <f>SUM(M989:M1008)</f>
        <v>31828788.470000006</v>
      </c>
      <c r="N1009" s="105">
        <v>19</v>
      </c>
      <c r="O1009" s="105">
        <v>19</v>
      </c>
      <c r="P1009" s="105">
        <f>N1009-O1009</f>
        <v>0</v>
      </c>
      <c r="Q1009" s="108">
        <f t="shared" si="36"/>
        <v>-834195.41000000387</v>
      </c>
      <c r="R1009" s="109">
        <f>L1009/H1009</f>
        <v>633.91403975947969</v>
      </c>
    </row>
    <row r="1010" spans="1:18" x14ac:dyDescent="0.7">
      <c r="A1010" s="98">
        <v>1</v>
      </c>
      <c r="B1010" s="99" t="s">
        <v>56</v>
      </c>
      <c r="C1010" s="99" t="s">
        <v>565</v>
      </c>
      <c r="D1010" s="99" t="s">
        <v>119</v>
      </c>
      <c r="E1010" s="99" t="s">
        <v>566</v>
      </c>
      <c r="F1010" s="99" t="s">
        <v>208</v>
      </c>
      <c r="G1010" s="99" t="s">
        <v>567</v>
      </c>
      <c r="H1010" s="100"/>
      <c r="I1010" s="98"/>
      <c r="J1010" s="101"/>
      <c r="K1010" s="102"/>
      <c r="L1010" s="103"/>
      <c r="M1010" s="103"/>
      <c r="N1010" s="99"/>
      <c r="O1010" s="99"/>
      <c r="P1010" s="99"/>
    </row>
    <row r="1011" spans="1:18" x14ac:dyDescent="0.7">
      <c r="A1011" s="98">
        <v>2</v>
      </c>
      <c r="B1011" s="99" t="s">
        <v>56</v>
      </c>
      <c r="C1011" s="99" t="s">
        <v>565</v>
      </c>
      <c r="D1011" s="99" t="s">
        <v>119</v>
      </c>
      <c r="E1011" s="99" t="s">
        <v>566</v>
      </c>
      <c r="F1011" s="99" t="s">
        <v>178</v>
      </c>
      <c r="G1011" s="99" t="s">
        <v>1368</v>
      </c>
      <c r="H1011" s="100">
        <v>2877</v>
      </c>
      <c r="I1011" s="98">
        <v>2</v>
      </c>
      <c r="J1011" s="101">
        <f>นครพนม!F108</f>
        <v>320166.93</v>
      </c>
      <c r="K1011" s="102">
        <f>นครพนม!AN108</f>
        <v>348410.62</v>
      </c>
      <c r="L1011" s="103">
        <f>นครพนม!AO108</f>
        <v>1913270.03</v>
      </c>
      <c r="M1011" s="103">
        <f>นครพนม!AP108</f>
        <v>1912249.78</v>
      </c>
      <c r="N1011" s="99"/>
      <c r="O1011" s="99"/>
      <c r="P1011" s="99"/>
      <c r="Q1011" s="91">
        <f t="shared" si="36"/>
        <v>1020.25</v>
      </c>
      <c r="R1011" s="92">
        <f t="shared" si="37"/>
        <v>665.02260340632608</v>
      </c>
    </row>
    <row r="1012" spans="1:18" x14ac:dyDescent="0.7">
      <c r="A1012" s="98">
        <v>3</v>
      </c>
      <c r="B1012" s="99" t="s">
        <v>56</v>
      </c>
      <c r="C1012" s="99" t="s">
        <v>565</v>
      </c>
      <c r="D1012" s="99" t="s">
        <v>119</v>
      </c>
      <c r="E1012" s="99" t="s">
        <v>566</v>
      </c>
      <c r="F1012" s="99" t="s">
        <v>178</v>
      </c>
      <c r="G1012" s="99" t="s">
        <v>1369</v>
      </c>
      <c r="H1012" s="100">
        <v>2927</v>
      </c>
      <c r="I1012" s="98">
        <v>2</v>
      </c>
      <c r="J1012" s="101">
        <f>นครพนม!F109</f>
        <v>705025.34</v>
      </c>
      <c r="K1012" s="102">
        <f>นครพนม!AN109</f>
        <v>678489.1</v>
      </c>
      <c r="L1012" s="103">
        <f>นครพนม!AO109</f>
        <v>1454944.76</v>
      </c>
      <c r="M1012" s="103">
        <f>นครพนม!AP109</f>
        <v>1379867.4899999998</v>
      </c>
      <c r="N1012" s="99"/>
      <c r="O1012" s="99"/>
      <c r="P1012" s="99"/>
      <c r="Q1012" s="91">
        <f t="shared" si="36"/>
        <v>75077.270000000251</v>
      </c>
      <c r="R1012" s="92">
        <f t="shared" si="37"/>
        <v>497.07713016740689</v>
      </c>
    </row>
    <row r="1013" spans="1:18" x14ac:dyDescent="0.7">
      <c r="A1013" s="98">
        <v>4</v>
      </c>
      <c r="B1013" s="99" t="s">
        <v>56</v>
      </c>
      <c r="C1013" s="99" t="s">
        <v>565</v>
      </c>
      <c r="D1013" s="99" t="s">
        <v>119</v>
      </c>
      <c r="E1013" s="99" t="s">
        <v>566</v>
      </c>
      <c r="F1013" s="99" t="s">
        <v>178</v>
      </c>
      <c r="G1013" s="99" t="s">
        <v>1370</v>
      </c>
      <c r="H1013" s="100">
        <v>4184</v>
      </c>
      <c r="I1013" s="98">
        <v>3</v>
      </c>
      <c r="J1013" s="101">
        <f>นครพนม!F110</f>
        <v>301786.92</v>
      </c>
      <c r="K1013" s="102">
        <f>นครพนม!AN110</f>
        <v>313208.14999999997</v>
      </c>
      <c r="L1013" s="103">
        <f>นครพนม!AO110</f>
        <v>1759247.7</v>
      </c>
      <c r="M1013" s="103">
        <f>นครพนม!AP110</f>
        <v>1956053.89</v>
      </c>
      <c r="N1013" s="99"/>
      <c r="O1013" s="99"/>
      <c r="P1013" s="99"/>
      <c r="Q1013" s="91">
        <f t="shared" si="36"/>
        <v>-196806.18999999994</v>
      </c>
      <c r="R1013" s="92">
        <f t="shared" si="37"/>
        <v>420.47029158699809</v>
      </c>
    </row>
    <row r="1014" spans="1:18" x14ac:dyDescent="0.7">
      <c r="A1014" s="98">
        <v>5</v>
      </c>
      <c r="B1014" s="99" t="s">
        <v>56</v>
      </c>
      <c r="C1014" s="99" t="s">
        <v>565</v>
      </c>
      <c r="D1014" s="99" t="s">
        <v>119</v>
      </c>
      <c r="E1014" s="99" t="s">
        <v>566</v>
      </c>
      <c r="F1014" s="99" t="s">
        <v>178</v>
      </c>
      <c r="G1014" s="99" t="s">
        <v>1371</v>
      </c>
      <c r="H1014" s="100">
        <v>4677</v>
      </c>
      <c r="I1014" s="98">
        <v>4</v>
      </c>
      <c r="J1014" s="101">
        <f>นครพนม!F111</f>
        <v>389728.43</v>
      </c>
      <c r="K1014" s="102">
        <f>นครพนม!AN111</f>
        <v>498761.06999999995</v>
      </c>
      <c r="L1014" s="103">
        <f>นครพนม!AO111</f>
        <v>1963535.1</v>
      </c>
      <c r="M1014" s="103">
        <f>นครพนม!AP111</f>
        <v>2248178.69</v>
      </c>
      <c r="N1014" s="99"/>
      <c r="O1014" s="99"/>
      <c r="P1014" s="99"/>
      <c r="Q1014" s="91">
        <f t="shared" si="36"/>
        <v>-284643.58999999985</v>
      </c>
      <c r="R1014" s="92">
        <f t="shared" si="37"/>
        <v>419.8279025016036</v>
      </c>
    </row>
    <row r="1015" spans="1:18" x14ac:dyDescent="0.7">
      <c r="A1015" s="98">
        <v>6</v>
      </c>
      <c r="B1015" s="99" t="s">
        <v>56</v>
      </c>
      <c r="C1015" s="99" t="s">
        <v>565</v>
      </c>
      <c r="D1015" s="99" t="s">
        <v>119</v>
      </c>
      <c r="E1015" s="99" t="s">
        <v>566</v>
      </c>
      <c r="F1015" s="99" t="s">
        <v>178</v>
      </c>
      <c r="G1015" s="99" t="s">
        <v>1372</v>
      </c>
      <c r="H1015" s="100">
        <v>2227</v>
      </c>
      <c r="I1015" s="98">
        <v>2</v>
      </c>
      <c r="J1015" s="101">
        <f>นครพนม!F112</f>
        <v>413786.53</v>
      </c>
      <c r="K1015" s="102">
        <f>นครพนม!AN112</f>
        <v>462743.54000000004</v>
      </c>
      <c r="L1015" s="103">
        <f>นครพนม!AO112</f>
        <v>1982535.67</v>
      </c>
      <c r="M1015" s="103">
        <f>นครพนม!AP112</f>
        <v>1750974.97</v>
      </c>
      <c r="N1015" s="99"/>
      <c r="O1015" s="99"/>
      <c r="P1015" s="99"/>
      <c r="Q1015" s="91">
        <f t="shared" si="36"/>
        <v>231560.69999999995</v>
      </c>
      <c r="R1015" s="92">
        <f t="shared" si="37"/>
        <v>890.22706331387508</v>
      </c>
    </row>
    <row r="1016" spans="1:18" x14ac:dyDescent="0.7">
      <c r="A1016" s="98">
        <v>7</v>
      </c>
      <c r="B1016" s="99" t="s">
        <v>56</v>
      </c>
      <c r="C1016" s="99" t="s">
        <v>565</v>
      </c>
      <c r="D1016" s="99" t="s">
        <v>119</v>
      </c>
      <c r="E1016" s="99" t="s">
        <v>566</v>
      </c>
      <c r="F1016" s="99" t="s">
        <v>178</v>
      </c>
      <c r="G1016" s="99" t="s">
        <v>1373</v>
      </c>
      <c r="H1016" s="100">
        <v>815</v>
      </c>
      <c r="I1016" s="98">
        <v>1</v>
      </c>
      <c r="J1016" s="101">
        <f>นครพนม!F113</f>
        <v>366431.67</v>
      </c>
      <c r="K1016" s="102">
        <f>นครพนม!AN113</f>
        <v>371356.1</v>
      </c>
      <c r="L1016" s="103">
        <f>นครพนม!AO113</f>
        <v>1379355.88</v>
      </c>
      <c r="M1016" s="103">
        <f>นครพนม!AP113</f>
        <v>1378240.8900000001</v>
      </c>
      <c r="N1016" s="99"/>
      <c r="O1016" s="99"/>
      <c r="P1016" s="99"/>
      <c r="Q1016" s="91">
        <f t="shared" si="36"/>
        <v>1114.9899999997579</v>
      </c>
      <c r="R1016" s="92">
        <f t="shared" si="37"/>
        <v>1692.4612024539877</v>
      </c>
    </row>
    <row r="1017" spans="1:18" x14ac:dyDescent="0.7">
      <c r="A1017" s="98">
        <v>8</v>
      </c>
      <c r="B1017" s="99" t="s">
        <v>56</v>
      </c>
      <c r="C1017" s="99" t="s">
        <v>565</v>
      </c>
      <c r="D1017" s="99" t="s">
        <v>119</v>
      </c>
      <c r="E1017" s="99" t="s">
        <v>566</v>
      </c>
      <c r="F1017" s="99" t="s">
        <v>178</v>
      </c>
      <c r="G1017" s="99" t="s">
        <v>1374</v>
      </c>
      <c r="H1017" s="100">
        <v>3601</v>
      </c>
      <c r="I1017" s="98">
        <v>3</v>
      </c>
      <c r="J1017" s="101">
        <f>นครพนม!F114</f>
        <v>311270.98</v>
      </c>
      <c r="K1017" s="102">
        <f>นครพนม!AN114</f>
        <v>429733.95999999996</v>
      </c>
      <c r="L1017" s="103">
        <f>นครพนม!AO114</f>
        <v>2275397.7000000002</v>
      </c>
      <c r="M1017" s="103">
        <f>นครพนม!AP114</f>
        <v>2149681.7000000002</v>
      </c>
      <c r="N1017" s="99"/>
      <c r="O1017" s="99"/>
      <c r="P1017" s="99"/>
      <c r="Q1017" s="91">
        <f t="shared" si="36"/>
        <v>125716</v>
      </c>
      <c r="R1017" s="92">
        <f t="shared" si="37"/>
        <v>631.87939461260771</v>
      </c>
    </row>
    <row r="1018" spans="1:18" x14ac:dyDescent="0.7">
      <c r="A1018" s="98">
        <v>9</v>
      </c>
      <c r="B1018" s="99" t="s">
        <v>56</v>
      </c>
      <c r="C1018" s="99" t="s">
        <v>565</v>
      </c>
      <c r="D1018" s="99" t="s">
        <v>119</v>
      </c>
      <c r="E1018" s="99" t="s">
        <v>566</v>
      </c>
      <c r="F1018" s="99" t="s">
        <v>178</v>
      </c>
      <c r="G1018" s="99" t="s">
        <v>1375</v>
      </c>
      <c r="H1018" s="100">
        <v>2371</v>
      </c>
      <c r="I1018" s="98">
        <v>2</v>
      </c>
      <c r="J1018" s="101">
        <f>นครพนม!F115</f>
        <v>485067.76</v>
      </c>
      <c r="K1018" s="102">
        <f>นครพนม!AN115</f>
        <v>525391.77</v>
      </c>
      <c r="L1018" s="103">
        <f>นครพนม!AO115</f>
        <v>1922437.02</v>
      </c>
      <c r="M1018" s="103">
        <f>นครพนม!AP115</f>
        <v>1939783.67</v>
      </c>
      <c r="N1018" s="99"/>
      <c r="O1018" s="99"/>
      <c r="P1018" s="99"/>
      <c r="Q1018" s="91">
        <f t="shared" si="36"/>
        <v>-17346.649999999907</v>
      </c>
      <c r="R1018" s="92">
        <f t="shared" si="37"/>
        <v>810.81274567692958</v>
      </c>
    </row>
    <row r="1019" spans="1:18" x14ac:dyDescent="0.7">
      <c r="A1019" s="98">
        <v>10</v>
      </c>
      <c r="B1019" s="99" t="s">
        <v>56</v>
      </c>
      <c r="C1019" s="99" t="s">
        <v>565</v>
      </c>
      <c r="D1019" s="99" t="s">
        <v>119</v>
      </c>
      <c r="E1019" s="99" t="s">
        <v>566</v>
      </c>
      <c r="F1019" s="99" t="s">
        <v>178</v>
      </c>
      <c r="G1019" s="99" t="s">
        <v>1376</v>
      </c>
      <c r="H1019" s="100">
        <v>1293</v>
      </c>
      <c r="I1019" s="98">
        <v>1</v>
      </c>
      <c r="J1019" s="101">
        <f>นครพนม!F116</f>
        <v>426408.32</v>
      </c>
      <c r="K1019" s="102">
        <f>นครพนม!AN116</f>
        <v>452769.28000000003</v>
      </c>
      <c r="L1019" s="103">
        <f>นครพนม!AO116</f>
        <v>1458669.85</v>
      </c>
      <c r="M1019" s="103">
        <f>นครพนม!AP116</f>
        <v>1556205.3299999998</v>
      </c>
      <c r="N1019" s="99"/>
      <c r="O1019" s="99"/>
      <c r="P1019" s="99"/>
      <c r="Q1019" s="91">
        <f t="shared" si="36"/>
        <v>-97535.479999999749</v>
      </c>
      <c r="R1019" s="92">
        <f t="shared" si="37"/>
        <v>1128.1282675947409</v>
      </c>
    </row>
    <row r="1020" spans="1:18" x14ac:dyDescent="0.7">
      <c r="A1020" s="98">
        <v>11</v>
      </c>
      <c r="B1020" s="99" t="s">
        <v>56</v>
      </c>
      <c r="C1020" s="99" t="s">
        <v>565</v>
      </c>
      <c r="D1020" s="99" t="s">
        <v>119</v>
      </c>
      <c r="E1020" s="99" t="s">
        <v>566</v>
      </c>
      <c r="F1020" s="99" t="s">
        <v>178</v>
      </c>
      <c r="G1020" s="99" t="s">
        <v>1377</v>
      </c>
      <c r="H1020" s="100">
        <v>3237</v>
      </c>
      <c r="I1020" s="98">
        <v>3</v>
      </c>
      <c r="J1020" s="101">
        <f>นครพนม!F117</f>
        <v>674990.3</v>
      </c>
      <c r="K1020" s="102">
        <f>นครพนม!AN117</f>
        <v>674007.89</v>
      </c>
      <c r="L1020" s="103">
        <f>นครพนม!AO117</f>
        <v>2866405.55</v>
      </c>
      <c r="M1020" s="103">
        <f>นครพนม!AP117</f>
        <v>2530598.79</v>
      </c>
      <c r="N1020" s="99"/>
      <c r="O1020" s="99"/>
      <c r="P1020" s="99"/>
      <c r="Q1020" s="91">
        <f t="shared" si="36"/>
        <v>335806.75999999978</v>
      </c>
      <c r="R1020" s="92">
        <f t="shared" si="37"/>
        <v>885.51299042323137</v>
      </c>
    </row>
    <row r="1021" spans="1:18" x14ac:dyDescent="0.7">
      <c r="A1021" s="98">
        <v>12</v>
      </c>
      <c r="B1021" s="99" t="s">
        <v>56</v>
      </c>
      <c r="C1021" s="99" t="s">
        <v>565</v>
      </c>
      <c r="D1021" s="99" t="s">
        <v>119</v>
      </c>
      <c r="E1021" s="99" t="s">
        <v>566</v>
      </c>
      <c r="F1021" s="99" t="s">
        <v>178</v>
      </c>
      <c r="G1021" s="99" t="s">
        <v>1378</v>
      </c>
      <c r="H1021" s="100">
        <v>1500</v>
      </c>
      <c r="I1021" s="98">
        <v>1</v>
      </c>
      <c r="J1021" s="101">
        <f>นครพนม!F118</f>
        <v>340705.59</v>
      </c>
      <c r="K1021" s="102">
        <f>นครพนม!AN118</f>
        <v>361628.2</v>
      </c>
      <c r="L1021" s="103">
        <f>นครพนม!AO118</f>
        <v>1758838.57</v>
      </c>
      <c r="M1021" s="103">
        <f>นครพนม!AP118</f>
        <v>1596767.15</v>
      </c>
      <c r="N1021" s="99"/>
      <c r="O1021" s="99"/>
      <c r="P1021" s="99"/>
      <c r="Q1021" s="91">
        <f t="shared" si="36"/>
        <v>162071.42000000016</v>
      </c>
      <c r="R1021" s="92">
        <f t="shared" si="37"/>
        <v>1172.5590466666667</v>
      </c>
    </row>
    <row r="1022" spans="1:18" x14ac:dyDescent="0.7">
      <c r="A1022" s="98">
        <v>13</v>
      </c>
      <c r="B1022" s="99" t="s">
        <v>56</v>
      </c>
      <c r="C1022" s="99" t="s">
        <v>565</v>
      </c>
      <c r="D1022" s="99" t="s">
        <v>119</v>
      </c>
      <c r="E1022" s="99" t="s">
        <v>566</v>
      </c>
      <c r="F1022" s="99" t="s">
        <v>178</v>
      </c>
      <c r="G1022" s="99" t="s">
        <v>1379</v>
      </c>
      <c r="H1022" s="100">
        <v>2077</v>
      </c>
      <c r="I1022" s="98">
        <v>2</v>
      </c>
      <c r="J1022" s="101">
        <f>นครพนม!F119</f>
        <v>286875.69</v>
      </c>
      <c r="K1022" s="102">
        <f>นครพนม!AN119</f>
        <v>317095.14999999997</v>
      </c>
      <c r="L1022" s="103">
        <f>นครพนม!AO119</f>
        <v>1865148.19</v>
      </c>
      <c r="M1022" s="103">
        <f>นครพนม!AP119</f>
        <v>1763290.87</v>
      </c>
      <c r="N1022" s="99"/>
      <c r="O1022" s="99"/>
      <c r="P1022" s="99"/>
      <c r="Q1022" s="91">
        <f t="shared" si="36"/>
        <v>101857.31999999983</v>
      </c>
      <c r="R1022" s="92">
        <f t="shared" si="37"/>
        <v>898.00105440539232</v>
      </c>
    </row>
    <row r="1023" spans="1:18" x14ac:dyDescent="0.7">
      <c r="A1023" s="98">
        <v>14</v>
      </c>
      <c r="B1023" s="99" t="s">
        <v>56</v>
      </c>
      <c r="C1023" s="99" t="s">
        <v>565</v>
      </c>
      <c r="D1023" s="99" t="s">
        <v>119</v>
      </c>
      <c r="E1023" s="99" t="s">
        <v>566</v>
      </c>
      <c r="F1023" s="99" t="s">
        <v>178</v>
      </c>
      <c r="G1023" s="99" t="s">
        <v>1380</v>
      </c>
      <c r="H1023" s="100">
        <v>2981</v>
      </c>
      <c r="I1023" s="98">
        <v>2</v>
      </c>
      <c r="J1023" s="101">
        <f>นครพนม!F120</f>
        <v>307144.21999999997</v>
      </c>
      <c r="K1023" s="102">
        <f>นครพนม!AN120</f>
        <v>328003.63</v>
      </c>
      <c r="L1023" s="103">
        <f>นครพนม!AO120</f>
        <v>1704016.15</v>
      </c>
      <c r="M1023" s="103">
        <f>นครพนม!AP120</f>
        <v>1709273.03</v>
      </c>
      <c r="N1023" s="99"/>
      <c r="O1023" s="99"/>
      <c r="P1023" s="99"/>
      <c r="Q1023" s="91">
        <f t="shared" si="36"/>
        <v>-5256.8800000001211</v>
      </c>
      <c r="R1023" s="92">
        <f t="shared" si="37"/>
        <v>571.62567930224759</v>
      </c>
    </row>
    <row r="1024" spans="1:18" x14ac:dyDescent="0.7">
      <c r="A1024" s="98">
        <v>15</v>
      </c>
      <c r="B1024" s="99" t="s">
        <v>56</v>
      </c>
      <c r="C1024" s="99" t="s">
        <v>565</v>
      </c>
      <c r="D1024" s="99" t="s">
        <v>119</v>
      </c>
      <c r="E1024" s="99" t="s">
        <v>566</v>
      </c>
      <c r="F1024" s="99" t="s">
        <v>178</v>
      </c>
      <c r="G1024" s="99" t="s">
        <v>1381</v>
      </c>
      <c r="H1024" s="100">
        <v>2573</v>
      </c>
      <c r="I1024" s="98">
        <v>2</v>
      </c>
      <c r="J1024" s="101">
        <f>นครพนม!F121</f>
        <v>454192</v>
      </c>
      <c r="K1024" s="102">
        <f>นครพนม!AN121</f>
        <v>247708.74</v>
      </c>
      <c r="L1024" s="103">
        <f>นครพนม!AO121</f>
        <v>1709422.24</v>
      </c>
      <c r="M1024" s="103">
        <f>นครพนม!AP121</f>
        <v>1788099.19</v>
      </c>
      <c r="N1024" s="99"/>
      <c r="O1024" s="99"/>
      <c r="P1024" s="99"/>
      <c r="Q1024" s="91">
        <f t="shared" si="36"/>
        <v>-78676.949999999953</v>
      </c>
      <c r="R1024" s="92">
        <f t="shared" si="37"/>
        <v>664.36931208705789</v>
      </c>
    </row>
    <row r="1025" spans="1:18" x14ac:dyDescent="0.7">
      <c r="A1025" s="98">
        <v>16</v>
      </c>
      <c r="B1025" s="99" t="s">
        <v>56</v>
      </c>
      <c r="C1025" s="99" t="s">
        <v>565</v>
      </c>
      <c r="D1025" s="99" t="s">
        <v>119</v>
      </c>
      <c r="E1025" s="99" t="s">
        <v>566</v>
      </c>
      <c r="F1025" s="99" t="s">
        <v>178</v>
      </c>
      <c r="G1025" s="99" t="s">
        <v>1382</v>
      </c>
      <c r="H1025" s="100">
        <v>1978</v>
      </c>
      <c r="I1025" s="98">
        <v>2</v>
      </c>
      <c r="J1025" s="101">
        <f>นครพนม!F122</f>
        <v>158829.79999999999</v>
      </c>
      <c r="K1025" s="102">
        <f>นครพนม!AN122</f>
        <v>361564.51</v>
      </c>
      <c r="L1025" s="103">
        <f>นครพนม!AO122</f>
        <v>1159732.1299999999</v>
      </c>
      <c r="M1025" s="103">
        <f>นครพนม!AP122</f>
        <v>1228010.3899999999</v>
      </c>
      <c r="N1025" s="99"/>
      <c r="O1025" s="99"/>
      <c r="P1025" s="99"/>
      <c r="Q1025" s="91">
        <f t="shared" si="36"/>
        <v>-68278.260000000009</v>
      </c>
      <c r="R1025" s="92">
        <f t="shared" si="37"/>
        <v>586.31553589484326</v>
      </c>
    </row>
    <row r="1026" spans="1:18" x14ac:dyDescent="0.7">
      <c r="A1026" s="98">
        <v>17</v>
      </c>
      <c r="B1026" s="99" t="s">
        <v>56</v>
      </c>
      <c r="C1026" s="99" t="s">
        <v>565</v>
      </c>
      <c r="D1026" s="99" t="s">
        <v>119</v>
      </c>
      <c r="E1026" s="99" t="s">
        <v>566</v>
      </c>
      <c r="F1026" s="99" t="s">
        <v>178</v>
      </c>
      <c r="G1026" s="99" t="s">
        <v>1383</v>
      </c>
      <c r="H1026" s="100">
        <v>2350</v>
      </c>
      <c r="I1026" s="98">
        <v>2</v>
      </c>
      <c r="J1026" s="101">
        <f>นครพนม!F123</f>
        <v>372895.56</v>
      </c>
      <c r="K1026" s="102">
        <f>นครพนม!AN123</f>
        <v>403692.34</v>
      </c>
      <c r="L1026" s="103">
        <f>นครพนม!AO123</f>
        <v>1721288.91</v>
      </c>
      <c r="M1026" s="103">
        <f>นครพนม!AP123</f>
        <v>1732079.8099999998</v>
      </c>
      <c r="N1026" s="99"/>
      <c r="O1026" s="99"/>
      <c r="P1026" s="99"/>
      <c r="Q1026" s="91">
        <f t="shared" si="36"/>
        <v>-10790.899999999907</v>
      </c>
      <c r="R1026" s="92">
        <f t="shared" si="37"/>
        <v>732.46336595744674</v>
      </c>
    </row>
    <row r="1027" spans="1:18" x14ac:dyDescent="0.7">
      <c r="A1027" s="98">
        <v>18</v>
      </c>
      <c r="B1027" s="99" t="s">
        <v>56</v>
      </c>
      <c r="C1027" s="99" t="s">
        <v>565</v>
      </c>
      <c r="D1027" s="99" t="s">
        <v>119</v>
      </c>
      <c r="E1027" s="99" t="s">
        <v>566</v>
      </c>
      <c r="F1027" s="99" t="s">
        <v>178</v>
      </c>
      <c r="G1027" s="99" t="s">
        <v>1384</v>
      </c>
      <c r="H1027" s="100">
        <v>1698</v>
      </c>
      <c r="I1027" s="98">
        <v>2</v>
      </c>
      <c r="J1027" s="101">
        <f>นครพนม!F124</f>
        <v>391052.35</v>
      </c>
      <c r="K1027" s="102">
        <f>นครพนม!AN124</f>
        <v>601818.67000000004</v>
      </c>
      <c r="L1027" s="103">
        <f>นครพนม!AO124</f>
        <v>1032842.01</v>
      </c>
      <c r="M1027" s="103">
        <f>นครพนม!AP124</f>
        <v>752473.66999999993</v>
      </c>
      <c r="N1027" s="99"/>
      <c r="O1027" s="99"/>
      <c r="P1027" s="99"/>
      <c r="Q1027" s="91">
        <f t="shared" si="36"/>
        <v>280368.34000000008</v>
      </c>
      <c r="R1027" s="92">
        <f t="shared" si="37"/>
        <v>608.26973498233212</v>
      </c>
    </row>
    <row r="1028" spans="1:18" x14ac:dyDescent="0.7">
      <c r="A1028" s="98">
        <v>19</v>
      </c>
      <c r="B1028" s="99" t="s">
        <v>56</v>
      </c>
      <c r="C1028" s="99" t="s">
        <v>565</v>
      </c>
      <c r="D1028" s="99" t="s">
        <v>119</v>
      </c>
      <c r="E1028" s="99" t="s">
        <v>566</v>
      </c>
      <c r="F1028" s="99" t="s">
        <v>178</v>
      </c>
      <c r="G1028" s="99" t="s">
        <v>1385</v>
      </c>
      <c r="H1028" s="100">
        <v>2110</v>
      </c>
      <c r="I1028" s="98">
        <v>2</v>
      </c>
      <c r="J1028" s="101">
        <f>นครพนม!F125</f>
        <v>291151.84000000003</v>
      </c>
      <c r="K1028" s="102">
        <f>นครพนม!AN125</f>
        <v>378534.91000000003</v>
      </c>
      <c r="L1028" s="103">
        <f>นครพนม!AO125</f>
        <v>1500650.58</v>
      </c>
      <c r="M1028" s="103">
        <f>นครพนม!AP125</f>
        <v>1409656.55</v>
      </c>
      <c r="N1028" s="99"/>
      <c r="O1028" s="99"/>
      <c r="P1028" s="99"/>
      <c r="Q1028" s="91">
        <f t="shared" si="36"/>
        <v>90994.030000000028</v>
      </c>
      <c r="R1028" s="92">
        <f t="shared" si="37"/>
        <v>711.20880568720384</v>
      </c>
    </row>
    <row r="1029" spans="1:18" s="110" customFormat="1" x14ac:dyDescent="0.7">
      <c r="A1029" s="104">
        <v>8</v>
      </c>
      <c r="B1029" s="105" t="s">
        <v>56</v>
      </c>
      <c r="C1029" s="105"/>
      <c r="D1029" s="105"/>
      <c r="E1029" s="105" t="s">
        <v>75</v>
      </c>
      <c r="F1029" s="105"/>
      <c r="G1029" s="105" t="s">
        <v>568</v>
      </c>
      <c r="H1029" s="111">
        <f>SUM(H1010:H1028)</f>
        <v>45476</v>
      </c>
      <c r="I1029" s="104"/>
      <c r="J1029" s="107">
        <f>SUM(J1010:J1028)</f>
        <v>6997510.2299999986</v>
      </c>
      <c r="K1029" s="142">
        <f>SUM(K1010:K1028)</f>
        <v>7754917.6299999999</v>
      </c>
      <c r="L1029" s="107">
        <f>SUM(L1010:L1028)</f>
        <v>31427738.039999999</v>
      </c>
      <c r="M1029" s="107">
        <f>SUM(M1010:M1028)</f>
        <v>30781485.860000003</v>
      </c>
      <c r="N1029" s="105">
        <v>18</v>
      </c>
      <c r="O1029" s="105">
        <v>18</v>
      </c>
      <c r="P1029" s="105">
        <f>N1029-O1029</f>
        <v>0</v>
      </c>
      <c r="Q1029" s="108">
        <f t="shared" si="36"/>
        <v>646252.17999999598</v>
      </c>
      <c r="R1029" s="109">
        <f>L1029/H1029</f>
        <v>691.08404521066052</v>
      </c>
    </row>
    <row r="1030" spans="1:18" x14ac:dyDescent="0.7">
      <c r="A1030" s="98">
        <v>1</v>
      </c>
      <c r="B1030" s="99" t="s">
        <v>56</v>
      </c>
      <c r="C1030" s="99" t="s">
        <v>569</v>
      </c>
      <c r="D1030" s="99" t="s">
        <v>125</v>
      </c>
      <c r="E1030" s="99" t="s">
        <v>570</v>
      </c>
      <c r="F1030" s="99" t="s">
        <v>208</v>
      </c>
      <c r="G1030" s="99" t="s">
        <v>571</v>
      </c>
      <c r="H1030" s="100"/>
      <c r="I1030" s="98"/>
      <c r="J1030" s="101"/>
      <c r="K1030" s="102"/>
      <c r="L1030" s="103"/>
      <c r="M1030" s="103"/>
      <c r="N1030" s="99"/>
      <c r="O1030" s="99"/>
      <c r="P1030" s="99"/>
    </row>
    <row r="1031" spans="1:18" x14ac:dyDescent="0.7">
      <c r="A1031" s="98">
        <v>2</v>
      </c>
      <c r="B1031" s="99" t="s">
        <v>56</v>
      </c>
      <c r="C1031" s="99" t="s">
        <v>569</v>
      </c>
      <c r="D1031" s="99" t="s">
        <v>125</v>
      </c>
      <c r="E1031" s="99" t="s">
        <v>570</v>
      </c>
      <c r="F1031" s="99" t="s">
        <v>178</v>
      </c>
      <c r="G1031" s="99" t="s">
        <v>1386</v>
      </c>
      <c r="H1031" s="100">
        <v>3653</v>
      </c>
      <c r="I1031" s="98">
        <v>3</v>
      </c>
      <c r="J1031" s="101">
        <f>นครพนม!F126</f>
        <v>438870.69</v>
      </c>
      <c r="K1031" s="102">
        <f>นครพนม!AN126</f>
        <v>657119.02</v>
      </c>
      <c r="L1031" s="103">
        <f>นครพนม!AO126</f>
        <v>2659829.96</v>
      </c>
      <c r="M1031" s="103">
        <f>นครพนม!AP126</f>
        <v>2665793.9899999998</v>
      </c>
      <c r="N1031" s="99"/>
      <c r="O1031" s="99"/>
      <c r="P1031" s="99"/>
      <c r="Q1031" s="91">
        <f t="shared" ref="Q1031:Q1068" si="38">L1031-M1031</f>
        <v>-5964.0299999997951</v>
      </c>
      <c r="R1031" s="92">
        <f t="shared" ref="R1031:R1069" si="39">L1031/H1031</f>
        <v>728.12208048179582</v>
      </c>
    </row>
    <row r="1032" spans="1:18" x14ac:dyDescent="0.7">
      <c r="A1032" s="98">
        <v>3</v>
      </c>
      <c r="B1032" s="99" t="s">
        <v>56</v>
      </c>
      <c r="C1032" s="99" t="s">
        <v>569</v>
      </c>
      <c r="D1032" s="99" t="s">
        <v>125</v>
      </c>
      <c r="E1032" s="99" t="s">
        <v>570</v>
      </c>
      <c r="F1032" s="99" t="s">
        <v>178</v>
      </c>
      <c r="G1032" s="99" t="s">
        <v>1387</v>
      </c>
      <c r="H1032" s="100">
        <v>1433</v>
      </c>
      <c r="I1032" s="98">
        <v>1</v>
      </c>
      <c r="J1032" s="101">
        <f>นครพนม!F127</f>
        <v>210219.44</v>
      </c>
      <c r="K1032" s="102">
        <f>นครพนม!AN127</f>
        <v>299033.69</v>
      </c>
      <c r="L1032" s="103">
        <f>นครพนม!AO127</f>
        <v>1399626.84</v>
      </c>
      <c r="M1032" s="103">
        <f>นครพนม!AP127</f>
        <v>1354554.24</v>
      </c>
      <c r="N1032" s="99"/>
      <c r="O1032" s="99"/>
      <c r="P1032" s="99"/>
      <c r="Q1032" s="91">
        <f t="shared" si="38"/>
        <v>45072.600000000093</v>
      </c>
      <c r="R1032" s="92">
        <f t="shared" si="39"/>
        <v>976.71098394975581</v>
      </c>
    </row>
    <row r="1033" spans="1:18" x14ac:dyDescent="0.7">
      <c r="A1033" s="98">
        <v>4</v>
      </c>
      <c r="B1033" s="99" t="s">
        <v>56</v>
      </c>
      <c r="C1033" s="99" t="s">
        <v>569</v>
      </c>
      <c r="D1033" s="99" t="s">
        <v>125</v>
      </c>
      <c r="E1033" s="99" t="s">
        <v>570</v>
      </c>
      <c r="F1033" s="99" t="s">
        <v>178</v>
      </c>
      <c r="G1033" s="99" t="s">
        <v>1388</v>
      </c>
      <c r="H1033" s="100">
        <v>2145</v>
      </c>
      <c r="I1033" s="98">
        <v>2</v>
      </c>
      <c r="J1033" s="101">
        <f>นครพนม!F128</f>
        <v>406899.83</v>
      </c>
      <c r="K1033" s="102">
        <f>นครพนม!AN128</f>
        <v>687204.44</v>
      </c>
      <c r="L1033" s="103">
        <f>นครพนม!AO128</f>
        <v>1984040.73</v>
      </c>
      <c r="M1033" s="103">
        <f>นครพนม!AP128</f>
        <v>2033408.73</v>
      </c>
      <c r="N1033" s="99"/>
      <c r="O1033" s="99"/>
      <c r="P1033" s="99"/>
      <c r="Q1033" s="91">
        <f t="shared" si="38"/>
        <v>-49368</v>
      </c>
      <c r="R1033" s="92">
        <f t="shared" si="39"/>
        <v>924.96071328671326</v>
      </c>
    </row>
    <row r="1034" spans="1:18" x14ac:dyDescent="0.7">
      <c r="A1034" s="98">
        <v>5</v>
      </c>
      <c r="B1034" s="99" t="s">
        <v>56</v>
      </c>
      <c r="C1034" s="99" t="s">
        <v>569</v>
      </c>
      <c r="D1034" s="99" t="s">
        <v>125</v>
      </c>
      <c r="E1034" s="99" t="s">
        <v>570</v>
      </c>
      <c r="F1034" s="99" t="s">
        <v>178</v>
      </c>
      <c r="G1034" s="99" t="s">
        <v>1389</v>
      </c>
      <c r="H1034" s="100">
        <v>2238</v>
      </c>
      <c r="I1034" s="98">
        <v>2</v>
      </c>
      <c r="J1034" s="101">
        <f>นครพนม!F129</f>
        <v>165771.38</v>
      </c>
      <c r="K1034" s="102">
        <f>นครพนม!AN129</f>
        <v>217321.57</v>
      </c>
      <c r="L1034" s="103">
        <f>นครพนม!AO129</f>
        <v>1739326.5</v>
      </c>
      <c r="M1034" s="103">
        <f>นครพนม!AP129</f>
        <v>1844494.9</v>
      </c>
      <c r="N1034" s="99"/>
      <c r="O1034" s="99"/>
      <c r="P1034" s="99"/>
      <c r="Q1034" s="91">
        <f t="shared" si="38"/>
        <v>-105168.39999999991</v>
      </c>
      <c r="R1034" s="92">
        <f t="shared" si="39"/>
        <v>777.17895442359247</v>
      </c>
    </row>
    <row r="1035" spans="1:18" x14ac:dyDescent="0.7">
      <c r="A1035" s="98">
        <v>6</v>
      </c>
      <c r="B1035" s="99" t="s">
        <v>56</v>
      </c>
      <c r="C1035" s="99" t="s">
        <v>569</v>
      </c>
      <c r="D1035" s="99" t="s">
        <v>125</v>
      </c>
      <c r="E1035" s="99" t="s">
        <v>570</v>
      </c>
      <c r="F1035" s="99" t="s">
        <v>178</v>
      </c>
      <c r="G1035" s="99" t="s">
        <v>1390</v>
      </c>
      <c r="H1035" s="100">
        <v>2480</v>
      </c>
      <c r="I1035" s="98">
        <v>2</v>
      </c>
      <c r="J1035" s="101">
        <f>นครพนม!F130</f>
        <v>250016.79</v>
      </c>
      <c r="K1035" s="102">
        <f>นครพนม!AN130</f>
        <v>320031.32</v>
      </c>
      <c r="L1035" s="103">
        <f>นครพนม!AO130</f>
        <v>1839005.17</v>
      </c>
      <c r="M1035" s="103">
        <f>นครพนม!AP130</f>
        <v>1777210.01</v>
      </c>
      <c r="N1035" s="99"/>
      <c r="O1035" s="99"/>
      <c r="P1035" s="99"/>
      <c r="Q1035" s="91">
        <f t="shared" si="38"/>
        <v>61795.159999999916</v>
      </c>
      <c r="R1035" s="92">
        <f t="shared" si="39"/>
        <v>741.53434274193546</v>
      </c>
    </row>
    <row r="1036" spans="1:18" x14ac:dyDescent="0.7">
      <c r="A1036" s="98">
        <v>7</v>
      </c>
      <c r="B1036" s="99" t="s">
        <v>56</v>
      </c>
      <c r="C1036" s="99" t="s">
        <v>569</v>
      </c>
      <c r="D1036" s="99" t="s">
        <v>125</v>
      </c>
      <c r="E1036" s="99" t="s">
        <v>570</v>
      </c>
      <c r="F1036" s="99" t="s">
        <v>178</v>
      </c>
      <c r="G1036" s="99" t="s">
        <v>1391</v>
      </c>
      <c r="H1036" s="100">
        <v>3442</v>
      </c>
      <c r="I1036" s="98">
        <v>3</v>
      </c>
      <c r="J1036" s="101">
        <f>นครพนม!F131</f>
        <v>438245.84</v>
      </c>
      <c r="K1036" s="102">
        <f>นครพนม!AN131</f>
        <v>538073.79</v>
      </c>
      <c r="L1036" s="103">
        <f>นครพนม!AO131</f>
        <v>2098774.9699999997</v>
      </c>
      <c r="M1036" s="103">
        <f>นครพนม!AP131</f>
        <v>2065849.0699999998</v>
      </c>
      <c r="N1036" s="99"/>
      <c r="O1036" s="99"/>
      <c r="P1036" s="99"/>
      <c r="Q1036" s="91">
        <f t="shared" si="38"/>
        <v>32925.899999999907</v>
      </c>
      <c r="R1036" s="92">
        <f t="shared" si="39"/>
        <v>609.75449447995345</v>
      </c>
    </row>
    <row r="1037" spans="1:18" x14ac:dyDescent="0.7">
      <c r="A1037" s="98">
        <v>8</v>
      </c>
      <c r="B1037" s="99" t="s">
        <v>56</v>
      </c>
      <c r="C1037" s="99" t="s">
        <v>569</v>
      </c>
      <c r="D1037" s="99" t="s">
        <v>125</v>
      </c>
      <c r="E1037" s="99" t="s">
        <v>570</v>
      </c>
      <c r="F1037" s="99" t="s">
        <v>178</v>
      </c>
      <c r="G1037" s="99" t="s">
        <v>1392</v>
      </c>
      <c r="H1037" s="100">
        <v>3463</v>
      </c>
      <c r="I1037" s="98">
        <v>3</v>
      </c>
      <c r="J1037" s="101">
        <f>นครพนม!F132</f>
        <v>488175.09</v>
      </c>
      <c r="K1037" s="102">
        <f>นครพนม!AN132</f>
        <v>456094.43000000005</v>
      </c>
      <c r="L1037" s="103">
        <f>นครพนม!AO132</f>
        <v>1996214.1</v>
      </c>
      <c r="M1037" s="103">
        <f>นครพนม!AP132</f>
        <v>2330602.7400000002</v>
      </c>
      <c r="N1037" s="99"/>
      <c r="O1037" s="99"/>
      <c r="P1037" s="99"/>
      <c r="Q1037" s="91">
        <f t="shared" si="38"/>
        <v>-334388.64000000013</v>
      </c>
      <c r="R1037" s="92">
        <f t="shared" si="39"/>
        <v>576.44068726537682</v>
      </c>
    </row>
    <row r="1038" spans="1:18" x14ac:dyDescent="0.7">
      <c r="A1038" s="98">
        <v>9</v>
      </c>
      <c r="B1038" s="99" t="s">
        <v>56</v>
      </c>
      <c r="C1038" s="99" t="s">
        <v>569</v>
      </c>
      <c r="D1038" s="99" t="s">
        <v>125</v>
      </c>
      <c r="E1038" s="99" t="s">
        <v>570</v>
      </c>
      <c r="F1038" s="99" t="s">
        <v>178</v>
      </c>
      <c r="G1038" s="99" t="s">
        <v>1393</v>
      </c>
      <c r="H1038" s="100">
        <v>3634</v>
      </c>
      <c r="I1038" s="98">
        <v>3</v>
      </c>
      <c r="J1038" s="101">
        <f>นครพนม!F133</f>
        <v>613178.26</v>
      </c>
      <c r="K1038" s="102">
        <f>นครพนม!AN133</f>
        <v>775462.21000000008</v>
      </c>
      <c r="L1038" s="103">
        <f>นครพนม!AO133</f>
        <v>2118844.3200000003</v>
      </c>
      <c r="M1038" s="103">
        <f>นครพนม!AP133</f>
        <v>1822872.83</v>
      </c>
      <c r="N1038" s="99"/>
      <c r="O1038" s="99"/>
      <c r="P1038" s="99"/>
      <c r="Q1038" s="91">
        <f t="shared" si="38"/>
        <v>295971.49000000022</v>
      </c>
      <c r="R1038" s="92">
        <f t="shared" si="39"/>
        <v>583.06117776554765</v>
      </c>
    </row>
    <row r="1039" spans="1:18" x14ac:dyDescent="0.7">
      <c r="A1039" s="98">
        <v>10</v>
      </c>
      <c r="B1039" s="99" t="s">
        <v>56</v>
      </c>
      <c r="C1039" s="99" t="s">
        <v>569</v>
      </c>
      <c r="D1039" s="99" t="s">
        <v>125</v>
      </c>
      <c r="E1039" s="99" t="s">
        <v>570</v>
      </c>
      <c r="F1039" s="99" t="s">
        <v>178</v>
      </c>
      <c r="G1039" s="99" t="s">
        <v>1394</v>
      </c>
      <c r="H1039" s="100">
        <v>4283</v>
      </c>
      <c r="I1039" s="98">
        <v>3</v>
      </c>
      <c r="J1039" s="101">
        <f>นครพนม!F134</f>
        <v>610098.78</v>
      </c>
      <c r="K1039" s="102">
        <f>นครพนม!AN134</f>
        <v>798176.22</v>
      </c>
      <c r="L1039" s="103">
        <f>นครพนม!AO134</f>
        <v>2313871.3599999999</v>
      </c>
      <c r="M1039" s="103">
        <f>นครพนม!AP134</f>
        <v>2111629.2599999998</v>
      </c>
      <c r="N1039" s="99"/>
      <c r="O1039" s="99"/>
      <c r="P1039" s="99"/>
      <c r="Q1039" s="91">
        <f t="shared" si="38"/>
        <v>202242.10000000009</v>
      </c>
      <c r="R1039" s="92">
        <f t="shared" si="39"/>
        <v>540.24547279943965</v>
      </c>
    </row>
    <row r="1040" spans="1:18" s="110" customFormat="1" x14ac:dyDescent="0.7">
      <c r="A1040" s="104">
        <v>9</v>
      </c>
      <c r="B1040" s="105" t="s">
        <v>56</v>
      </c>
      <c r="C1040" s="105"/>
      <c r="D1040" s="105"/>
      <c r="E1040" s="105" t="s">
        <v>75</v>
      </c>
      <c r="F1040" s="105"/>
      <c r="G1040" s="105" t="s">
        <v>572</v>
      </c>
      <c r="H1040" s="111">
        <f>SUM(H1030:H1039)</f>
        <v>26771</v>
      </c>
      <c r="I1040" s="104"/>
      <c r="J1040" s="107">
        <f>SUM(J1030:J1039)</f>
        <v>3621476.1000000006</v>
      </c>
      <c r="K1040" s="107">
        <f>SUM(K1030:K1039)</f>
        <v>4748516.6900000004</v>
      </c>
      <c r="L1040" s="107">
        <f>SUM(L1030:L1039)</f>
        <v>18149533.949999999</v>
      </c>
      <c r="M1040" s="107">
        <f>SUM(M1030:M1039)</f>
        <v>18006415.77</v>
      </c>
      <c r="N1040" s="105">
        <v>9</v>
      </c>
      <c r="O1040" s="105">
        <v>9</v>
      </c>
      <c r="P1040" s="105">
        <f>N1040-O1040</f>
        <v>0</v>
      </c>
      <c r="Q1040" s="108">
        <f t="shared" si="38"/>
        <v>143118.1799999997</v>
      </c>
      <c r="R1040" s="109">
        <f>L1040/H1040</f>
        <v>677.95502409323524</v>
      </c>
    </row>
    <row r="1041" spans="1:18" x14ac:dyDescent="0.7">
      <c r="A1041" s="98">
        <v>1</v>
      </c>
      <c r="B1041" s="99" t="s">
        <v>56</v>
      </c>
      <c r="C1041" s="99" t="s">
        <v>573</v>
      </c>
      <c r="D1041" s="99" t="s">
        <v>130</v>
      </c>
      <c r="E1041" s="99" t="s">
        <v>574</v>
      </c>
      <c r="F1041" s="99" t="s">
        <v>208</v>
      </c>
      <c r="G1041" s="99" t="s">
        <v>575</v>
      </c>
      <c r="H1041" s="100"/>
      <c r="I1041" s="98"/>
      <c r="J1041" s="101"/>
      <c r="K1041" s="102"/>
      <c r="L1041" s="103"/>
      <c r="M1041" s="103"/>
      <c r="N1041" s="99"/>
      <c r="O1041" s="99"/>
      <c r="P1041" s="99"/>
    </row>
    <row r="1042" spans="1:18" x14ac:dyDescent="0.7">
      <c r="A1042" s="98">
        <v>2</v>
      </c>
      <c r="B1042" s="99" t="s">
        <v>56</v>
      </c>
      <c r="C1042" s="99" t="s">
        <v>573</v>
      </c>
      <c r="D1042" s="99" t="s">
        <v>130</v>
      </c>
      <c r="E1042" s="99" t="s">
        <v>574</v>
      </c>
      <c r="F1042" s="99" t="s">
        <v>178</v>
      </c>
      <c r="G1042" s="99" t="s">
        <v>1395</v>
      </c>
      <c r="H1042" s="100">
        <v>2029</v>
      </c>
      <c r="I1042" s="98">
        <v>2</v>
      </c>
      <c r="J1042" s="101">
        <f>นครพนม!F135</f>
        <v>511396.38</v>
      </c>
      <c r="K1042" s="102">
        <f>นครพนม!AN135</f>
        <v>911028.7</v>
      </c>
      <c r="L1042" s="103">
        <f>นครพนม!AO135</f>
        <v>1757436.6099999999</v>
      </c>
      <c r="M1042" s="103">
        <f>นครพนม!AP135</f>
        <v>1652381.73</v>
      </c>
      <c r="N1042" s="99"/>
      <c r="O1042" s="99"/>
      <c r="P1042" s="99"/>
      <c r="R1042" s="92">
        <f t="shared" si="39"/>
        <v>866.15899950714629</v>
      </c>
    </row>
    <row r="1043" spans="1:18" x14ac:dyDescent="0.7">
      <c r="A1043" s="98">
        <v>3</v>
      </c>
      <c r="B1043" s="99" t="s">
        <v>56</v>
      </c>
      <c r="C1043" s="99" t="s">
        <v>573</v>
      </c>
      <c r="D1043" s="99" t="s">
        <v>130</v>
      </c>
      <c r="E1043" s="99" t="s">
        <v>574</v>
      </c>
      <c r="F1043" s="99" t="s">
        <v>178</v>
      </c>
      <c r="G1043" s="99" t="s">
        <v>1396</v>
      </c>
      <c r="H1043" s="100">
        <v>3205</v>
      </c>
      <c r="I1043" s="98">
        <v>3</v>
      </c>
      <c r="J1043" s="101">
        <f>นครพนม!F136</f>
        <v>414270.85</v>
      </c>
      <c r="K1043" s="102">
        <f>นครพนม!AN136</f>
        <v>743107.1</v>
      </c>
      <c r="L1043" s="103">
        <f>นครพนม!AO136</f>
        <v>1713214.12</v>
      </c>
      <c r="M1043" s="103">
        <f>นครพนม!AP136</f>
        <v>1653510.03</v>
      </c>
      <c r="N1043" s="99"/>
      <c r="O1043" s="99"/>
      <c r="P1043" s="99"/>
      <c r="Q1043" s="91">
        <f t="shared" si="38"/>
        <v>59704.090000000084</v>
      </c>
      <c r="R1043" s="92">
        <f t="shared" si="39"/>
        <v>534.54418720748833</v>
      </c>
    </row>
    <row r="1044" spans="1:18" x14ac:dyDescent="0.7">
      <c r="A1044" s="98">
        <v>4</v>
      </c>
      <c r="B1044" s="99" t="s">
        <v>56</v>
      </c>
      <c r="C1044" s="99" t="s">
        <v>573</v>
      </c>
      <c r="D1044" s="99" t="s">
        <v>130</v>
      </c>
      <c r="E1044" s="99" t="s">
        <v>574</v>
      </c>
      <c r="F1044" s="99" t="s">
        <v>178</v>
      </c>
      <c r="G1044" s="99" t="s">
        <v>1397</v>
      </c>
      <c r="H1044" s="100">
        <v>1268</v>
      </c>
      <c r="I1044" s="98">
        <v>1</v>
      </c>
      <c r="J1044" s="101">
        <f>นครพนม!F137</f>
        <v>585638.97</v>
      </c>
      <c r="K1044" s="102">
        <f>นครพนม!AN137</f>
        <v>716726.57</v>
      </c>
      <c r="L1044" s="103">
        <f>นครพนม!AO137</f>
        <v>694304.72</v>
      </c>
      <c r="M1044" s="103">
        <f>นครพนม!AP137</f>
        <v>465480.8</v>
      </c>
      <c r="N1044" s="99"/>
      <c r="O1044" s="99"/>
      <c r="P1044" s="99"/>
      <c r="Q1044" s="91">
        <f t="shared" si="38"/>
        <v>228823.91999999998</v>
      </c>
      <c r="R1044" s="92">
        <f t="shared" si="39"/>
        <v>547.5589274447949</v>
      </c>
    </row>
    <row r="1045" spans="1:18" x14ac:dyDescent="0.7">
      <c r="A1045" s="98">
        <v>5</v>
      </c>
      <c r="B1045" s="99" t="s">
        <v>56</v>
      </c>
      <c r="C1045" s="99" t="s">
        <v>573</v>
      </c>
      <c r="D1045" s="99" t="s">
        <v>130</v>
      </c>
      <c r="E1045" s="99" t="s">
        <v>574</v>
      </c>
      <c r="F1045" s="99" t="s">
        <v>178</v>
      </c>
      <c r="G1045" s="99" t="s">
        <v>1398</v>
      </c>
      <c r="H1045" s="100">
        <v>2239</v>
      </c>
      <c r="I1045" s="98">
        <v>2</v>
      </c>
      <c r="J1045" s="101">
        <f>นครพนม!F138</f>
        <v>302926.93</v>
      </c>
      <c r="K1045" s="102">
        <f>นครพนม!AN138</f>
        <v>831174.07000000007</v>
      </c>
      <c r="L1045" s="103">
        <f>นครพนม!AO138</f>
        <v>949565.73</v>
      </c>
      <c r="M1045" s="103">
        <f>นครพนม!AP138</f>
        <v>738072.84000000008</v>
      </c>
      <c r="N1045" s="99"/>
      <c r="O1045" s="99"/>
      <c r="P1045" s="99"/>
      <c r="Q1045" s="91">
        <f t="shared" si="38"/>
        <v>211492.8899999999</v>
      </c>
      <c r="R1045" s="92">
        <f t="shared" si="39"/>
        <v>424.10260384100042</v>
      </c>
    </row>
    <row r="1046" spans="1:18" x14ac:dyDescent="0.7">
      <c r="A1046" s="98">
        <v>6</v>
      </c>
      <c r="B1046" s="99" t="s">
        <v>56</v>
      </c>
      <c r="C1046" s="99" t="s">
        <v>573</v>
      </c>
      <c r="D1046" s="99" t="s">
        <v>130</v>
      </c>
      <c r="E1046" s="99" t="s">
        <v>574</v>
      </c>
      <c r="F1046" s="99" t="s">
        <v>178</v>
      </c>
      <c r="G1046" s="99" t="s">
        <v>1399</v>
      </c>
      <c r="H1046" s="100">
        <v>4836</v>
      </c>
      <c r="I1046" s="98">
        <v>4</v>
      </c>
      <c r="J1046" s="101">
        <f>นครพนม!F139</f>
        <v>839842.4</v>
      </c>
      <c r="K1046" s="102">
        <f>นครพนม!AN139</f>
        <v>1029019.1100000001</v>
      </c>
      <c r="L1046" s="103">
        <f>นครพนม!AO139</f>
        <v>2574699.2999999998</v>
      </c>
      <c r="M1046" s="103">
        <f>นครพนม!AP139</f>
        <v>2460587.2199999997</v>
      </c>
      <c r="N1046" s="99"/>
      <c r="O1046" s="99"/>
      <c r="P1046" s="99"/>
      <c r="Q1046" s="91">
        <f t="shared" si="38"/>
        <v>114112.08000000007</v>
      </c>
      <c r="R1046" s="92">
        <f t="shared" si="39"/>
        <v>532.40266749379646</v>
      </c>
    </row>
    <row r="1047" spans="1:18" x14ac:dyDescent="0.7">
      <c r="A1047" s="98">
        <v>7</v>
      </c>
      <c r="B1047" s="99" t="s">
        <v>56</v>
      </c>
      <c r="C1047" s="99" t="s">
        <v>573</v>
      </c>
      <c r="D1047" s="99" t="s">
        <v>130</v>
      </c>
      <c r="E1047" s="99" t="s">
        <v>574</v>
      </c>
      <c r="F1047" s="99" t="s">
        <v>178</v>
      </c>
      <c r="G1047" s="99" t="s">
        <v>1400</v>
      </c>
      <c r="H1047" s="100">
        <v>4185</v>
      </c>
      <c r="I1047" s="98">
        <v>3</v>
      </c>
      <c r="J1047" s="101">
        <f>นครพนม!F140</f>
        <v>398363.65</v>
      </c>
      <c r="K1047" s="102">
        <f>นครพนม!AN140</f>
        <v>899221.06</v>
      </c>
      <c r="L1047" s="103">
        <f>นครพนม!AO140</f>
        <v>1289343.3799999999</v>
      </c>
      <c r="M1047" s="103">
        <f>นครพนม!AP140</f>
        <v>1092493.25</v>
      </c>
      <c r="N1047" s="99"/>
      <c r="O1047" s="99"/>
      <c r="P1047" s="99"/>
      <c r="Q1047" s="91">
        <f t="shared" si="38"/>
        <v>196850.12999999989</v>
      </c>
      <c r="R1047" s="92">
        <f t="shared" si="39"/>
        <v>308.08682915173233</v>
      </c>
    </row>
    <row r="1048" spans="1:18" x14ac:dyDescent="0.7">
      <c r="A1048" s="98">
        <v>8</v>
      </c>
      <c r="B1048" s="99" t="s">
        <v>56</v>
      </c>
      <c r="C1048" s="99" t="s">
        <v>573</v>
      </c>
      <c r="D1048" s="99" t="s">
        <v>130</v>
      </c>
      <c r="E1048" s="99" t="s">
        <v>574</v>
      </c>
      <c r="F1048" s="99" t="s">
        <v>178</v>
      </c>
      <c r="G1048" s="99" t="s">
        <v>1401</v>
      </c>
      <c r="H1048" s="100">
        <v>4152</v>
      </c>
      <c r="I1048" s="98">
        <v>3</v>
      </c>
      <c r="J1048" s="101">
        <f>นครพนม!F141</f>
        <v>820272.32</v>
      </c>
      <c r="K1048" s="102">
        <f>นครพนม!AN141</f>
        <v>1547401.62</v>
      </c>
      <c r="L1048" s="103">
        <f>นครพนม!AO141</f>
        <v>1743430.6099999999</v>
      </c>
      <c r="M1048" s="103">
        <f>นครพนม!AP141</f>
        <v>1432890.44</v>
      </c>
      <c r="N1048" s="99"/>
      <c r="O1048" s="99"/>
      <c r="P1048" s="99"/>
      <c r="Q1048" s="91">
        <f t="shared" si="38"/>
        <v>310540.16999999993</v>
      </c>
      <c r="R1048" s="92">
        <f t="shared" si="39"/>
        <v>419.90139932562619</v>
      </c>
    </row>
    <row r="1049" spans="1:18" x14ac:dyDescent="0.7">
      <c r="A1049" s="98">
        <v>9</v>
      </c>
      <c r="B1049" s="99" t="s">
        <v>56</v>
      </c>
      <c r="C1049" s="99" t="s">
        <v>573</v>
      </c>
      <c r="D1049" s="99" t="s">
        <v>130</v>
      </c>
      <c r="E1049" s="99" t="s">
        <v>574</v>
      </c>
      <c r="F1049" s="99" t="s">
        <v>178</v>
      </c>
      <c r="G1049" s="99" t="s">
        <v>1402</v>
      </c>
      <c r="H1049" s="100">
        <v>2523</v>
      </c>
      <c r="I1049" s="98">
        <v>2</v>
      </c>
      <c r="J1049" s="101">
        <f>นครพนม!F142</f>
        <v>546569.18999999994</v>
      </c>
      <c r="K1049" s="101">
        <f>นครพนม!AN142</f>
        <v>559083.18999999994</v>
      </c>
      <c r="L1049" s="103">
        <f>นครพนม!AO142</f>
        <v>2781690.66</v>
      </c>
      <c r="M1049" s="103">
        <f>นครพนม!AP142</f>
        <v>2723925.98</v>
      </c>
      <c r="N1049" s="99"/>
      <c r="O1049" s="99"/>
      <c r="P1049" s="99"/>
      <c r="Q1049" s="91">
        <f t="shared" si="38"/>
        <v>57764.680000000168</v>
      </c>
      <c r="R1049" s="92">
        <f t="shared" si="39"/>
        <v>1102.5329607609988</v>
      </c>
    </row>
    <row r="1050" spans="1:18" x14ac:dyDescent="0.7">
      <c r="A1050" s="98">
        <v>10</v>
      </c>
      <c r="B1050" s="99" t="s">
        <v>56</v>
      </c>
      <c r="C1050" s="99" t="s">
        <v>573</v>
      </c>
      <c r="D1050" s="99" t="s">
        <v>130</v>
      </c>
      <c r="E1050" s="99" t="s">
        <v>574</v>
      </c>
      <c r="F1050" s="99" t="s">
        <v>178</v>
      </c>
      <c r="G1050" s="99" t="s">
        <v>1403</v>
      </c>
      <c r="H1050" s="100">
        <v>3309</v>
      </c>
      <c r="I1050" s="98">
        <v>3</v>
      </c>
      <c r="J1050" s="101">
        <f>นครพนม!F143</f>
        <v>640531.22</v>
      </c>
      <c r="K1050" s="101">
        <f>นครพนม!AN143</f>
        <v>705500.62</v>
      </c>
      <c r="L1050" s="103">
        <f>นครพนม!AO143</f>
        <v>1992307.34</v>
      </c>
      <c r="M1050" s="103">
        <f>นครพนม!AP143</f>
        <v>1987771.31</v>
      </c>
      <c r="N1050" s="99"/>
      <c r="O1050" s="99"/>
      <c r="P1050" s="99"/>
      <c r="Q1050" s="91">
        <f t="shared" si="38"/>
        <v>4536.0300000000279</v>
      </c>
      <c r="R1050" s="92">
        <f t="shared" si="39"/>
        <v>602.08744031429433</v>
      </c>
    </row>
    <row r="1051" spans="1:18" x14ac:dyDescent="0.7">
      <c r="A1051" s="98">
        <v>11</v>
      </c>
      <c r="B1051" s="99" t="s">
        <v>56</v>
      </c>
      <c r="C1051" s="99" t="s">
        <v>573</v>
      </c>
      <c r="D1051" s="99" t="s">
        <v>130</v>
      </c>
      <c r="E1051" s="99" t="s">
        <v>574</v>
      </c>
      <c r="F1051" s="99" t="s">
        <v>178</v>
      </c>
      <c r="G1051" s="99" t="s">
        <v>1404</v>
      </c>
      <c r="H1051" s="100">
        <v>3484</v>
      </c>
      <c r="I1051" s="98">
        <v>3</v>
      </c>
      <c r="J1051" s="101">
        <f>นครพนม!F144</f>
        <v>348693.9</v>
      </c>
      <c r="K1051" s="102">
        <f>นครพนม!AN144</f>
        <v>405607.19</v>
      </c>
      <c r="L1051" s="103">
        <f>นครพนม!AO144</f>
        <v>356773.83</v>
      </c>
      <c r="M1051" s="103">
        <f>นครพนม!AP144</f>
        <v>142873.29999999999</v>
      </c>
      <c r="N1051" s="99"/>
      <c r="O1051" s="99"/>
      <c r="P1051" s="99"/>
      <c r="Q1051" s="91">
        <f t="shared" si="38"/>
        <v>213900.53000000003</v>
      </c>
      <c r="R1051" s="92">
        <f t="shared" si="39"/>
        <v>102.40351033295063</v>
      </c>
    </row>
    <row r="1052" spans="1:18" x14ac:dyDescent="0.7">
      <c r="A1052" s="98">
        <v>12</v>
      </c>
      <c r="B1052" s="99" t="s">
        <v>56</v>
      </c>
      <c r="C1052" s="99" t="s">
        <v>573</v>
      </c>
      <c r="D1052" s="99" t="s">
        <v>130</v>
      </c>
      <c r="E1052" s="99" t="s">
        <v>574</v>
      </c>
      <c r="F1052" s="99" t="s">
        <v>178</v>
      </c>
      <c r="G1052" s="99" t="s">
        <v>1405</v>
      </c>
      <c r="H1052" s="100">
        <v>3542</v>
      </c>
      <c r="I1052" s="98">
        <v>3</v>
      </c>
      <c r="J1052" s="101">
        <f>นครพนม!F145</f>
        <v>1060352.55</v>
      </c>
      <c r="K1052" s="102">
        <f>นครพนม!AN145</f>
        <v>1269904.1599999999</v>
      </c>
      <c r="L1052" s="103">
        <f>นครพนม!AO145</f>
        <v>1233604.46</v>
      </c>
      <c r="M1052" s="103">
        <f>นครพนม!AP145</f>
        <v>896496.57</v>
      </c>
      <c r="N1052" s="99"/>
      <c r="O1052" s="99"/>
      <c r="P1052" s="99"/>
      <c r="Q1052" s="91">
        <f t="shared" si="38"/>
        <v>337107.89</v>
      </c>
      <c r="R1052" s="92">
        <f t="shared" si="39"/>
        <v>348.27906832298135</v>
      </c>
    </row>
    <row r="1053" spans="1:18" s="110" customFormat="1" x14ac:dyDescent="0.7">
      <c r="A1053" s="104">
        <v>10</v>
      </c>
      <c r="B1053" s="105" t="s">
        <v>56</v>
      </c>
      <c r="C1053" s="105"/>
      <c r="D1053" s="105"/>
      <c r="E1053" s="105" t="s">
        <v>75</v>
      </c>
      <c r="F1053" s="105"/>
      <c r="G1053" s="105" t="s">
        <v>576</v>
      </c>
      <c r="H1053" s="111">
        <f>SUM(H1041:H1052)</f>
        <v>34772</v>
      </c>
      <c r="I1053" s="104"/>
      <c r="J1053" s="107">
        <f>SUM(J1041:J1052)</f>
        <v>6468858.3599999994</v>
      </c>
      <c r="K1053" s="142">
        <f>SUM(K1041:K1052)</f>
        <v>9617773.3900000006</v>
      </c>
      <c r="L1053" s="107">
        <f>SUM(L1041:L1052)</f>
        <v>17086370.759999998</v>
      </c>
      <c r="M1053" s="107">
        <f>SUM(M1041:M1052)</f>
        <v>15246483.470000001</v>
      </c>
      <c r="N1053" s="105">
        <v>11</v>
      </c>
      <c r="O1053" s="105">
        <v>11</v>
      </c>
      <c r="P1053" s="105">
        <f>N1053-O1053</f>
        <v>0</v>
      </c>
      <c r="Q1053" s="108">
        <f t="shared" si="38"/>
        <v>1839887.2899999972</v>
      </c>
      <c r="R1053" s="109">
        <f>L1053/H1053</f>
        <v>491.38303117450818</v>
      </c>
    </row>
    <row r="1054" spans="1:18" x14ac:dyDescent="0.7">
      <c r="A1054" s="98">
        <v>1</v>
      </c>
      <c r="B1054" s="99" t="s">
        <v>56</v>
      </c>
      <c r="C1054" s="99" t="s">
        <v>577</v>
      </c>
      <c r="D1054" s="99" t="s">
        <v>98</v>
      </c>
      <c r="E1054" s="99" t="s">
        <v>578</v>
      </c>
      <c r="F1054" s="99" t="s">
        <v>208</v>
      </c>
      <c r="G1054" s="99" t="s">
        <v>579</v>
      </c>
      <c r="H1054" s="100"/>
      <c r="I1054" s="98"/>
      <c r="J1054" s="101"/>
      <c r="K1054" s="102"/>
      <c r="L1054" s="103"/>
      <c r="M1054" s="103"/>
      <c r="N1054" s="99"/>
      <c r="O1054" s="99"/>
      <c r="P1054" s="99"/>
    </row>
    <row r="1055" spans="1:18" x14ac:dyDescent="0.7">
      <c r="A1055" s="98">
        <v>2</v>
      </c>
      <c r="B1055" s="99" t="s">
        <v>56</v>
      </c>
      <c r="C1055" s="99" t="s">
        <v>577</v>
      </c>
      <c r="D1055" s="99" t="s">
        <v>98</v>
      </c>
      <c r="E1055" s="99" t="s">
        <v>578</v>
      </c>
      <c r="F1055" s="99" t="s">
        <v>178</v>
      </c>
      <c r="G1055" s="99" t="s">
        <v>1406</v>
      </c>
      <c r="H1055" s="100">
        <v>2245</v>
      </c>
      <c r="I1055" s="98">
        <v>2</v>
      </c>
      <c r="J1055" s="101">
        <f>นครพนม!F146</f>
        <v>310069.82</v>
      </c>
      <c r="K1055" s="102">
        <f>นครพนม!AN146</f>
        <v>665927.00999999989</v>
      </c>
      <c r="L1055" s="103">
        <f>นครพนม!AO146</f>
        <v>2070507.38</v>
      </c>
      <c r="M1055" s="103">
        <f>นครพนม!AP146</f>
        <v>1943079.8199999998</v>
      </c>
      <c r="N1055" s="99"/>
      <c r="O1055" s="99"/>
      <c r="P1055" s="99"/>
      <c r="Q1055" s="91">
        <f t="shared" si="38"/>
        <v>127427.56000000006</v>
      </c>
      <c r="R1055" s="92">
        <f t="shared" si="39"/>
        <v>922.2750022271714</v>
      </c>
    </row>
    <row r="1056" spans="1:18" x14ac:dyDescent="0.7">
      <c r="A1056" s="98">
        <v>3</v>
      </c>
      <c r="B1056" s="99" t="s">
        <v>56</v>
      </c>
      <c r="C1056" s="99" t="s">
        <v>577</v>
      </c>
      <c r="D1056" s="99" t="s">
        <v>98</v>
      </c>
      <c r="E1056" s="99" t="s">
        <v>578</v>
      </c>
      <c r="F1056" s="99" t="s">
        <v>178</v>
      </c>
      <c r="G1056" s="99" t="s">
        <v>1407</v>
      </c>
      <c r="H1056" s="100">
        <v>3530</v>
      </c>
      <c r="I1056" s="98">
        <v>3</v>
      </c>
      <c r="J1056" s="101">
        <f>นครพนม!F147</f>
        <v>336534.65</v>
      </c>
      <c r="K1056" s="102">
        <f>นครพนม!AN147</f>
        <v>439180.01</v>
      </c>
      <c r="L1056" s="103">
        <f>นครพนม!AO147</f>
        <v>2179471.96</v>
      </c>
      <c r="M1056" s="103">
        <f>นครพนม!AP147</f>
        <v>2003202.97</v>
      </c>
      <c r="N1056" s="99"/>
      <c r="O1056" s="99"/>
      <c r="P1056" s="99"/>
      <c r="Q1056" s="91">
        <f t="shared" si="38"/>
        <v>176268.99</v>
      </c>
      <c r="R1056" s="92">
        <f t="shared" si="39"/>
        <v>617.41415297450419</v>
      </c>
    </row>
    <row r="1057" spans="1:18" x14ac:dyDescent="0.7">
      <c r="A1057" s="98">
        <v>4</v>
      </c>
      <c r="B1057" s="99" t="s">
        <v>56</v>
      </c>
      <c r="C1057" s="99" t="s">
        <v>577</v>
      </c>
      <c r="D1057" s="99" t="s">
        <v>98</v>
      </c>
      <c r="E1057" s="99" t="s">
        <v>578</v>
      </c>
      <c r="F1057" s="99" t="s">
        <v>178</v>
      </c>
      <c r="G1057" s="99" t="s">
        <v>1408</v>
      </c>
      <c r="H1057" s="100">
        <v>4925</v>
      </c>
      <c r="I1057" s="98">
        <v>4</v>
      </c>
      <c r="J1057" s="101">
        <f>นครพนม!F148</f>
        <v>199818.02</v>
      </c>
      <c r="K1057" s="102">
        <f>นครพนม!AN148</f>
        <v>222946.08999999997</v>
      </c>
      <c r="L1057" s="103">
        <f>นครพนม!AO148</f>
        <v>2092722.3599999999</v>
      </c>
      <c r="M1057" s="103">
        <f>นครพนม!AP148</f>
        <v>2203100.5300000003</v>
      </c>
      <c r="N1057" s="99"/>
      <c r="O1057" s="99"/>
      <c r="P1057" s="99"/>
      <c r="Q1057" s="91">
        <f t="shared" si="38"/>
        <v>-110378.17000000039</v>
      </c>
      <c r="R1057" s="92">
        <f t="shared" si="39"/>
        <v>424.91824568527915</v>
      </c>
    </row>
    <row r="1058" spans="1:18" x14ac:dyDescent="0.7">
      <c r="A1058" s="98">
        <v>5</v>
      </c>
      <c r="B1058" s="99" t="s">
        <v>56</v>
      </c>
      <c r="C1058" s="99" t="s">
        <v>580</v>
      </c>
      <c r="D1058" s="99" t="s">
        <v>98</v>
      </c>
      <c r="E1058" s="99" t="s">
        <v>578</v>
      </c>
      <c r="F1058" s="99" t="s">
        <v>178</v>
      </c>
      <c r="G1058" s="99" t="s">
        <v>1409</v>
      </c>
      <c r="H1058" s="100">
        <v>2110</v>
      </c>
      <c r="I1058" s="98">
        <v>2</v>
      </c>
      <c r="J1058" s="101">
        <f>นครพนม!F149</f>
        <v>200586.82</v>
      </c>
      <c r="K1058" s="102">
        <f>นครพนม!AN149</f>
        <v>187152.55000000002</v>
      </c>
      <c r="L1058" s="103">
        <f>นครพนม!AO149</f>
        <v>1707889.6</v>
      </c>
      <c r="M1058" s="103">
        <f>นครพนม!AP149</f>
        <v>1852994.5699999998</v>
      </c>
      <c r="N1058" s="99"/>
      <c r="O1058" s="99"/>
      <c r="P1058" s="99"/>
      <c r="Q1058" s="91">
        <f t="shared" si="38"/>
        <v>-145104.96999999974</v>
      </c>
      <c r="R1058" s="92">
        <f t="shared" si="39"/>
        <v>809.42635071090046</v>
      </c>
    </row>
    <row r="1059" spans="1:18" x14ac:dyDescent="0.7">
      <c r="A1059" s="98">
        <v>6</v>
      </c>
      <c r="B1059" s="99" t="s">
        <v>56</v>
      </c>
      <c r="C1059" s="99" t="s">
        <v>581</v>
      </c>
      <c r="D1059" s="99" t="s">
        <v>98</v>
      </c>
      <c r="E1059" s="99" t="s">
        <v>578</v>
      </c>
      <c r="F1059" s="99" t="s">
        <v>178</v>
      </c>
      <c r="G1059" s="99" t="s">
        <v>1410</v>
      </c>
      <c r="H1059" s="100">
        <v>2011</v>
      </c>
      <c r="I1059" s="98">
        <v>2</v>
      </c>
      <c r="J1059" s="101">
        <f>นครพนม!F150</f>
        <v>295347.96999999997</v>
      </c>
      <c r="K1059" s="102">
        <f>นครพนม!AN150</f>
        <v>357460.1</v>
      </c>
      <c r="L1059" s="103">
        <f>นครพนม!AO150</f>
        <v>1410690.4</v>
      </c>
      <c r="M1059" s="103">
        <f>นครพนม!AP150</f>
        <v>1270011.02</v>
      </c>
      <c r="N1059" s="99"/>
      <c r="O1059" s="99"/>
      <c r="P1059" s="99"/>
      <c r="Q1059" s="91">
        <f>L1059-M1059</f>
        <v>140679.37999999989</v>
      </c>
      <c r="R1059" s="92">
        <f>L1059/H1059</f>
        <v>701.48702138239673</v>
      </c>
    </row>
    <row r="1060" spans="1:18" s="110" customFormat="1" x14ac:dyDescent="0.7">
      <c r="A1060" s="104">
        <v>11</v>
      </c>
      <c r="B1060" s="105" t="s">
        <v>56</v>
      </c>
      <c r="C1060" s="105"/>
      <c r="D1060" s="105"/>
      <c r="E1060" s="105" t="s">
        <v>75</v>
      </c>
      <c r="F1060" s="105"/>
      <c r="G1060" s="105" t="s">
        <v>582</v>
      </c>
      <c r="H1060" s="111">
        <f>SUM(H1055:H1059)</f>
        <v>14821</v>
      </c>
      <c r="I1060" s="104"/>
      <c r="J1060" s="107">
        <f>SUM(J1054:J1059)</f>
        <v>1342357.28</v>
      </c>
      <c r="K1060" s="142">
        <f>SUM(K1054:K1059)</f>
        <v>1872665.7599999998</v>
      </c>
      <c r="L1060" s="107">
        <f>SUM(L1055:L1059)</f>
        <v>9461281.6999999993</v>
      </c>
      <c r="M1060" s="107">
        <f>SUM(M1055:M1059)</f>
        <v>9272388.9100000001</v>
      </c>
      <c r="N1060" s="105">
        <v>5</v>
      </c>
      <c r="O1060" s="105">
        <v>5</v>
      </c>
      <c r="P1060" s="105">
        <f>N1060-O1060</f>
        <v>0</v>
      </c>
      <c r="Q1060" s="108">
        <f t="shared" si="38"/>
        <v>188892.78999999911</v>
      </c>
      <c r="R1060" s="109">
        <f>L1060/H1060</f>
        <v>638.36999527697185</v>
      </c>
    </row>
    <row r="1061" spans="1:18" x14ac:dyDescent="0.7">
      <c r="A1061" s="98">
        <v>1</v>
      </c>
      <c r="B1061" s="99" t="s">
        <v>56</v>
      </c>
      <c r="C1061" s="99" t="s">
        <v>561</v>
      </c>
      <c r="D1061" s="99" t="s">
        <v>112</v>
      </c>
      <c r="E1061" s="99" t="s">
        <v>583</v>
      </c>
      <c r="F1061" s="99" t="s">
        <v>208</v>
      </c>
      <c r="G1061" s="99" t="s">
        <v>584</v>
      </c>
      <c r="H1061" s="100"/>
      <c r="I1061" s="98"/>
      <c r="J1061" s="101"/>
      <c r="K1061" s="102"/>
      <c r="L1061" s="103"/>
      <c r="M1061" s="103"/>
      <c r="N1061" s="99"/>
      <c r="O1061" s="99"/>
      <c r="P1061" s="99"/>
    </row>
    <row r="1062" spans="1:18" x14ac:dyDescent="0.7">
      <c r="A1062" s="98">
        <v>2</v>
      </c>
      <c r="B1062" s="99" t="s">
        <v>56</v>
      </c>
      <c r="C1062" s="99" t="s">
        <v>561</v>
      </c>
      <c r="D1062" s="99" t="s">
        <v>112</v>
      </c>
      <c r="E1062" s="99" t="s">
        <v>583</v>
      </c>
      <c r="F1062" s="99" t="s">
        <v>178</v>
      </c>
      <c r="G1062" s="99" t="s">
        <v>1411</v>
      </c>
      <c r="H1062" s="100">
        <v>2552</v>
      </c>
      <c r="I1062" s="98">
        <v>2</v>
      </c>
      <c r="J1062" s="101">
        <f>นครพนม!F151</f>
        <v>353269.21</v>
      </c>
      <c r="K1062" s="102">
        <f>นครพนม!AN151</f>
        <v>362400.45</v>
      </c>
      <c r="L1062" s="103">
        <f>นครพนม!AO151</f>
        <v>1935572.51</v>
      </c>
      <c r="M1062" s="103">
        <f>นครพนม!AP151</f>
        <v>2095297.2</v>
      </c>
      <c r="N1062" s="99"/>
      <c r="O1062" s="99"/>
      <c r="P1062" s="99"/>
      <c r="Q1062" s="91">
        <f t="shared" si="38"/>
        <v>-159724.68999999994</v>
      </c>
      <c r="R1062" s="92">
        <f t="shared" si="39"/>
        <v>758.45317789968658</v>
      </c>
    </row>
    <row r="1063" spans="1:18" x14ac:dyDescent="0.7">
      <c r="A1063" s="98">
        <v>3</v>
      </c>
      <c r="B1063" s="99" t="s">
        <v>56</v>
      </c>
      <c r="C1063" s="99" t="s">
        <v>561</v>
      </c>
      <c r="D1063" s="99" t="s">
        <v>112</v>
      </c>
      <c r="E1063" s="99" t="s">
        <v>583</v>
      </c>
      <c r="F1063" s="99" t="s">
        <v>178</v>
      </c>
      <c r="G1063" s="99" t="s">
        <v>1412</v>
      </c>
      <c r="H1063" s="100">
        <v>996</v>
      </c>
      <c r="I1063" s="98">
        <v>1</v>
      </c>
      <c r="J1063" s="101">
        <f>นครพนม!F152</f>
        <v>449510.69</v>
      </c>
      <c r="K1063" s="102">
        <f>นครพนม!AN152</f>
        <v>613578.96</v>
      </c>
      <c r="L1063" s="103">
        <f>นครพนม!AO152</f>
        <v>1676106.8900000001</v>
      </c>
      <c r="M1063" s="103">
        <f>นครพนม!AP152</f>
        <v>1329838.57</v>
      </c>
      <c r="N1063" s="99"/>
      <c r="O1063" s="99"/>
      <c r="P1063" s="99"/>
      <c r="Q1063" s="91">
        <f t="shared" si="38"/>
        <v>346268.32000000007</v>
      </c>
      <c r="R1063" s="92">
        <f t="shared" si="39"/>
        <v>1682.8382429718877</v>
      </c>
    </row>
    <row r="1064" spans="1:18" x14ac:dyDescent="0.7">
      <c r="A1064" s="98">
        <v>4</v>
      </c>
      <c r="B1064" s="99" t="s">
        <v>56</v>
      </c>
      <c r="C1064" s="99" t="s">
        <v>561</v>
      </c>
      <c r="D1064" s="99" t="s">
        <v>112</v>
      </c>
      <c r="E1064" s="99" t="s">
        <v>583</v>
      </c>
      <c r="F1064" s="99" t="s">
        <v>178</v>
      </c>
      <c r="G1064" s="99" t="s">
        <v>1413</v>
      </c>
      <c r="H1064" s="100">
        <v>3861</v>
      </c>
      <c r="I1064" s="98">
        <v>3</v>
      </c>
      <c r="J1064" s="101">
        <f>นครพนม!F153</f>
        <v>648096.55000000005</v>
      </c>
      <c r="K1064" s="102">
        <f>นครพนม!AN153</f>
        <v>653488.70000000007</v>
      </c>
      <c r="L1064" s="103">
        <f>นครพนม!AO153</f>
        <v>1882052.5</v>
      </c>
      <c r="M1064" s="103">
        <f>นครพนม!AP153</f>
        <v>2170482.2799999998</v>
      </c>
      <c r="N1064" s="99"/>
      <c r="O1064" s="99"/>
      <c r="P1064" s="99"/>
      <c r="Q1064" s="91">
        <f t="shared" si="38"/>
        <v>-288429.7799999998</v>
      </c>
      <c r="R1064" s="92">
        <f t="shared" si="39"/>
        <v>487.45208495208493</v>
      </c>
    </row>
    <row r="1065" spans="1:18" x14ac:dyDescent="0.7">
      <c r="A1065" s="98">
        <v>5</v>
      </c>
      <c r="B1065" s="99" t="s">
        <v>56</v>
      </c>
      <c r="C1065" s="99" t="s">
        <v>561</v>
      </c>
      <c r="D1065" s="99" t="s">
        <v>112</v>
      </c>
      <c r="E1065" s="99" t="s">
        <v>583</v>
      </c>
      <c r="F1065" s="99" t="s">
        <v>178</v>
      </c>
      <c r="G1065" s="99" t="s">
        <v>1414</v>
      </c>
      <c r="H1065" s="100">
        <v>1812</v>
      </c>
      <c r="I1065" s="98">
        <v>2</v>
      </c>
      <c r="J1065" s="101">
        <f>นครพนม!F154</f>
        <v>185439.49</v>
      </c>
      <c r="K1065" s="102">
        <f>นครพนม!AN154</f>
        <v>235122.81</v>
      </c>
      <c r="L1065" s="103">
        <f>นครพนม!AO154</f>
        <v>1721645.9</v>
      </c>
      <c r="M1065" s="103">
        <f>นครพนม!AP154</f>
        <v>1681662.0499999998</v>
      </c>
      <c r="N1065" s="99"/>
      <c r="O1065" s="99"/>
      <c r="P1065" s="99"/>
      <c r="Q1065" s="91">
        <f t="shared" si="38"/>
        <v>39983.850000000093</v>
      </c>
      <c r="R1065" s="92">
        <f t="shared" si="39"/>
        <v>950.1357064017659</v>
      </c>
    </row>
    <row r="1066" spans="1:18" s="110" customFormat="1" x14ac:dyDescent="0.7">
      <c r="A1066" s="104">
        <v>12</v>
      </c>
      <c r="B1066" s="105" t="s">
        <v>56</v>
      </c>
      <c r="C1066" s="105"/>
      <c r="D1066" s="105"/>
      <c r="E1066" s="105" t="s">
        <v>75</v>
      </c>
      <c r="F1066" s="105"/>
      <c r="G1066" s="105" t="s">
        <v>585</v>
      </c>
      <c r="H1066" s="111">
        <f>SUM(H1062:H1065)</f>
        <v>9221</v>
      </c>
      <c r="I1066" s="104"/>
      <c r="J1066" s="107">
        <f>SUM(J1061:J1065)</f>
        <v>1636315.9400000002</v>
      </c>
      <c r="K1066" s="142">
        <f>SUM(K1061:K1065)</f>
        <v>1864590.92</v>
      </c>
      <c r="L1066" s="107">
        <f>SUM(L1061:L1065)</f>
        <v>7215377.8000000007</v>
      </c>
      <c r="M1066" s="107">
        <f>SUM(M1061:M1065)</f>
        <v>7277280.0999999996</v>
      </c>
      <c r="N1066" s="105">
        <v>4</v>
      </c>
      <c r="O1066" s="105">
        <v>4</v>
      </c>
      <c r="P1066" s="105">
        <f>N1066-O1066</f>
        <v>0</v>
      </c>
      <c r="Q1066" s="108">
        <f t="shared" si="38"/>
        <v>-61902.299999998882</v>
      </c>
      <c r="R1066" s="109">
        <f t="shared" si="39"/>
        <v>782.49406788851547</v>
      </c>
    </row>
    <row r="1067" spans="1:18" s="110" customFormat="1" x14ac:dyDescent="0.7">
      <c r="A1067" s="177"/>
      <c r="B1067" s="178" t="s">
        <v>56</v>
      </c>
      <c r="C1067" s="178" t="s">
        <v>56</v>
      </c>
      <c r="D1067" s="178" t="s">
        <v>56</v>
      </c>
      <c r="E1067" s="178" t="s">
        <v>56</v>
      </c>
      <c r="F1067" s="178"/>
      <c r="G1067" s="178" t="s">
        <v>586</v>
      </c>
      <c r="H1067" s="179">
        <f>H918+H929+H948+H959+H976+H988+H1009+H1029+H1040+H1053+H1060+H1066</f>
        <v>429728</v>
      </c>
      <c r="I1067" s="177"/>
      <c r="J1067" s="180">
        <f t="shared" ref="J1067:O1067" si="40">J918+J929+J948+J959+J976+J988+J1009+J1029+J1040+J1053+J1060+J1066</f>
        <v>65602736.059999987</v>
      </c>
      <c r="K1067" s="181">
        <f t="shared" si="40"/>
        <v>77098391.870000005</v>
      </c>
      <c r="L1067" s="180">
        <f t="shared" si="40"/>
        <v>263602102.74999997</v>
      </c>
      <c r="M1067" s="180">
        <f t="shared" si="40"/>
        <v>254221793.06000003</v>
      </c>
      <c r="N1067" s="178">
        <f t="shared" si="40"/>
        <v>151</v>
      </c>
      <c r="O1067" s="178">
        <f t="shared" si="40"/>
        <v>151</v>
      </c>
      <c r="P1067" s="178">
        <f>N1067-O1067</f>
        <v>0</v>
      </c>
      <c r="Q1067" s="108">
        <f t="shared" si="38"/>
        <v>9380309.689999938</v>
      </c>
      <c r="R1067" s="109">
        <f t="shared" si="39"/>
        <v>613.41616731979286</v>
      </c>
    </row>
    <row r="1068" spans="1:18" x14ac:dyDescent="0.7">
      <c r="A1068" s="198"/>
      <c r="B1068" s="199"/>
      <c r="C1068" s="199"/>
      <c r="D1068" s="199"/>
      <c r="E1068" s="437" t="s">
        <v>587</v>
      </c>
      <c r="F1068" s="438"/>
      <c r="G1068" s="439"/>
      <c r="H1068" s="200"/>
      <c r="I1068" s="198"/>
      <c r="J1068" s="201">
        <f>J1067/O1067</f>
        <v>434455.20569536416</v>
      </c>
      <c r="K1068" s="202">
        <f>K1067/O1067</f>
        <v>510585.3766225166</v>
      </c>
      <c r="L1068" s="201">
        <f>L1067/O1067</f>
        <v>1745709.2897350991</v>
      </c>
      <c r="M1068" s="201">
        <f>M1067/O1067</f>
        <v>1683588.0335099341</v>
      </c>
      <c r="N1068" s="203"/>
      <c r="O1068" s="203"/>
      <c r="P1068" s="199"/>
      <c r="Q1068" s="91">
        <f t="shared" si="38"/>
        <v>62121.25622516498</v>
      </c>
      <c r="R1068" s="109"/>
    </row>
    <row r="1069" spans="1:18" s="110" customFormat="1" x14ac:dyDescent="0.7">
      <c r="A1069" s="203"/>
      <c r="B1069" s="203"/>
      <c r="C1069" s="203"/>
      <c r="D1069" s="203"/>
      <c r="E1069" s="412" t="s">
        <v>592</v>
      </c>
      <c r="F1069" s="413"/>
      <c r="G1069" s="414"/>
      <c r="H1069" s="204">
        <f>H82+H179+H433+H590+H684+H890+H1067</f>
        <v>3414136</v>
      </c>
      <c r="I1069" s="205"/>
      <c r="J1069" s="201">
        <f t="shared" ref="J1069:P1069" si="41">J82+J179+J433+J590+J684+J890+J1067</f>
        <v>549634695.60000002</v>
      </c>
      <c r="K1069" s="202">
        <f t="shared" si="41"/>
        <v>623266805.48799992</v>
      </c>
      <c r="L1069" s="201">
        <f t="shared" si="41"/>
        <v>2093443383.4320002</v>
      </c>
      <c r="M1069" s="201">
        <f t="shared" si="41"/>
        <v>2081356592.862</v>
      </c>
      <c r="N1069" s="206">
        <f t="shared" si="41"/>
        <v>874</v>
      </c>
      <c r="O1069" s="206">
        <f t="shared" si="41"/>
        <v>873</v>
      </c>
      <c r="P1069" s="206">
        <f t="shared" si="41"/>
        <v>1</v>
      </c>
      <c r="Q1069" s="108">
        <f>L1069-M1069</f>
        <v>12086790.570000172</v>
      </c>
      <c r="R1069" s="109">
        <f t="shared" si="39"/>
        <v>613.16930064648864</v>
      </c>
    </row>
    <row r="1070" spans="1:18" s="110" customFormat="1" x14ac:dyDescent="0.7">
      <c r="A1070" s="203"/>
      <c r="B1070" s="203"/>
      <c r="C1070" s="203"/>
      <c r="D1070" s="203"/>
      <c r="E1070" s="412" t="s">
        <v>593</v>
      </c>
      <c r="F1070" s="413"/>
      <c r="G1070" s="414"/>
      <c r="H1070" s="204"/>
      <c r="I1070" s="205"/>
      <c r="J1070" s="201">
        <f>J1069/O1069</f>
        <v>629593.00756013743</v>
      </c>
      <c r="K1070" s="201">
        <f>K1069/O1069</f>
        <v>713936.77604581893</v>
      </c>
      <c r="L1070" s="201">
        <f>L1069/O1069</f>
        <v>2397987.8389828182</v>
      </c>
      <c r="M1070" s="201">
        <f>M1069/O1069</f>
        <v>2384142.7180549828</v>
      </c>
      <c r="N1070" s="203"/>
      <c r="O1070" s="203"/>
      <c r="P1070" s="203"/>
      <c r="Q1070" s="108">
        <f>L1070-M1070</f>
        <v>13845.120927835349</v>
      </c>
      <c r="R1070" s="109"/>
    </row>
    <row r="1073" spans="11:13" x14ac:dyDescent="0.7">
      <c r="K1073" s="208"/>
      <c r="M1073" s="208"/>
    </row>
    <row r="1074" spans="11:13" x14ac:dyDescent="0.7">
      <c r="K1074" s="208"/>
      <c r="M1074" s="208"/>
    </row>
    <row r="1075" spans="11:13" x14ac:dyDescent="0.7">
      <c r="K1075" s="208"/>
      <c r="M1075" s="208"/>
    </row>
    <row r="1076" spans="11:13" x14ac:dyDescent="0.7">
      <c r="K1076" s="208"/>
      <c r="M1076" s="208"/>
    </row>
    <row r="1077" spans="11:13" x14ac:dyDescent="0.7">
      <c r="K1077" s="208"/>
      <c r="M1077" s="208"/>
    </row>
    <row r="1078" spans="11:13" x14ac:dyDescent="0.7">
      <c r="K1078" s="208"/>
      <c r="M1078" s="208"/>
    </row>
    <row r="1079" spans="11:13" x14ac:dyDescent="0.7">
      <c r="K1079" s="208"/>
      <c r="M1079" s="208"/>
    </row>
    <row r="1080" spans="11:13" x14ac:dyDescent="0.7">
      <c r="K1080" s="208"/>
      <c r="M1080" s="208"/>
    </row>
    <row r="1081" spans="11:13" x14ac:dyDescent="0.7">
      <c r="K1081" s="208"/>
      <c r="M1081" s="208"/>
    </row>
  </sheetData>
  <autoFilter ref="A4:WVM1070"/>
  <mergeCells count="27">
    <mergeCell ref="R3:R4"/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</mergeCells>
  <conditionalFormatting sqref="L1061:M1061 L21:M21 L35:M35 L48:M48 L53:M53 L59:M59 L67:M67 L75:M75 L1071:M1048576 L417:M418 L420:M425 L3:M19 L84:M104 L106:M118 L120:M134 L136:M153 L155:M168 L170:M177 L181:M209 L211:M222 L224:M235 L255:M264 L266:M280 L282:M288 L290:M294 L296:M308 L310:M320 L322:M337 L339:M359 L361:M370 L372:M385 L387:M392 L394:M398 L400:M409 L411:M415 L427:M431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53 L880:M888 L871:M878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6" priority="10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23622047244094491" right="3.937007874015748E-2" top="0.51181102362204722" bottom="0.35433070866141736" header="0.31496062992125984" footer="0.19685039370078741"/>
  <pageSetup paperSize="9" scale="60" orientation="portrait" r:id="rId1"/>
  <headerFooter>
    <oddFooter>หน้าที่ &amp;P จาก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Q151"/>
  <sheetViews>
    <sheetView zoomScale="78" zoomScaleNormal="78" workbookViewId="0">
      <selection activeCell="AP27" sqref="AP27"/>
    </sheetView>
  </sheetViews>
  <sheetFormatPr defaultColWidth="4.8984375" defaultRowHeight="13.8" x14ac:dyDescent="0.25"/>
  <cols>
    <col min="1" max="1" width="6.09765625" style="246" bestFit="1" customWidth="1"/>
    <col min="2" max="2" width="13.19921875" style="246" bestFit="1" customWidth="1"/>
    <col min="3" max="3" width="8.19921875" style="246" bestFit="1" customWidth="1"/>
    <col min="4" max="4" width="27.3984375" style="246" bestFit="1" customWidth="1"/>
    <col min="5" max="5" width="29.59765625" customWidth="1"/>
    <col min="6" max="6" width="31.3984375" style="311" bestFit="1" customWidth="1"/>
    <col min="7" max="7" width="16.3984375" style="311" customWidth="1"/>
    <col min="8" max="8" width="17.796875" style="311" customWidth="1"/>
    <col min="9" max="9" width="16.19921875" style="311" customWidth="1"/>
    <col min="10" max="12" width="8.796875"/>
    <col min="13" max="17" width="8.796875" style="313"/>
    <col min="18" max="18" width="21.09765625" style="313" customWidth="1"/>
    <col min="19" max="19" width="19.19921875" customWidth="1"/>
    <col min="20" max="22" width="8.796875"/>
    <col min="23" max="30" width="8.796875" style="315"/>
    <col min="31" max="35" width="8.796875" style="319"/>
    <col min="36" max="36" width="21" style="319" bestFit="1" customWidth="1"/>
    <col min="37" max="37" width="31.09765625" style="319" bestFit="1" customWidth="1"/>
    <col min="38" max="38" width="15.09765625" style="248" bestFit="1" customWidth="1"/>
    <col min="39" max="39" width="15.69921875" style="261" bestFit="1" customWidth="1"/>
    <col min="40" max="40" width="14" style="250" bestFit="1" customWidth="1"/>
    <col min="41" max="41" width="15.8984375" style="262" bestFit="1" customWidth="1"/>
    <col min="42" max="42" width="16.59765625" style="263" bestFit="1" customWidth="1"/>
    <col min="43" max="43" width="14.8984375" style="250" bestFit="1" customWidth="1"/>
    <col min="44" max="16384" width="4.8984375" style="254"/>
  </cols>
  <sheetData>
    <row r="1" spans="1:43" x14ac:dyDescent="0.25">
      <c r="E1" t="s">
        <v>2458</v>
      </c>
      <c r="F1" s="311" t="s">
        <v>2459</v>
      </c>
      <c r="G1" s="311" t="s">
        <v>2460</v>
      </c>
      <c r="H1" s="311" t="s">
        <v>2461</v>
      </c>
      <c r="I1" s="311" t="s">
        <v>2462</v>
      </c>
      <c r="J1" t="s">
        <v>2463</v>
      </c>
      <c r="K1" t="s">
        <v>2464</v>
      </c>
      <c r="L1" t="s">
        <v>2465</v>
      </c>
      <c r="M1" s="313" t="s">
        <v>2466</v>
      </c>
      <c r="N1" s="313" t="s">
        <v>2467</v>
      </c>
      <c r="O1" s="313" t="s">
        <v>2468</v>
      </c>
      <c r="P1" s="313" t="s">
        <v>2469</v>
      </c>
      <c r="Q1" s="313" t="s">
        <v>2470</v>
      </c>
      <c r="R1" s="313" t="s">
        <v>2471</v>
      </c>
      <c r="S1" t="s">
        <v>2472</v>
      </c>
      <c r="T1" t="s">
        <v>2473</v>
      </c>
      <c r="U1" t="s">
        <v>2474</v>
      </c>
      <c r="V1" t="s">
        <v>2475</v>
      </c>
      <c r="W1" s="315" t="s">
        <v>2476</v>
      </c>
      <c r="X1" s="315" t="s">
        <v>2477</v>
      </c>
      <c r="Y1" s="315" t="s">
        <v>2478</v>
      </c>
      <c r="Z1" s="315" t="s">
        <v>2479</v>
      </c>
      <c r="AA1" s="315" t="s">
        <v>2480</v>
      </c>
      <c r="AB1" s="315" t="s">
        <v>2481</v>
      </c>
      <c r="AC1" s="315" t="s">
        <v>2482</v>
      </c>
      <c r="AD1" s="315" t="s">
        <v>2483</v>
      </c>
      <c r="AE1" s="319" t="s">
        <v>2484</v>
      </c>
      <c r="AF1" s="319" t="s">
        <v>2485</v>
      </c>
      <c r="AG1" s="319" t="s">
        <v>2486</v>
      </c>
      <c r="AH1" s="319" t="s">
        <v>2487</v>
      </c>
      <c r="AI1" s="319" t="s">
        <v>2488</v>
      </c>
      <c r="AJ1" s="319" t="s">
        <v>2489</v>
      </c>
      <c r="AK1" s="319" t="s">
        <v>2490</v>
      </c>
      <c r="AL1" s="248" t="s">
        <v>6</v>
      </c>
      <c r="AM1" s="249" t="s">
        <v>7</v>
      </c>
      <c r="AN1" s="250" t="s">
        <v>8</v>
      </c>
      <c r="AO1" s="251" t="s">
        <v>9</v>
      </c>
      <c r="AP1" s="252" t="s">
        <v>10</v>
      </c>
      <c r="AQ1" s="253" t="s">
        <v>11</v>
      </c>
    </row>
    <row r="2" spans="1:43" x14ac:dyDescent="0.25">
      <c r="E2" t="s">
        <v>2491</v>
      </c>
      <c r="F2" s="311" t="s">
        <v>2492</v>
      </c>
      <c r="G2" s="311" t="s">
        <v>2493</v>
      </c>
      <c r="H2" s="311" t="s">
        <v>2494</v>
      </c>
      <c r="I2" s="311" t="s">
        <v>2495</v>
      </c>
      <c r="J2" t="s">
        <v>2496</v>
      </c>
      <c r="K2" t="s">
        <v>2497</v>
      </c>
      <c r="L2" t="s">
        <v>2498</v>
      </c>
      <c r="M2" s="313" t="s">
        <v>2499</v>
      </c>
      <c r="N2" s="313" t="s">
        <v>2500</v>
      </c>
      <c r="O2" s="313" t="s">
        <v>2501</v>
      </c>
      <c r="P2" s="313" t="s">
        <v>2502</v>
      </c>
      <c r="Q2" s="313" t="s">
        <v>2503</v>
      </c>
      <c r="R2" s="313" t="s">
        <v>2504</v>
      </c>
      <c r="S2" t="s">
        <v>2505</v>
      </c>
      <c r="T2" t="s">
        <v>2506</v>
      </c>
      <c r="U2" t="s">
        <v>2507</v>
      </c>
      <c r="V2" t="s">
        <v>2508</v>
      </c>
      <c r="W2" s="315" t="s">
        <v>2509</v>
      </c>
      <c r="X2" s="315" t="s">
        <v>2510</v>
      </c>
      <c r="Y2" s="315" t="s">
        <v>2511</v>
      </c>
      <c r="Z2" s="315" t="s">
        <v>2512</v>
      </c>
      <c r="AA2" s="315" t="s">
        <v>2513</v>
      </c>
      <c r="AB2" s="315" t="s">
        <v>2514</v>
      </c>
      <c r="AC2" s="315" t="s">
        <v>2515</v>
      </c>
      <c r="AD2" s="315" t="s">
        <v>2516</v>
      </c>
      <c r="AE2" s="319" t="s">
        <v>2517</v>
      </c>
      <c r="AF2" s="319" t="s">
        <v>2518</v>
      </c>
      <c r="AG2" s="319" t="s">
        <v>2519</v>
      </c>
      <c r="AH2" s="319" t="s">
        <v>2520</v>
      </c>
      <c r="AI2" s="319" t="s">
        <v>2521</v>
      </c>
      <c r="AJ2" s="319" t="s">
        <v>2522</v>
      </c>
      <c r="AK2" s="319" t="s">
        <v>2523</v>
      </c>
    </row>
    <row r="3" spans="1:43" x14ac:dyDescent="0.25">
      <c r="E3" t="s">
        <v>2524</v>
      </c>
      <c r="F3" s="312">
        <v>47124152.979999997</v>
      </c>
      <c r="G3" s="312">
        <v>7611136.1799999997</v>
      </c>
      <c r="H3" s="312">
        <v>5001877.91</v>
      </c>
      <c r="I3" s="312">
        <v>2469</v>
      </c>
      <c r="J3" s="310">
        <v>66434372.549999997</v>
      </c>
      <c r="K3" s="310">
        <v>28370943.809999999</v>
      </c>
      <c r="L3" s="310">
        <v>74000</v>
      </c>
      <c r="M3" s="314">
        <v>138111</v>
      </c>
      <c r="N3" s="314">
        <v>1693867.62</v>
      </c>
      <c r="O3" s="314">
        <v>175560</v>
      </c>
      <c r="P3" s="314">
        <v>2782.34</v>
      </c>
      <c r="Q3" s="314">
        <v>16396862.27</v>
      </c>
      <c r="R3" s="314">
        <v>11617274.779999999</v>
      </c>
      <c r="S3" s="310">
        <v>-7501117.6100000003</v>
      </c>
      <c r="T3" s="310">
        <v>-12871011.289999999</v>
      </c>
      <c r="U3" s="310">
        <v>2059628.05</v>
      </c>
      <c r="V3" s="310">
        <v>138295915.44999999</v>
      </c>
      <c r="W3" s="316">
        <v>-19.47</v>
      </c>
      <c r="X3" s="316">
        <v>1646.12</v>
      </c>
      <c r="Y3" s="316">
        <v>84018270.510000005</v>
      </c>
      <c r="Z3" s="316">
        <v>4003198.04</v>
      </c>
      <c r="AA3" s="316">
        <v>43220</v>
      </c>
      <c r="AB3" s="316">
        <v>54798577.450000003</v>
      </c>
      <c r="AC3" s="316">
        <v>50000</v>
      </c>
      <c r="AD3" s="316">
        <v>12050075.890000001</v>
      </c>
      <c r="AE3" s="320">
        <v>76513239.140000001</v>
      </c>
      <c r="AF3" s="320">
        <v>323450.40000000002</v>
      </c>
      <c r="AG3" s="320">
        <v>442811.68</v>
      </c>
      <c r="AH3" s="320">
        <v>58715171.759999998</v>
      </c>
      <c r="AI3" s="320">
        <v>12150042.140000001</v>
      </c>
      <c r="AJ3" s="320">
        <v>11600</v>
      </c>
      <c r="AK3" s="320">
        <v>2197573.6</v>
      </c>
      <c r="AL3" s="248">
        <f t="shared" ref="AL3:AQ3" si="0">SUM(AL4:AL71)</f>
        <v>59947536.070000015</v>
      </c>
      <c r="AM3" s="255">
        <f t="shared" si="0"/>
        <v>18598164.43</v>
      </c>
      <c r="AN3" s="250">
        <f t="shared" si="0"/>
        <v>41349371.640000023</v>
      </c>
      <c r="AO3" s="256">
        <f t="shared" si="0"/>
        <v>161047532.33000001</v>
      </c>
      <c r="AP3" s="257">
        <f t="shared" si="0"/>
        <v>161833589.00000006</v>
      </c>
      <c r="AQ3" s="250">
        <f t="shared" si="0"/>
        <v>-786056.6699999976</v>
      </c>
    </row>
    <row r="4" spans="1:43" x14ac:dyDescent="0.25">
      <c r="E4" t="s">
        <v>2525</v>
      </c>
      <c r="F4" s="312">
        <v>39731.11</v>
      </c>
      <c r="J4" s="310">
        <v>1145640.32</v>
      </c>
      <c r="K4" s="310">
        <v>595.5</v>
      </c>
      <c r="R4" s="314">
        <v>0</v>
      </c>
      <c r="U4" s="310">
        <v>-1571554.48</v>
      </c>
      <c r="V4" s="310">
        <v>2794467.22</v>
      </c>
      <c r="X4" s="316">
        <v>27.02</v>
      </c>
      <c r="Y4" s="316">
        <v>11040</v>
      </c>
      <c r="AB4" s="316">
        <v>783186</v>
      </c>
      <c r="AD4" s="316">
        <v>96449.8</v>
      </c>
      <c r="AE4" s="320">
        <v>851880</v>
      </c>
      <c r="AI4" s="320">
        <v>75768.63</v>
      </c>
      <c r="AL4" s="248">
        <f t="shared" ref="AL4:AL9" si="1">SUM(F4:H4)</f>
        <v>39731.11</v>
      </c>
      <c r="AM4" s="255">
        <f t="shared" ref="AM4:AM9" si="2">SUM(L4:P4)</f>
        <v>0</v>
      </c>
      <c r="AN4" s="250">
        <f>AL4-AM4</f>
        <v>39731.11</v>
      </c>
      <c r="AO4" s="256">
        <f t="shared" ref="AO4:AO9" si="3">SUM(U4:Y4)</f>
        <v>1233979.7600000002</v>
      </c>
      <c r="AP4" s="257">
        <f t="shared" ref="AP4:AP9" si="4">SUM(Z4:AK4)</f>
        <v>1807284.4300000002</v>
      </c>
      <c r="AQ4" s="250">
        <f>AO4-AP4</f>
        <v>-573304.66999999993</v>
      </c>
    </row>
    <row r="5" spans="1:43" x14ac:dyDescent="0.25">
      <c r="E5" t="s">
        <v>2526</v>
      </c>
      <c r="F5" s="312">
        <v>1667613.65</v>
      </c>
      <c r="G5" s="312">
        <v>25080</v>
      </c>
      <c r="H5" s="312">
        <v>0</v>
      </c>
      <c r="J5" s="310">
        <v>1856981.03</v>
      </c>
      <c r="K5" s="310">
        <v>31506</v>
      </c>
      <c r="P5" s="314">
        <v>2782.34</v>
      </c>
      <c r="R5" s="314">
        <v>11365807.58</v>
      </c>
      <c r="S5" s="310">
        <v>-7555825.6100000003</v>
      </c>
      <c r="T5" s="310">
        <v>-3885679.94</v>
      </c>
      <c r="U5" s="310">
        <v>2457751.37</v>
      </c>
      <c r="V5" s="310">
        <v>5133149</v>
      </c>
      <c r="Y5" s="316">
        <v>2000</v>
      </c>
      <c r="AB5" s="316">
        <v>1298040</v>
      </c>
      <c r="AD5" s="316">
        <v>786</v>
      </c>
      <c r="AE5" s="320">
        <v>1469341.5</v>
      </c>
      <c r="AG5" s="320">
        <v>4974.5600000000004</v>
      </c>
      <c r="AH5" s="320">
        <v>3763314</v>
      </c>
      <c r="AL5" s="248">
        <f t="shared" si="1"/>
        <v>1692693.65</v>
      </c>
      <c r="AM5" s="255">
        <f t="shared" si="2"/>
        <v>2782.34</v>
      </c>
      <c r="AN5" s="250">
        <f t="shared" ref="AN5:AN9" si="5">AL5-AM5</f>
        <v>1689911.3099999998</v>
      </c>
      <c r="AO5" s="256">
        <f t="shared" si="3"/>
        <v>7592900.3700000001</v>
      </c>
      <c r="AP5" s="257">
        <f t="shared" si="4"/>
        <v>6536456.0600000005</v>
      </c>
      <c r="AQ5" s="250">
        <f t="shared" ref="AQ5:AQ9" si="6">AO5-AP5</f>
        <v>1056444.3099999996</v>
      </c>
    </row>
    <row r="6" spans="1:43" x14ac:dyDescent="0.25">
      <c r="E6" t="s">
        <v>2527</v>
      </c>
      <c r="F6" s="312">
        <v>16086.83</v>
      </c>
      <c r="H6" s="312">
        <v>3640</v>
      </c>
      <c r="J6" s="310">
        <v>2583087.02</v>
      </c>
      <c r="K6" s="310">
        <v>24543.85</v>
      </c>
      <c r="R6" s="314">
        <v>26000</v>
      </c>
      <c r="U6" s="310">
        <v>1876562.09</v>
      </c>
      <c r="V6" s="310">
        <v>840540.25</v>
      </c>
      <c r="AA6" s="316">
        <v>20.239999999999998</v>
      </c>
      <c r="AB6" s="316">
        <v>6439526.3200000003</v>
      </c>
      <c r="AD6" s="316">
        <v>43760</v>
      </c>
      <c r="AE6" s="320">
        <v>6439526.3200000003</v>
      </c>
      <c r="AG6" s="320">
        <v>52800</v>
      </c>
      <c r="AI6" s="320">
        <v>106724.88</v>
      </c>
      <c r="AL6" s="248">
        <f t="shared" si="1"/>
        <v>19726.830000000002</v>
      </c>
      <c r="AM6" s="255">
        <f t="shared" si="2"/>
        <v>0</v>
      </c>
      <c r="AN6" s="250">
        <f t="shared" si="5"/>
        <v>19726.830000000002</v>
      </c>
      <c r="AO6" s="256">
        <f t="shared" si="3"/>
        <v>2717102.34</v>
      </c>
      <c r="AP6" s="257">
        <f t="shared" si="4"/>
        <v>13082357.760000002</v>
      </c>
      <c r="AQ6" s="250">
        <f t="shared" si="6"/>
        <v>-10365255.420000002</v>
      </c>
    </row>
    <row r="7" spans="1:43" x14ac:dyDescent="0.25">
      <c r="E7" t="s">
        <v>2528</v>
      </c>
      <c r="F7" s="312">
        <v>21310.86</v>
      </c>
      <c r="J7" s="310">
        <v>461910.82</v>
      </c>
      <c r="K7" s="310">
        <v>3</v>
      </c>
      <c r="Q7" s="314">
        <v>13200</v>
      </c>
      <c r="U7" s="310">
        <v>-1596232.72</v>
      </c>
      <c r="V7" s="310">
        <v>2129382.7599999998</v>
      </c>
      <c r="AA7" s="316">
        <v>54.58</v>
      </c>
      <c r="AB7" s="316">
        <v>618049.98</v>
      </c>
      <c r="AD7" s="316">
        <v>398802.21</v>
      </c>
      <c r="AE7" s="320">
        <v>803006.48</v>
      </c>
      <c r="AH7" s="320">
        <v>204245.71</v>
      </c>
      <c r="AI7" s="320">
        <v>72779.94</v>
      </c>
      <c r="AL7" s="248">
        <f t="shared" si="1"/>
        <v>21310.86</v>
      </c>
      <c r="AM7" s="255">
        <f t="shared" si="2"/>
        <v>0</v>
      </c>
      <c r="AN7" s="250">
        <f t="shared" si="5"/>
        <v>21310.86</v>
      </c>
      <c r="AO7" s="256">
        <f t="shared" si="3"/>
        <v>533150.0399999998</v>
      </c>
      <c r="AP7" s="257">
        <f t="shared" si="4"/>
        <v>2096938.9</v>
      </c>
      <c r="AQ7" s="250">
        <f t="shared" si="6"/>
        <v>-1563788.86</v>
      </c>
    </row>
    <row r="8" spans="1:43" x14ac:dyDescent="0.25">
      <c r="E8" t="s">
        <v>2529</v>
      </c>
      <c r="F8" s="312">
        <v>21344.75</v>
      </c>
      <c r="J8" s="310">
        <v>5128655.5599999996</v>
      </c>
      <c r="K8" s="310">
        <v>-460.75</v>
      </c>
      <c r="Q8" s="314">
        <v>21280</v>
      </c>
      <c r="R8" s="314">
        <v>6</v>
      </c>
      <c r="U8" s="310">
        <v>5290298.58</v>
      </c>
      <c r="X8" s="316">
        <v>58.75</v>
      </c>
      <c r="AB8" s="316">
        <v>1664058.15</v>
      </c>
      <c r="AD8" s="316">
        <v>136967</v>
      </c>
      <c r="AE8" s="320">
        <v>1708518.15</v>
      </c>
      <c r="AG8" s="320">
        <v>6748</v>
      </c>
      <c r="AH8" s="320">
        <v>87919</v>
      </c>
      <c r="AI8" s="320">
        <v>159943.76999999999</v>
      </c>
      <c r="AL8" s="248">
        <f t="shared" si="1"/>
        <v>21344.75</v>
      </c>
      <c r="AM8" s="255">
        <f t="shared" si="2"/>
        <v>0</v>
      </c>
      <c r="AN8" s="250">
        <f t="shared" si="5"/>
        <v>21344.75</v>
      </c>
      <c r="AO8" s="256">
        <f t="shared" si="3"/>
        <v>5290357.33</v>
      </c>
      <c r="AP8" s="257">
        <f t="shared" si="4"/>
        <v>3764154.07</v>
      </c>
      <c r="AQ8" s="250">
        <f t="shared" si="6"/>
        <v>1526203.2600000002</v>
      </c>
    </row>
    <row r="9" spans="1:43" x14ac:dyDescent="0.25">
      <c r="F9" s="312"/>
      <c r="J9" s="310"/>
      <c r="K9" s="310"/>
      <c r="Q9" s="314"/>
      <c r="R9" s="314"/>
      <c r="U9" s="310"/>
      <c r="X9" s="316"/>
      <c r="AB9" s="316"/>
      <c r="AD9" s="316"/>
      <c r="AE9" s="320"/>
      <c r="AG9" s="320"/>
      <c r="AH9" s="320"/>
      <c r="AI9" s="320"/>
      <c r="AL9" s="248">
        <f t="shared" si="1"/>
        <v>0</v>
      </c>
      <c r="AM9" s="255">
        <f t="shared" si="2"/>
        <v>0</v>
      </c>
      <c r="AN9" s="250">
        <f t="shared" si="5"/>
        <v>0</v>
      </c>
      <c r="AO9" s="256">
        <f t="shared" si="3"/>
        <v>0</v>
      </c>
      <c r="AP9" s="257">
        <f t="shared" si="4"/>
        <v>0</v>
      </c>
      <c r="AQ9" s="250">
        <f t="shared" si="6"/>
        <v>0</v>
      </c>
    </row>
    <row r="10" spans="1:43" x14ac:dyDescent="0.25">
      <c r="A10" s="246" t="s">
        <v>173</v>
      </c>
      <c r="B10" s="246" t="s">
        <v>174</v>
      </c>
      <c r="C10" s="246">
        <v>9017</v>
      </c>
      <c r="D10" s="246" t="s">
        <v>179</v>
      </c>
      <c r="E10" t="s">
        <v>179</v>
      </c>
      <c r="F10" s="312">
        <v>1976495.76</v>
      </c>
      <c r="G10" s="312">
        <v>19000</v>
      </c>
      <c r="H10" s="312">
        <v>231956.59</v>
      </c>
      <c r="J10" s="310">
        <v>252800.63</v>
      </c>
      <c r="K10" s="310">
        <v>322553.2</v>
      </c>
      <c r="N10" s="314">
        <v>17809.900000000001</v>
      </c>
      <c r="Q10" s="314">
        <v>767418</v>
      </c>
      <c r="R10" s="314">
        <v>1180.79</v>
      </c>
      <c r="U10" s="310">
        <v>-807261.54</v>
      </c>
      <c r="V10" s="310">
        <v>2551638.71</v>
      </c>
      <c r="Y10" s="316">
        <v>2402028.21</v>
      </c>
      <c r="AA10" s="316">
        <v>1548.09</v>
      </c>
      <c r="AB10" s="316">
        <v>923348.84</v>
      </c>
      <c r="AD10" s="316">
        <v>37500</v>
      </c>
      <c r="AE10" s="320">
        <v>1352941.84</v>
      </c>
      <c r="AG10" s="320">
        <v>17772</v>
      </c>
      <c r="AH10" s="320">
        <v>1187274.68</v>
      </c>
      <c r="AI10" s="320">
        <v>263172.3</v>
      </c>
      <c r="AK10" s="320">
        <v>271244</v>
      </c>
      <c r="AL10" s="321">
        <f>SUM(F10:I10)</f>
        <v>2227452.35</v>
      </c>
      <c r="AM10" s="255">
        <f>SUM(M10:R10)</f>
        <v>786408.69000000006</v>
      </c>
      <c r="AN10" s="250">
        <f>AL10-AM10</f>
        <v>1441043.6600000001</v>
      </c>
      <c r="AO10" s="256">
        <f>SUM(W10:AD10)</f>
        <v>3364425.1399999997</v>
      </c>
      <c r="AP10" s="322">
        <f>SUM(AE10:AK10)</f>
        <v>3092404.82</v>
      </c>
      <c r="AQ10" s="250">
        <f>AO10-AP10</f>
        <v>272020.31999999983</v>
      </c>
    </row>
    <row r="11" spans="1:43" x14ac:dyDescent="0.25">
      <c r="A11" s="246" t="s">
        <v>173</v>
      </c>
      <c r="B11" s="246" t="s">
        <v>174</v>
      </c>
      <c r="C11" s="246">
        <v>4386</v>
      </c>
      <c r="D11" s="246" t="s">
        <v>181</v>
      </c>
      <c r="E11" t="s">
        <v>181</v>
      </c>
      <c r="F11" s="312">
        <v>1230796.74</v>
      </c>
      <c r="G11" s="312">
        <v>0</v>
      </c>
      <c r="H11" s="312">
        <v>300717.59000000003</v>
      </c>
      <c r="J11" s="310">
        <v>2075688.07</v>
      </c>
      <c r="K11" s="310">
        <v>779918.82</v>
      </c>
      <c r="M11" s="314">
        <v>0</v>
      </c>
      <c r="N11" s="314">
        <v>11700</v>
      </c>
      <c r="Q11" s="314">
        <v>311000</v>
      </c>
      <c r="R11" s="314">
        <v>0</v>
      </c>
      <c r="U11" s="310">
        <v>811757.61</v>
      </c>
      <c r="V11" s="310">
        <v>2241809.08</v>
      </c>
      <c r="Y11" s="316">
        <v>1736473.74</v>
      </c>
      <c r="Z11" s="316">
        <v>38100</v>
      </c>
      <c r="AA11" s="316">
        <v>385.85</v>
      </c>
      <c r="AB11" s="316">
        <v>832180</v>
      </c>
      <c r="AD11" s="316">
        <v>527000</v>
      </c>
      <c r="AE11" s="320">
        <v>1134130</v>
      </c>
      <c r="AF11" s="320">
        <v>4680</v>
      </c>
      <c r="AH11" s="320">
        <v>588125.48</v>
      </c>
      <c r="AI11" s="320">
        <v>348349.58</v>
      </c>
      <c r="AK11" s="320">
        <v>48000</v>
      </c>
      <c r="AL11" s="321">
        <f t="shared" ref="AL11:AL71" si="7">SUM(F11:I11)</f>
        <v>1531514.33</v>
      </c>
      <c r="AM11" s="255">
        <f t="shared" ref="AM11:AM25" si="8">SUM(M11:R11)</f>
        <v>322700</v>
      </c>
      <c r="AN11" s="250">
        <f t="shared" ref="AN11:AN71" si="9">AL11-AM11</f>
        <v>1208814.33</v>
      </c>
      <c r="AO11" s="256">
        <f t="shared" ref="AO11:AO71" si="10">SUM(W11:AD11)</f>
        <v>3134139.59</v>
      </c>
      <c r="AP11" s="322">
        <f t="shared" ref="AP11:AP71" si="11">SUM(AE11:AK11)</f>
        <v>2123285.06</v>
      </c>
      <c r="AQ11" s="250">
        <f t="shared" ref="AQ11:AQ71" si="12">AO11-AP11</f>
        <v>1010854.5299999998</v>
      </c>
    </row>
    <row r="12" spans="1:43" x14ac:dyDescent="0.25">
      <c r="A12" s="246" t="s">
        <v>173</v>
      </c>
      <c r="B12" s="246" t="s">
        <v>174</v>
      </c>
      <c r="C12" s="246">
        <v>3088</v>
      </c>
      <c r="D12" s="246" t="s">
        <v>183</v>
      </c>
      <c r="E12" t="s">
        <v>183</v>
      </c>
      <c r="F12" s="312">
        <v>1672121.98</v>
      </c>
      <c r="G12" s="312">
        <v>93325.38</v>
      </c>
      <c r="H12" s="312">
        <v>50997.93</v>
      </c>
      <c r="J12" s="310">
        <v>1145433.3</v>
      </c>
      <c r="K12" s="310">
        <v>736674.99</v>
      </c>
      <c r="N12" s="314">
        <v>36160</v>
      </c>
      <c r="Q12" s="314">
        <v>1577356.74</v>
      </c>
      <c r="R12" s="314">
        <v>851.18</v>
      </c>
      <c r="U12" s="310">
        <v>4018313.48</v>
      </c>
      <c r="V12" s="310">
        <v>-1390481.55</v>
      </c>
      <c r="Y12" s="316">
        <v>1811291.75</v>
      </c>
      <c r="Z12" s="316">
        <v>67109.91</v>
      </c>
      <c r="AA12" s="316">
        <v>14.75</v>
      </c>
      <c r="AB12" s="316">
        <v>945380</v>
      </c>
      <c r="AD12" s="316">
        <v>3000</v>
      </c>
      <c r="AE12" s="320">
        <v>1345928</v>
      </c>
      <c r="AG12" s="320">
        <v>29501</v>
      </c>
      <c r="AH12" s="320">
        <v>1750870.28</v>
      </c>
      <c r="AI12" s="320">
        <v>240759.4</v>
      </c>
      <c r="AK12" s="320">
        <v>3384</v>
      </c>
      <c r="AL12" s="321">
        <f t="shared" si="7"/>
        <v>1816445.2899999998</v>
      </c>
      <c r="AM12" s="255">
        <f t="shared" si="8"/>
        <v>1614367.92</v>
      </c>
      <c r="AN12" s="250">
        <f t="shared" si="9"/>
        <v>202077.36999999988</v>
      </c>
      <c r="AO12" s="256">
        <f t="shared" si="10"/>
        <v>2826796.41</v>
      </c>
      <c r="AP12" s="322">
        <f t="shared" si="11"/>
        <v>3370442.68</v>
      </c>
      <c r="AQ12" s="250">
        <f t="shared" si="12"/>
        <v>-543646.27</v>
      </c>
    </row>
    <row r="13" spans="1:43" x14ac:dyDescent="0.25">
      <c r="A13" s="246" t="s">
        <v>173</v>
      </c>
      <c r="B13" s="246" t="s">
        <v>174</v>
      </c>
      <c r="C13" s="246">
        <v>2345</v>
      </c>
      <c r="D13" s="246" t="s">
        <v>185</v>
      </c>
      <c r="E13" t="s">
        <v>185</v>
      </c>
      <c r="F13" s="312">
        <v>1460449.83</v>
      </c>
      <c r="G13" s="312">
        <v>13356.02</v>
      </c>
      <c r="H13" s="312">
        <v>74075.44</v>
      </c>
      <c r="J13" s="310">
        <v>337831.44</v>
      </c>
      <c r="K13" s="310">
        <v>557739.04</v>
      </c>
      <c r="M13" s="314">
        <v>0</v>
      </c>
      <c r="N13" s="314">
        <v>50550</v>
      </c>
      <c r="Q13" s="314">
        <v>279053.37</v>
      </c>
      <c r="R13" s="314">
        <v>-269.08</v>
      </c>
      <c r="U13" s="310">
        <v>452431.42</v>
      </c>
      <c r="V13" s="310">
        <v>1997230.39</v>
      </c>
      <c r="Y13" s="316">
        <v>1325815.33</v>
      </c>
      <c r="Z13" s="316">
        <v>41800</v>
      </c>
      <c r="AA13" s="316">
        <v>1585.35</v>
      </c>
      <c r="AB13" s="316">
        <v>800006.58</v>
      </c>
      <c r="AD13" s="316">
        <v>53800</v>
      </c>
      <c r="AE13" s="320">
        <v>1156137.58</v>
      </c>
      <c r="AF13" s="320">
        <v>19000</v>
      </c>
      <c r="AG13" s="320">
        <v>1215</v>
      </c>
      <c r="AH13" s="320">
        <v>1063146.02</v>
      </c>
      <c r="AI13" s="320">
        <v>279252.99</v>
      </c>
      <c r="AK13" s="320">
        <v>39800</v>
      </c>
      <c r="AL13" s="321">
        <f t="shared" si="7"/>
        <v>1547881.29</v>
      </c>
      <c r="AM13" s="255">
        <f t="shared" si="8"/>
        <v>329334.28999999998</v>
      </c>
      <c r="AN13" s="250">
        <f t="shared" si="9"/>
        <v>1218547</v>
      </c>
      <c r="AO13" s="256">
        <f t="shared" si="10"/>
        <v>2223007.2600000002</v>
      </c>
      <c r="AP13" s="322">
        <f t="shared" si="11"/>
        <v>2558551.59</v>
      </c>
      <c r="AQ13" s="250">
        <f t="shared" si="12"/>
        <v>-335544.32999999961</v>
      </c>
    </row>
    <row r="14" spans="1:43" s="258" customFormat="1" x14ac:dyDescent="0.25">
      <c r="A14" s="246" t="s">
        <v>173</v>
      </c>
      <c r="B14" s="246" t="s">
        <v>174</v>
      </c>
      <c r="C14" s="246">
        <v>6935</v>
      </c>
      <c r="D14" s="246" t="s">
        <v>187</v>
      </c>
      <c r="E14" t="s">
        <v>187</v>
      </c>
      <c r="F14" s="312">
        <v>1106947.54</v>
      </c>
      <c r="G14" s="312">
        <v>16546.5</v>
      </c>
      <c r="H14" s="312">
        <v>142035.35999999999</v>
      </c>
      <c r="I14" s="311"/>
      <c r="J14" s="310">
        <v>456787.02</v>
      </c>
      <c r="K14" s="310">
        <v>336681.15</v>
      </c>
      <c r="L14"/>
      <c r="M14" s="314">
        <v>0</v>
      </c>
      <c r="N14" s="314">
        <v>20635</v>
      </c>
      <c r="O14" s="313"/>
      <c r="P14" s="313"/>
      <c r="Q14" s="314">
        <v>414962.12</v>
      </c>
      <c r="R14" s="314">
        <v>1454</v>
      </c>
      <c r="S14"/>
      <c r="T14"/>
      <c r="U14" s="310">
        <v>-247211.03</v>
      </c>
      <c r="V14" s="310">
        <v>2502473.91</v>
      </c>
      <c r="W14" s="315"/>
      <c r="X14" s="315"/>
      <c r="Y14" s="316">
        <v>1521555.11</v>
      </c>
      <c r="Z14" s="316">
        <v>200710</v>
      </c>
      <c r="AA14" s="316">
        <v>933.45</v>
      </c>
      <c r="AB14" s="316">
        <v>1365518.95</v>
      </c>
      <c r="AC14" s="315"/>
      <c r="AD14" s="315"/>
      <c r="AE14" s="320">
        <v>1908167.95</v>
      </c>
      <c r="AF14" s="319"/>
      <c r="AG14" s="320">
        <v>30015</v>
      </c>
      <c r="AH14" s="320">
        <v>1536952.15</v>
      </c>
      <c r="AI14" s="320">
        <v>246898.84</v>
      </c>
      <c r="AJ14" s="319"/>
      <c r="AK14" s="319"/>
      <c r="AL14" s="321">
        <f t="shared" si="7"/>
        <v>1265529.3999999999</v>
      </c>
      <c r="AM14" s="255">
        <f t="shared" si="8"/>
        <v>437051.12</v>
      </c>
      <c r="AN14" s="250">
        <f t="shared" si="9"/>
        <v>828478.27999999991</v>
      </c>
      <c r="AO14" s="256">
        <f t="shared" si="10"/>
        <v>3088717.51</v>
      </c>
      <c r="AP14" s="322">
        <f t="shared" si="11"/>
        <v>3722033.9399999995</v>
      </c>
      <c r="AQ14" s="250">
        <f t="shared" si="12"/>
        <v>-633316.4299999997</v>
      </c>
    </row>
    <row r="15" spans="1:43" x14ac:dyDescent="0.25">
      <c r="A15" s="246" t="s">
        <v>173</v>
      </c>
      <c r="B15" s="246" t="s">
        <v>174</v>
      </c>
      <c r="C15" s="246">
        <v>5524</v>
      </c>
      <c r="D15" s="246" t="s">
        <v>189</v>
      </c>
      <c r="E15" t="s">
        <v>189</v>
      </c>
      <c r="F15" s="312">
        <v>1436942.04</v>
      </c>
      <c r="G15" s="312">
        <v>29251</v>
      </c>
      <c r="H15" s="312">
        <v>334528.46000000002</v>
      </c>
      <c r="J15" s="310">
        <v>261034.64</v>
      </c>
      <c r="K15" s="310">
        <v>247909.91</v>
      </c>
      <c r="N15" s="314">
        <v>12310</v>
      </c>
      <c r="Q15" s="314">
        <v>374776.77</v>
      </c>
      <c r="R15" s="314">
        <v>1594.24</v>
      </c>
      <c r="U15" s="310">
        <v>-576856.4</v>
      </c>
      <c r="V15" s="310">
        <v>2525004.41</v>
      </c>
      <c r="Y15" s="316">
        <v>1030999.13</v>
      </c>
      <c r="Z15" s="316">
        <v>184560</v>
      </c>
      <c r="AB15" s="316">
        <v>1336764.96</v>
      </c>
      <c r="AD15" s="316">
        <v>9000</v>
      </c>
      <c r="AE15" s="320">
        <v>1545220.96</v>
      </c>
      <c r="AG15" s="320">
        <v>12180</v>
      </c>
      <c r="AH15" s="320">
        <v>752152.43</v>
      </c>
      <c r="AI15" s="320">
        <v>278933.67</v>
      </c>
      <c r="AL15" s="321">
        <f t="shared" si="7"/>
        <v>1800721.5</v>
      </c>
      <c r="AM15" s="255">
        <f t="shared" si="8"/>
        <v>388681.01</v>
      </c>
      <c r="AN15" s="250">
        <f t="shared" si="9"/>
        <v>1412040.49</v>
      </c>
      <c r="AO15" s="256">
        <f t="shared" si="10"/>
        <v>2561324.09</v>
      </c>
      <c r="AP15" s="322">
        <f t="shared" si="11"/>
        <v>2588487.06</v>
      </c>
      <c r="AQ15" s="250">
        <f t="shared" si="12"/>
        <v>-27162.970000000205</v>
      </c>
    </row>
    <row r="16" spans="1:43" x14ac:dyDescent="0.25">
      <c r="A16" s="246" t="s">
        <v>173</v>
      </c>
      <c r="B16" s="246" t="s">
        <v>174</v>
      </c>
      <c r="C16" s="246">
        <v>5657</v>
      </c>
      <c r="D16" s="246" t="s">
        <v>191</v>
      </c>
      <c r="E16" t="s">
        <v>191</v>
      </c>
      <c r="F16" s="312">
        <v>916491.01</v>
      </c>
      <c r="G16" s="312">
        <v>63700</v>
      </c>
      <c r="H16" s="312">
        <v>142040.67000000001</v>
      </c>
      <c r="J16" s="310">
        <v>231390.41</v>
      </c>
      <c r="K16" s="310">
        <v>666263.51</v>
      </c>
      <c r="N16" s="314">
        <v>11700</v>
      </c>
      <c r="Q16" s="314">
        <v>220000</v>
      </c>
      <c r="R16" s="314">
        <v>2394.3200000000002</v>
      </c>
      <c r="T16" s="310">
        <v>-3085696.91</v>
      </c>
      <c r="U16" s="310">
        <v>3.08</v>
      </c>
      <c r="V16" s="310">
        <v>4613167.97</v>
      </c>
      <c r="Y16" s="316">
        <v>1787913.53</v>
      </c>
      <c r="AA16" s="316">
        <v>-662.61</v>
      </c>
      <c r="AB16" s="316">
        <v>565263</v>
      </c>
      <c r="AD16" s="316">
        <v>13500</v>
      </c>
      <c r="AE16" s="320">
        <v>792303</v>
      </c>
      <c r="AF16" s="320">
        <v>4942</v>
      </c>
      <c r="AH16" s="320">
        <v>1154484.1200000001</v>
      </c>
      <c r="AI16" s="320">
        <v>155967.66</v>
      </c>
      <c r="AL16" s="321">
        <f t="shared" si="7"/>
        <v>1122231.68</v>
      </c>
      <c r="AM16" s="255">
        <f t="shared" si="8"/>
        <v>234094.32</v>
      </c>
      <c r="AN16" s="250">
        <f t="shared" si="9"/>
        <v>888137.35999999987</v>
      </c>
      <c r="AO16" s="256">
        <f t="shared" si="10"/>
        <v>2366013.92</v>
      </c>
      <c r="AP16" s="322">
        <f t="shared" si="11"/>
        <v>2107696.7800000003</v>
      </c>
      <c r="AQ16" s="250">
        <f t="shared" si="12"/>
        <v>258317.13999999966</v>
      </c>
    </row>
    <row r="17" spans="1:43" x14ac:dyDescent="0.25">
      <c r="A17" s="246" t="s">
        <v>173</v>
      </c>
      <c r="B17" s="246" t="s">
        <v>174</v>
      </c>
      <c r="C17" s="246">
        <v>4057</v>
      </c>
      <c r="D17" s="246" t="s">
        <v>193</v>
      </c>
      <c r="E17" t="s">
        <v>193</v>
      </c>
      <c r="F17" s="312">
        <v>734985.19</v>
      </c>
      <c r="G17" s="312">
        <v>1121.53</v>
      </c>
      <c r="H17" s="312">
        <v>142582.16</v>
      </c>
      <c r="J17" s="310">
        <v>1669310.59</v>
      </c>
      <c r="K17" s="310">
        <v>726857.19</v>
      </c>
      <c r="M17" s="314">
        <v>8700</v>
      </c>
      <c r="N17" s="314">
        <v>11700</v>
      </c>
      <c r="Q17" s="314">
        <v>289428.36</v>
      </c>
      <c r="R17" s="314">
        <v>10727</v>
      </c>
      <c r="U17" s="310">
        <v>-471767.59</v>
      </c>
      <c r="V17" s="310">
        <v>2841083.43</v>
      </c>
      <c r="Y17" s="316">
        <v>1750999.76</v>
      </c>
      <c r="AA17" s="316">
        <v>685.56</v>
      </c>
      <c r="AB17" s="316">
        <v>888990</v>
      </c>
      <c r="AE17" s="320">
        <v>1268381</v>
      </c>
      <c r="AG17" s="320">
        <v>2728</v>
      </c>
      <c r="AH17" s="320">
        <v>673441.21</v>
      </c>
      <c r="AI17" s="320">
        <v>111139.65</v>
      </c>
      <c r="AL17" s="321">
        <f t="shared" si="7"/>
        <v>878688.88</v>
      </c>
      <c r="AM17" s="255">
        <f t="shared" si="8"/>
        <v>320555.36</v>
      </c>
      <c r="AN17" s="250">
        <f t="shared" si="9"/>
        <v>558133.52</v>
      </c>
      <c r="AO17" s="256">
        <f t="shared" si="10"/>
        <v>2640675.3200000003</v>
      </c>
      <c r="AP17" s="322">
        <f t="shared" si="11"/>
        <v>2055689.8599999999</v>
      </c>
      <c r="AQ17" s="250">
        <f t="shared" si="12"/>
        <v>584985.46000000043</v>
      </c>
    </row>
    <row r="18" spans="1:43" x14ac:dyDescent="0.25">
      <c r="A18" s="246" t="s">
        <v>173</v>
      </c>
      <c r="B18" s="246" t="s">
        <v>174</v>
      </c>
      <c r="C18" s="246">
        <v>2737</v>
      </c>
      <c r="D18" s="246" t="s">
        <v>195</v>
      </c>
      <c r="E18" t="s">
        <v>195</v>
      </c>
      <c r="F18" s="312">
        <v>722427.95</v>
      </c>
      <c r="G18" s="312">
        <v>6572.5</v>
      </c>
      <c r="H18" s="312">
        <v>96739.76</v>
      </c>
      <c r="J18" s="310">
        <v>2620029.46</v>
      </c>
      <c r="K18" s="310">
        <v>165839.21</v>
      </c>
      <c r="M18" s="314">
        <v>7400</v>
      </c>
      <c r="N18" s="314">
        <v>11700</v>
      </c>
      <c r="Q18" s="314">
        <v>245652.61</v>
      </c>
      <c r="R18" s="314">
        <v>1558.6</v>
      </c>
      <c r="U18" s="310">
        <v>2651599.41</v>
      </c>
      <c r="V18" s="310">
        <v>675062.61</v>
      </c>
      <c r="Y18" s="316">
        <v>899357.41</v>
      </c>
      <c r="Z18" s="316">
        <v>12400</v>
      </c>
      <c r="AA18" s="316">
        <v>711.62</v>
      </c>
      <c r="AB18" s="316">
        <v>702166.54</v>
      </c>
      <c r="AD18" s="316">
        <v>9000</v>
      </c>
      <c r="AE18" s="320">
        <v>871808.54</v>
      </c>
      <c r="AF18" s="320">
        <v>19000</v>
      </c>
      <c r="AH18" s="320">
        <v>503717.79</v>
      </c>
      <c r="AI18" s="320">
        <v>210473.59</v>
      </c>
      <c r="AL18" s="321">
        <f t="shared" si="7"/>
        <v>825740.21</v>
      </c>
      <c r="AM18" s="255">
        <f t="shared" si="8"/>
        <v>266311.20999999996</v>
      </c>
      <c r="AN18" s="250">
        <f t="shared" si="9"/>
        <v>559429</v>
      </c>
      <c r="AO18" s="256">
        <f t="shared" si="10"/>
        <v>1623635.57</v>
      </c>
      <c r="AP18" s="322">
        <f t="shared" si="11"/>
        <v>1604999.9200000002</v>
      </c>
      <c r="AQ18" s="250">
        <f t="shared" si="12"/>
        <v>18635.649999999907</v>
      </c>
    </row>
    <row r="19" spans="1:43" x14ac:dyDescent="0.25">
      <c r="A19" s="246" t="s">
        <v>173</v>
      </c>
      <c r="B19" s="246" t="s">
        <v>174</v>
      </c>
      <c r="C19" s="246">
        <v>4167</v>
      </c>
      <c r="D19" s="246" t="s">
        <v>197</v>
      </c>
      <c r="E19" t="s">
        <v>197</v>
      </c>
      <c r="F19" s="312">
        <v>867721.98</v>
      </c>
      <c r="G19" s="312">
        <v>82210.009999999995</v>
      </c>
      <c r="H19" s="312">
        <v>121609.55</v>
      </c>
      <c r="J19" s="310">
        <v>254496.27</v>
      </c>
      <c r="K19" s="310">
        <v>450436.32</v>
      </c>
      <c r="M19" s="314">
        <v>0</v>
      </c>
      <c r="N19" s="314">
        <v>4103.24</v>
      </c>
      <c r="Q19" s="314">
        <v>225077.81</v>
      </c>
      <c r="R19" s="314">
        <v>6565.66</v>
      </c>
      <c r="U19" s="310">
        <v>-281862.73</v>
      </c>
      <c r="V19" s="310">
        <v>1767990.24</v>
      </c>
      <c r="Y19" s="316">
        <v>1694540.61</v>
      </c>
      <c r="AA19" s="316">
        <v>561.20000000000005</v>
      </c>
      <c r="AB19" s="316">
        <v>974970</v>
      </c>
      <c r="AE19" s="320">
        <v>1197673</v>
      </c>
      <c r="AG19" s="320">
        <v>6978</v>
      </c>
      <c r="AH19" s="320">
        <v>1247709.3600000001</v>
      </c>
      <c r="AI19" s="320">
        <v>163111.54</v>
      </c>
      <c r="AL19" s="321">
        <f t="shared" si="7"/>
        <v>1071541.54</v>
      </c>
      <c r="AM19" s="255">
        <f t="shared" si="8"/>
        <v>235746.71</v>
      </c>
      <c r="AN19" s="250">
        <f t="shared" si="9"/>
        <v>835794.83000000007</v>
      </c>
      <c r="AO19" s="256">
        <f t="shared" si="10"/>
        <v>2670071.81</v>
      </c>
      <c r="AP19" s="322">
        <f t="shared" si="11"/>
        <v>2615471.9000000004</v>
      </c>
      <c r="AQ19" s="250">
        <f t="shared" si="12"/>
        <v>54599.909999999683</v>
      </c>
    </row>
    <row r="20" spans="1:43" x14ac:dyDescent="0.25">
      <c r="A20" s="246" t="s">
        <v>173</v>
      </c>
      <c r="B20" s="246" t="s">
        <v>174</v>
      </c>
      <c r="C20" s="246">
        <v>7036</v>
      </c>
      <c r="D20" s="246" t="s">
        <v>199</v>
      </c>
      <c r="E20" t="s">
        <v>199</v>
      </c>
      <c r="F20" s="312">
        <v>1620553.05</v>
      </c>
      <c r="G20" s="312">
        <v>0</v>
      </c>
      <c r="H20" s="312">
        <v>62479.01</v>
      </c>
      <c r="J20" s="310">
        <v>3295062.15</v>
      </c>
      <c r="K20" s="310">
        <v>663086.42000000004</v>
      </c>
      <c r="M20" s="314">
        <v>0</v>
      </c>
      <c r="N20" s="314">
        <v>12906.5</v>
      </c>
      <c r="Q20" s="314">
        <v>760852.65</v>
      </c>
      <c r="R20" s="314">
        <v>20074.02</v>
      </c>
      <c r="U20" s="310">
        <v>3545434.54</v>
      </c>
      <c r="V20" s="310">
        <v>938360.62</v>
      </c>
      <c r="Y20" s="316">
        <v>2108794.67</v>
      </c>
      <c r="AA20" s="316">
        <v>3457.72</v>
      </c>
      <c r="AB20" s="316">
        <v>1681642.26</v>
      </c>
      <c r="AE20" s="320">
        <v>1912827.26</v>
      </c>
      <c r="AG20" s="320">
        <v>2712</v>
      </c>
      <c r="AH20" s="320">
        <v>1302591.2</v>
      </c>
      <c r="AI20" s="320">
        <v>212211.89</v>
      </c>
      <c r="AL20" s="321">
        <f t="shared" si="7"/>
        <v>1683032.06</v>
      </c>
      <c r="AM20" s="255">
        <f t="shared" si="8"/>
        <v>793833.17</v>
      </c>
      <c r="AN20" s="250">
        <f t="shared" si="9"/>
        <v>889198.89</v>
      </c>
      <c r="AO20" s="256">
        <f t="shared" si="10"/>
        <v>3793894.6500000004</v>
      </c>
      <c r="AP20" s="322">
        <f t="shared" si="11"/>
        <v>3430342.35</v>
      </c>
      <c r="AQ20" s="250">
        <f t="shared" si="12"/>
        <v>363552.30000000028</v>
      </c>
    </row>
    <row r="21" spans="1:43" x14ac:dyDescent="0.25">
      <c r="A21" s="246" t="s">
        <v>173</v>
      </c>
      <c r="B21" s="246" t="s">
        <v>174</v>
      </c>
      <c r="C21" s="246">
        <v>4248</v>
      </c>
      <c r="D21" s="246" t="s">
        <v>201</v>
      </c>
      <c r="E21" t="s">
        <v>201</v>
      </c>
      <c r="F21" s="312">
        <v>789829.94</v>
      </c>
      <c r="G21" s="312">
        <v>44831.6</v>
      </c>
      <c r="H21" s="312">
        <v>13242.79</v>
      </c>
      <c r="J21" s="310">
        <v>287190.27</v>
      </c>
      <c r="K21" s="310">
        <v>904490.95</v>
      </c>
      <c r="N21" s="314">
        <v>99651.6</v>
      </c>
      <c r="Q21" s="314">
        <v>95000</v>
      </c>
      <c r="R21" s="314">
        <v>2240.11</v>
      </c>
      <c r="U21" s="310">
        <v>753090.49</v>
      </c>
      <c r="V21" s="310">
        <v>909939.73</v>
      </c>
      <c r="Y21" s="316">
        <v>1562595.56</v>
      </c>
      <c r="AA21" s="316">
        <v>12.63</v>
      </c>
      <c r="AB21" s="316">
        <v>1243700</v>
      </c>
      <c r="AE21" s="320">
        <v>1596210.49</v>
      </c>
      <c r="AF21" s="320">
        <v>8640</v>
      </c>
      <c r="AG21" s="320">
        <v>7200</v>
      </c>
      <c r="AH21" s="320">
        <v>853925.45</v>
      </c>
      <c r="AI21" s="320">
        <v>160668.63</v>
      </c>
      <c r="AL21" s="321">
        <f t="shared" si="7"/>
        <v>847904.33</v>
      </c>
      <c r="AM21" s="255">
        <f t="shared" si="8"/>
        <v>196891.71</v>
      </c>
      <c r="AN21" s="250">
        <f t="shared" si="9"/>
        <v>651012.62</v>
      </c>
      <c r="AO21" s="256">
        <f t="shared" si="10"/>
        <v>2806308.19</v>
      </c>
      <c r="AP21" s="322">
        <f t="shared" si="11"/>
        <v>2626644.5699999998</v>
      </c>
      <c r="AQ21" s="250">
        <f t="shared" si="12"/>
        <v>179663.62000000011</v>
      </c>
    </row>
    <row r="22" spans="1:43" x14ac:dyDescent="0.25">
      <c r="A22" s="246" t="s">
        <v>173</v>
      </c>
      <c r="B22" s="246" t="s">
        <v>174</v>
      </c>
      <c r="C22" s="246">
        <v>4016</v>
      </c>
      <c r="D22" s="246" t="s">
        <v>203</v>
      </c>
      <c r="E22" t="s">
        <v>203</v>
      </c>
      <c r="F22" s="312">
        <v>1109018.8500000001</v>
      </c>
      <c r="G22" s="312">
        <v>321644.09999999998</v>
      </c>
      <c r="H22" s="312">
        <v>804649.33</v>
      </c>
      <c r="J22" s="310">
        <v>504169.61</v>
      </c>
      <c r="K22" s="310">
        <v>555337.79</v>
      </c>
      <c r="N22" s="314">
        <v>-12605.69</v>
      </c>
      <c r="Q22" s="314">
        <v>923125</v>
      </c>
      <c r="R22" s="314">
        <v>2125.14</v>
      </c>
      <c r="U22" s="310">
        <v>184160.67</v>
      </c>
      <c r="V22" s="310">
        <v>1741975.93</v>
      </c>
      <c r="Y22" s="316">
        <v>2701581.22</v>
      </c>
      <c r="AB22" s="316">
        <v>1145710</v>
      </c>
      <c r="AE22" s="320">
        <v>1712507</v>
      </c>
      <c r="AH22" s="320">
        <v>1417665.99</v>
      </c>
      <c r="AI22" s="320">
        <v>261079.6</v>
      </c>
      <c r="AL22" s="321">
        <f t="shared" si="7"/>
        <v>2235312.2800000003</v>
      </c>
      <c r="AM22" s="255">
        <f t="shared" si="8"/>
        <v>912644.45000000007</v>
      </c>
      <c r="AN22" s="250">
        <f t="shared" si="9"/>
        <v>1322667.83</v>
      </c>
      <c r="AO22" s="256">
        <f t="shared" si="10"/>
        <v>3847291.22</v>
      </c>
      <c r="AP22" s="322">
        <f t="shared" si="11"/>
        <v>3391252.5900000003</v>
      </c>
      <c r="AQ22" s="250">
        <f t="shared" si="12"/>
        <v>456038.62999999989</v>
      </c>
    </row>
    <row r="23" spans="1:43" x14ac:dyDescent="0.25">
      <c r="A23" s="246" t="s">
        <v>173</v>
      </c>
      <c r="B23" s="246" t="s">
        <v>174</v>
      </c>
      <c r="C23" s="246">
        <v>1202</v>
      </c>
      <c r="D23" s="246" t="s">
        <v>205</v>
      </c>
      <c r="E23" t="s">
        <v>205</v>
      </c>
      <c r="F23" s="312">
        <v>774722</v>
      </c>
      <c r="G23" s="312">
        <v>37899.35</v>
      </c>
      <c r="H23" s="312">
        <v>169780.22</v>
      </c>
      <c r="J23" s="310">
        <v>1827657.58</v>
      </c>
      <c r="K23" s="310">
        <v>537603.6</v>
      </c>
      <c r="M23" s="314">
        <v>0</v>
      </c>
      <c r="N23" s="314">
        <v>15060</v>
      </c>
      <c r="Q23" s="314">
        <v>421313.43</v>
      </c>
      <c r="R23" s="314">
        <v>420.28</v>
      </c>
      <c r="U23" s="310">
        <v>863261.56</v>
      </c>
      <c r="V23" s="310">
        <v>2083742</v>
      </c>
      <c r="Y23" s="316">
        <v>1175299.8899999999</v>
      </c>
      <c r="AA23" s="316">
        <v>1765.16</v>
      </c>
      <c r="AB23" s="316">
        <v>570624</v>
      </c>
      <c r="AE23" s="320">
        <v>883434</v>
      </c>
      <c r="AG23" s="320">
        <v>1520</v>
      </c>
      <c r="AH23" s="320">
        <v>603108.39</v>
      </c>
      <c r="AI23" s="320">
        <v>195761.18</v>
      </c>
      <c r="AK23" s="320">
        <v>100000</v>
      </c>
      <c r="AL23" s="321">
        <f t="shared" si="7"/>
        <v>982401.57</v>
      </c>
      <c r="AM23" s="255">
        <f t="shared" si="8"/>
        <v>436793.71</v>
      </c>
      <c r="AN23" s="250">
        <f t="shared" si="9"/>
        <v>545607.85999999987</v>
      </c>
      <c r="AO23" s="256">
        <f t="shared" si="10"/>
        <v>1747689.0499999998</v>
      </c>
      <c r="AP23" s="322">
        <f t="shared" si="11"/>
        <v>1783823.57</v>
      </c>
      <c r="AQ23" s="250">
        <f t="shared" si="12"/>
        <v>-36134.520000000251</v>
      </c>
    </row>
    <row r="24" spans="1:43" x14ac:dyDescent="0.25">
      <c r="A24" s="246" t="s">
        <v>177</v>
      </c>
      <c r="B24" s="246" t="s">
        <v>207</v>
      </c>
      <c r="C24" s="246">
        <v>6244</v>
      </c>
      <c r="D24" s="246" t="s">
        <v>210</v>
      </c>
      <c r="E24" t="s">
        <v>210</v>
      </c>
      <c r="F24" s="312">
        <v>673424.61</v>
      </c>
      <c r="G24" s="312">
        <v>84000</v>
      </c>
      <c r="H24" s="312">
        <v>16408.84</v>
      </c>
      <c r="J24" s="310">
        <v>109874.38</v>
      </c>
      <c r="K24" s="310">
        <v>99068.02</v>
      </c>
      <c r="R24" s="314">
        <v>0</v>
      </c>
      <c r="T24" s="310">
        <v>-1004325.38</v>
      </c>
      <c r="U24" s="310">
        <v>1563896.51</v>
      </c>
      <c r="Y24" s="316">
        <v>2476990.37</v>
      </c>
      <c r="AA24" s="316">
        <v>1606.77</v>
      </c>
      <c r="AB24" s="316">
        <v>1253036</v>
      </c>
      <c r="AD24" s="316">
        <v>10500</v>
      </c>
      <c r="AE24" s="320">
        <v>1825669</v>
      </c>
      <c r="AF24" s="320">
        <v>5680</v>
      </c>
      <c r="AH24" s="320">
        <v>1402819.67</v>
      </c>
      <c r="AI24" s="320">
        <v>84759.75</v>
      </c>
      <c r="AL24" s="321">
        <f t="shared" si="7"/>
        <v>773833.45</v>
      </c>
      <c r="AM24" s="255">
        <f t="shared" si="8"/>
        <v>0</v>
      </c>
      <c r="AN24" s="250">
        <f t="shared" si="9"/>
        <v>773833.45</v>
      </c>
      <c r="AO24" s="256">
        <f t="shared" si="10"/>
        <v>3742133.14</v>
      </c>
      <c r="AP24" s="322">
        <f t="shared" si="11"/>
        <v>3318928.42</v>
      </c>
      <c r="AQ24" s="250">
        <f t="shared" si="12"/>
        <v>423204.7200000002</v>
      </c>
    </row>
    <row r="25" spans="1:43" x14ac:dyDescent="0.25">
      <c r="A25" s="246" t="s">
        <v>177</v>
      </c>
      <c r="B25" s="246" t="s">
        <v>207</v>
      </c>
      <c r="C25" s="246">
        <v>4760</v>
      </c>
      <c r="D25" s="246" t="s">
        <v>211</v>
      </c>
      <c r="E25" t="s">
        <v>211</v>
      </c>
      <c r="F25" s="312">
        <v>318731.06</v>
      </c>
      <c r="G25" s="312">
        <v>0</v>
      </c>
      <c r="H25" s="312">
        <v>12334.97</v>
      </c>
      <c r="J25" s="310">
        <v>1002545.72</v>
      </c>
      <c r="K25" s="310">
        <v>1445606.04</v>
      </c>
      <c r="R25" s="314">
        <v>-761.42</v>
      </c>
      <c r="T25" s="310">
        <v>-160236.91</v>
      </c>
      <c r="U25" s="310">
        <v>1193331.82</v>
      </c>
      <c r="V25" s="310">
        <v>1812784.26</v>
      </c>
      <c r="Y25" s="316">
        <v>1528705.58</v>
      </c>
      <c r="AA25" s="316">
        <v>31.8</v>
      </c>
      <c r="AB25" s="316">
        <v>1438569.99</v>
      </c>
      <c r="AD25" s="316">
        <v>14020</v>
      </c>
      <c r="AE25" s="320">
        <v>1697464.48</v>
      </c>
      <c r="AG25" s="320">
        <v>7125</v>
      </c>
      <c r="AH25" s="320">
        <v>1145309.07</v>
      </c>
      <c r="AI25" s="320">
        <v>197328.78</v>
      </c>
      <c r="AL25" s="321">
        <f t="shared" si="7"/>
        <v>331066.02999999997</v>
      </c>
      <c r="AM25" s="255">
        <f t="shared" si="8"/>
        <v>-761.42</v>
      </c>
      <c r="AN25" s="250">
        <f t="shared" si="9"/>
        <v>331827.44999999995</v>
      </c>
      <c r="AO25" s="256">
        <f t="shared" si="10"/>
        <v>2981327.37</v>
      </c>
      <c r="AP25" s="322">
        <f t="shared" si="11"/>
        <v>3047227.3299999996</v>
      </c>
      <c r="AQ25" s="250">
        <f t="shared" si="12"/>
        <v>-65899.959999999497</v>
      </c>
    </row>
    <row r="26" spans="1:43" x14ac:dyDescent="0.25">
      <c r="A26" s="246" t="s">
        <v>177</v>
      </c>
      <c r="B26" s="246" t="s">
        <v>207</v>
      </c>
      <c r="C26" s="246">
        <v>3665</v>
      </c>
      <c r="D26" s="246" t="s">
        <v>212</v>
      </c>
      <c r="E26" t="s">
        <v>212</v>
      </c>
      <c r="F26">
        <v>116371.77</v>
      </c>
      <c r="G26">
        <v>3550511</v>
      </c>
      <c r="H26">
        <v>21798.67</v>
      </c>
      <c r="I26"/>
      <c r="J26">
        <v>152748.51999999999</v>
      </c>
      <c r="K26">
        <v>549915.25</v>
      </c>
      <c r="M26"/>
      <c r="N26">
        <v>3900</v>
      </c>
      <c r="O26"/>
      <c r="P26"/>
      <c r="Q26">
        <v>232636</v>
      </c>
      <c r="R26">
        <v>27589.58</v>
      </c>
      <c r="S26">
        <v>30000</v>
      </c>
      <c r="U26">
        <v>-1343695.59</v>
      </c>
      <c r="V26">
        <v>1839928.23</v>
      </c>
      <c r="W26"/>
      <c r="X26">
        <v>530.19000000000005</v>
      </c>
      <c r="Y26">
        <v>4584166.32</v>
      </c>
      <c r="Z26"/>
      <c r="AA26">
        <v>29.73</v>
      </c>
      <c r="AB26">
        <v>476248.5</v>
      </c>
      <c r="AC26"/>
      <c r="AD26"/>
      <c r="AE26">
        <v>779092.5</v>
      </c>
      <c r="AF26">
        <v>8960</v>
      </c>
      <c r="AG26">
        <v>3784</v>
      </c>
      <c r="AH26">
        <v>589213.65</v>
      </c>
      <c r="AI26">
        <v>78937.600000000006</v>
      </c>
      <c r="AJ26"/>
      <c r="AK26"/>
      <c r="AL26" s="321">
        <f>SUM(F26:I26)</f>
        <v>3688681.44</v>
      </c>
      <c r="AM26" s="255">
        <f>SUM(M26:R26)</f>
        <v>264125.58</v>
      </c>
      <c r="AN26" s="250">
        <f>AL26-AM26</f>
        <v>3424555.86</v>
      </c>
      <c r="AO26" s="256">
        <f>SUM(W26:AD26)</f>
        <v>5060974.7400000012</v>
      </c>
      <c r="AP26" s="322">
        <f>SUM(AE26:AK26)</f>
        <v>1459987.75</v>
      </c>
      <c r="AQ26" s="250">
        <f t="shared" si="12"/>
        <v>3600986.9900000012</v>
      </c>
    </row>
    <row r="27" spans="1:43" x14ac:dyDescent="0.25">
      <c r="A27" s="246" t="s">
        <v>177</v>
      </c>
      <c r="B27" s="246" t="s">
        <v>207</v>
      </c>
      <c r="C27" s="246">
        <v>4355</v>
      </c>
      <c r="D27" s="246" t="s">
        <v>213</v>
      </c>
      <c r="E27" t="s">
        <v>213</v>
      </c>
      <c r="F27" s="312">
        <v>360521.17</v>
      </c>
      <c r="G27" s="312">
        <v>0</v>
      </c>
      <c r="H27" s="312">
        <v>6494.75</v>
      </c>
      <c r="J27" s="310">
        <v>2115520.5499999998</v>
      </c>
      <c r="K27" s="310">
        <v>735078.65</v>
      </c>
      <c r="Q27" s="314">
        <v>256056</v>
      </c>
      <c r="R27" s="314">
        <v>721</v>
      </c>
      <c r="U27" s="310">
        <v>-56704.13</v>
      </c>
      <c r="V27" s="310">
        <v>3263098.4</v>
      </c>
      <c r="X27" s="316">
        <v>288.86</v>
      </c>
      <c r="Y27" s="316">
        <v>938404.91</v>
      </c>
      <c r="AB27" s="316">
        <v>1080090</v>
      </c>
      <c r="AE27" s="320">
        <v>1500404.96</v>
      </c>
      <c r="AG27" s="320">
        <v>780</v>
      </c>
      <c r="AH27" s="320">
        <v>601302.56000000006</v>
      </c>
      <c r="AI27" s="320">
        <v>161852.4</v>
      </c>
      <c r="AL27" s="321">
        <f t="shared" si="7"/>
        <v>367015.92</v>
      </c>
      <c r="AM27" s="255">
        <f>SUM(M27:R27)</f>
        <v>256777</v>
      </c>
      <c r="AN27" s="250">
        <f t="shared" si="9"/>
        <v>110238.91999999998</v>
      </c>
      <c r="AO27" s="256">
        <f t="shared" si="10"/>
        <v>2018783.77</v>
      </c>
      <c r="AP27" s="322">
        <f t="shared" si="11"/>
        <v>2264339.92</v>
      </c>
      <c r="AQ27" s="250">
        <f t="shared" si="12"/>
        <v>-245556.14999999991</v>
      </c>
    </row>
    <row r="28" spans="1:43" x14ac:dyDescent="0.25">
      <c r="A28" s="246" t="s">
        <v>177</v>
      </c>
      <c r="B28" s="246" t="s">
        <v>207</v>
      </c>
      <c r="C28" s="246">
        <v>2703</v>
      </c>
      <c r="D28" s="246" t="s">
        <v>214</v>
      </c>
      <c r="E28" t="s">
        <v>214</v>
      </c>
      <c r="F28" s="312">
        <v>425497.49</v>
      </c>
      <c r="G28" s="312">
        <v>0</v>
      </c>
      <c r="H28" s="312">
        <v>9002.1</v>
      </c>
      <c r="J28" s="310">
        <v>2138809.09</v>
      </c>
      <c r="K28" s="310">
        <v>281988.43</v>
      </c>
      <c r="R28" s="314">
        <v>12722.32</v>
      </c>
      <c r="S28" s="310">
        <v>24608</v>
      </c>
      <c r="U28" s="310">
        <v>-379552.82</v>
      </c>
      <c r="V28" s="310">
        <v>3122820.6</v>
      </c>
      <c r="X28" s="316">
        <v>3.49</v>
      </c>
      <c r="Y28" s="316">
        <v>1269229.8899999999</v>
      </c>
      <c r="AA28" s="316">
        <v>186.52</v>
      </c>
      <c r="AB28" s="316">
        <v>650716</v>
      </c>
      <c r="AE28" s="320">
        <v>962998.63</v>
      </c>
      <c r="AF28" s="320">
        <v>1300</v>
      </c>
      <c r="AH28" s="320">
        <v>618833.66</v>
      </c>
      <c r="AI28" s="320">
        <v>262304.59999999998</v>
      </c>
      <c r="AL28" s="321">
        <f t="shared" si="7"/>
        <v>434499.58999999997</v>
      </c>
      <c r="AM28" s="255">
        <f t="shared" ref="AM28:AM71" si="13">SUM(M28:R28)</f>
        <v>12722.32</v>
      </c>
      <c r="AN28" s="250">
        <f t="shared" si="9"/>
        <v>421777.26999999996</v>
      </c>
      <c r="AO28" s="256">
        <f t="shared" si="10"/>
        <v>1920135.9</v>
      </c>
      <c r="AP28" s="322">
        <f t="shared" si="11"/>
        <v>1845436.8900000001</v>
      </c>
      <c r="AQ28" s="250">
        <f t="shared" si="12"/>
        <v>74699.009999999776</v>
      </c>
    </row>
    <row r="29" spans="1:43" x14ac:dyDescent="0.25">
      <c r="A29" s="246" t="s">
        <v>177</v>
      </c>
      <c r="B29" s="246" t="s">
        <v>207</v>
      </c>
      <c r="C29" s="246">
        <v>3283</v>
      </c>
      <c r="D29" s="246" t="s">
        <v>215</v>
      </c>
      <c r="E29" t="s">
        <v>215</v>
      </c>
      <c r="F29" s="312">
        <v>343112.46</v>
      </c>
      <c r="G29" s="312">
        <v>0</v>
      </c>
      <c r="H29" s="312">
        <v>7838.61</v>
      </c>
      <c r="J29" s="310">
        <v>1150557.1399999999</v>
      </c>
      <c r="K29" s="310">
        <v>957564.67</v>
      </c>
      <c r="Q29" s="314">
        <v>0</v>
      </c>
      <c r="R29" s="314">
        <v>2552</v>
      </c>
      <c r="U29" s="310">
        <v>-71572.44</v>
      </c>
      <c r="Y29" s="316">
        <v>3655866.49</v>
      </c>
      <c r="AA29" s="316">
        <v>265.72000000000003</v>
      </c>
      <c r="AB29" s="316">
        <v>254760</v>
      </c>
      <c r="AD29" s="316">
        <v>15690</v>
      </c>
      <c r="AE29" s="320">
        <v>700403.98</v>
      </c>
      <c r="AG29" s="320">
        <v>6677</v>
      </c>
      <c r="AH29" s="320">
        <v>607129.48</v>
      </c>
      <c r="AI29" s="320">
        <v>84278.43</v>
      </c>
      <c r="AL29" s="321">
        <f t="shared" si="7"/>
        <v>350951.07</v>
      </c>
      <c r="AM29" s="255">
        <f t="shared" si="13"/>
        <v>2552</v>
      </c>
      <c r="AN29" s="250">
        <f t="shared" si="9"/>
        <v>348399.07</v>
      </c>
      <c r="AO29" s="256">
        <f t="shared" si="10"/>
        <v>3926582.2100000004</v>
      </c>
      <c r="AP29" s="322">
        <f t="shared" si="11"/>
        <v>1398488.89</v>
      </c>
      <c r="AQ29" s="250">
        <f t="shared" si="12"/>
        <v>2528093.3200000003</v>
      </c>
    </row>
    <row r="30" spans="1:43" x14ac:dyDescent="0.25">
      <c r="A30" s="246" t="s">
        <v>177</v>
      </c>
      <c r="B30" s="246" t="s">
        <v>207</v>
      </c>
      <c r="C30" s="246">
        <v>1804</v>
      </c>
      <c r="D30" s="246" t="s">
        <v>216</v>
      </c>
      <c r="E30" t="s">
        <v>216</v>
      </c>
      <c r="F30" s="312">
        <v>430517.35</v>
      </c>
      <c r="G30" s="312">
        <v>428966.24</v>
      </c>
      <c r="H30" s="312">
        <v>15016.92</v>
      </c>
      <c r="J30" s="310">
        <v>551024.44999999995</v>
      </c>
      <c r="K30" s="310">
        <v>40796.29</v>
      </c>
      <c r="Q30" s="314">
        <v>231674</v>
      </c>
      <c r="R30" s="314">
        <v>-451</v>
      </c>
      <c r="T30" s="310">
        <v>-210876.62</v>
      </c>
      <c r="U30" s="310">
        <v>-221591.67</v>
      </c>
      <c r="V30" s="310">
        <v>1260515.6599999999</v>
      </c>
      <c r="Y30" s="316">
        <v>1265613.6100000001</v>
      </c>
      <c r="AA30" s="316">
        <v>0.74</v>
      </c>
      <c r="AB30" s="316">
        <v>602298.6</v>
      </c>
      <c r="AE30" s="320">
        <v>846285.62</v>
      </c>
      <c r="AF30" s="320">
        <v>2000</v>
      </c>
      <c r="AH30" s="320">
        <v>430497.18</v>
      </c>
      <c r="AI30" s="320">
        <v>182079.27</v>
      </c>
      <c r="AL30" s="321">
        <f t="shared" si="7"/>
        <v>874500.51</v>
      </c>
      <c r="AM30" s="255">
        <f t="shared" si="13"/>
        <v>231223</v>
      </c>
      <c r="AN30" s="250">
        <f t="shared" si="9"/>
        <v>643277.51</v>
      </c>
      <c r="AO30" s="256">
        <f t="shared" si="10"/>
        <v>1867912.9500000002</v>
      </c>
      <c r="AP30" s="322">
        <f t="shared" si="11"/>
        <v>1460862.07</v>
      </c>
      <c r="AQ30" s="250">
        <f t="shared" si="12"/>
        <v>407050.88000000012</v>
      </c>
    </row>
    <row r="31" spans="1:43" x14ac:dyDescent="0.25">
      <c r="A31" s="246" t="s">
        <v>177</v>
      </c>
      <c r="B31" s="246" t="s">
        <v>207</v>
      </c>
      <c r="C31" s="246">
        <v>2904</v>
      </c>
      <c r="D31" s="246" t="s">
        <v>217</v>
      </c>
      <c r="E31" t="s">
        <v>217</v>
      </c>
      <c r="F31" s="312">
        <v>291325.78000000003</v>
      </c>
      <c r="G31" s="312">
        <v>19000</v>
      </c>
      <c r="H31" s="312">
        <v>1114.42</v>
      </c>
      <c r="I31" s="312">
        <v>2469</v>
      </c>
      <c r="J31" s="310">
        <v>200513</v>
      </c>
      <c r="K31" s="310">
        <v>422368.27</v>
      </c>
      <c r="R31" s="314">
        <v>796</v>
      </c>
      <c r="T31" s="310">
        <v>-2190280.75</v>
      </c>
      <c r="U31" s="310">
        <v>44353.34</v>
      </c>
      <c r="V31" s="310">
        <v>3095144.84</v>
      </c>
      <c r="W31" s="316">
        <v>-19.47</v>
      </c>
      <c r="Y31" s="316">
        <v>877962.58</v>
      </c>
      <c r="AA31" s="316">
        <v>788.86</v>
      </c>
      <c r="AB31" s="316">
        <v>1242667</v>
      </c>
      <c r="AD31" s="316">
        <v>48707</v>
      </c>
      <c r="AE31" s="320">
        <v>1594720</v>
      </c>
      <c r="AH31" s="320">
        <v>404054.93</v>
      </c>
      <c r="AI31" s="320">
        <v>184554</v>
      </c>
      <c r="AL31" s="321">
        <f t="shared" si="7"/>
        <v>313909.2</v>
      </c>
      <c r="AM31" s="255">
        <f t="shared" si="13"/>
        <v>796</v>
      </c>
      <c r="AN31" s="250">
        <f t="shared" si="9"/>
        <v>313113.2</v>
      </c>
      <c r="AO31" s="256">
        <f t="shared" si="10"/>
        <v>2170105.9699999997</v>
      </c>
      <c r="AP31" s="322">
        <f t="shared" si="11"/>
        <v>2183328.9299999997</v>
      </c>
      <c r="AQ31" s="250">
        <f t="shared" si="12"/>
        <v>-13222.959999999963</v>
      </c>
    </row>
    <row r="32" spans="1:43" x14ac:dyDescent="0.25">
      <c r="A32" s="246" t="s">
        <v>177</v>
      </c>
      <c r="B32" s="246" t="s">
        <v>207</v>
      </c>
      <c r="C32" s="246">
        <v>6953</v>
      </c>
      <c r="D32" s="246" t="s">
        <v>218</v>
      </c>
      <c r="E32" t="s">
        <v>218</v>
      </c>
      <c r="F32" s="312">
        <v>459433.43</v>
      </c>
      <c r="G32" s="312">
        <v>0</v>
      </c>
      <c r="H32" s="312">
        <v>82713.009999999995</v>
      </c>
      <c r="J32" s="310">
        <v>764963.37</v>
      </c>
      <c r="K32" s="310">
        <v>2787886.09</v>
      </c>
      <c r="N32" s="314">
        <v>466970</v>
      </c>
      <c r="R32" s="314">
        <v>0</v>
      </c>
      <c r="U32" s="310">
        <v>-6770563.9199999999</v>
      </c>
      <c r="V32" s="310">
        <v>11903501.289999999</v>
      </c>
      <c r="Y32" s="316">
        <v>1659761.46</v>
      </c>
      <c r="AB32" s="316">
        <v>1281332.44</v>
      </c>
      <c r="AD32" s="316">
        <v>250000</v>
      </c>
      <c r="AE32" s="320">
        <v>2064462.44</v>
      </c>
      <c r="AH32" s="320">
        <v>1513188.75</v>
      </c>
      <c r="AI32" s="320">
        <v>1118354.18</v>
      </c>
      <c r="AL32" s="321">
        <f t="shared" si="7"/>
        <v>542146.43999999994</v>
      </c>
      <c r="AM32" s="255">
        <f t="shared" si="13"/>
        <v>466970</v>
      </c>
      <c r="AN32" s="250">
        <f t="shared" si="9"/>
        <v>75176.439999999944</v>
      </c>
      <c r="AO32" s="256">
        <f t="shared" si="10"/>
        <v>3191093.9</v>
      </c>
      <c r="AP32" s="322">
        <f t="shared" si="11"/>
        <v>4696005.37</v>
      </c>
      <c r="AQ32" s="250">
        <f t="shared" si="12"/>
        <v>-1504911.4700000002</v>
      </c>
    </row>
    <row r="33" spans="1:43" x14ac:dyDescent="0.25">
      <c r="A33" s="246" t="s">
        <v>177</v>
      </c>
      <c r="B33" s="246" t="s">
        <v>207</v>
      </c>
      <c r="C33" s="246">
        <v>5358</v>
      </c>
      <c r="D33" s="246" t="s">
        <v>219</v>
      </c>
      <c r="E33" t="s">
        <v>219</v>
      </c>
      <c r="F33" s="312">
        <v>200517.14</v>
      </c>
      <c r="G33" s="312">
        <v>70000</v>
      </c>
      <c r="H33" s="312">
        <v>23581.98</v>
      </c>
      <c r="J33" s="310">
        <v>1297977.75</v>
      </c>
      <c r="K33" s="310">
        <v>15</v>
      </c>
      <c r="R33" s="314">
        <v>3516.5</v>
      </c>
      <c r="V33" s="310">
        <v>1455376.69</v>
      </c>
      <c r="Y33" s="316">
        <v>1331487.33</v>
      </c>
      <c r="AA33" s="316">
        <v>115.01</v>
      </c>
      <c r="AB33" s="316">
        <v>18000</v>
      </c>
      <c r="AE33" s="320">
        <v>508943.57</v>
      </c>
      <c r="AG33" s="320">
        <v>5400</v>
      </c>
      <c r="AH33" s="320">
        <v>617167.68000000005</v>
      </c>
      <c r="AI33" s="320">
        <v>84892.41</v>
      </c>
      <c r="AL33" s="321">
        <f t="shared" si="7"/>
        <v>294099.12</v>
      </c>
      <c r="AM33" s="255">
        <f t="shared" si="13"/>
        <v>3516.5</v>
      </c>
      <c r="AN33" s="250">
        <f t="shared" si="9"/>
        <v>290582.62</v>
      </c>
      <c r="AO33" s="256">
        <f t="shared" si="10"/>
        <v>1349602.34</v>
      </c>
      <c r="AP33" s="322">
        <f t="shared" si="11"/>
        <v>1216403.6599999999</v>
      </c>
      <c r="AQ33" s="250">
        <f t="shared" si="12"/>
        <v>133198.68000000017</v>
      </c>
    </row>
    <row r="34" spans="1:43" x14ac:dyDescent="0.25">
      <c r="A34" s="246" t="s">
        <v>177</v>
      </c>
      <c r="B34" s="246" t="s">
        <v>207</v>
      </c>
      <c r="C34" s="246">
        <v>1450</v>
      </c>
      <c r="D34" s="246" t="s">
        <v>220</v>
      </c>
      <c r="E34" t="s">
        <v>220</v>
      </c>
      <c r="F34" s="312">
        <v>641385.13</v>
      </c>
      <c r="G34" s="312">
        <v>371085.62</v>
      </c>
      <c r="H34" s="312">
        <v>284496.90000000002</v>
      </c>
      <c r="J34" s="310">
        <v>644375.87</v>
      </c>
      <c r="K34" s="310">
        <v>447847.96</v>
      </c>
      <c r="R34" s="314">
        <v>3010</v>
      </c>
      <c r="U34" s="310">
        <v>264048.64000000001</v>
      </c>
      <c r="V34" s="310">
        <v>1829621.52</v>
      </c>
      <c r="Y34" s="316">
        <v>1765931.87</v>
      </c>
      <c r="AA34" s="316">
        <v>485.33</v>
      </c>
      <c r="AE34" s="320">
        <v>508038.47</v>
      </c>
      <c r="AF34" s="320">
        <v>6000</v>
      </c>
      <c r="AG34" s="320">
        <v>1088</v>
      </c>
      <c r="AH34" s="320">
        <v>619386.01</v>
      </c>
      <c r="AI34" s="320">
        <v>339393.4</v>
      </c>
      <c r="AL34" s="321">
        <f t="shared" si="7"/>
        <v>1296967.6499999999</v>
      </c>
      <c r="AM34" s="255">
        <f t="shared" si="13"/>
        <v>3010</v>
      </c>
      <c r="AN34" s="250">
        <f t="shared" si="9"/>
        <v>1293957.6499999999</v>
      </c>
      <c r="AO34" s="256">
        <f t="shared" si="10"/>
        <v>1766417.2000000002</v>
      </c>
      <c r="AP34" s="322">
        <f t="shared" si="11"/>
        <v>1473905.88</v>
      </c>
      <c r="AQ34" s="250">
        <f t="shared" si="12"/>
        <v>292511.3200000003</v>
      </c>
    </row>
    <row r="35" spans="1:43" x14ac:dyDescent="0.25">
      <c r="A35" s="246" t="s">
        <v>177</v>
      </c>
      <c r="B35" s="246" t="s">
        <v>207</v>
      </c>
      <c r="C35" s="246">
        <v>1590</v>
      </c>
      <c r="D35" s="246" t="s">
        <v>221</v>
      </c>
      <c r="E35" t="s">
        <v>221</v>
      </c>
      <c r="F35" s="312">
        <v>163597.09</v>
      </c>
      <c r="G35" s="312">
        <v>695107.2</v>
      </c>
      <c r="H35" s="312">
        <v>37306.94</v>
      </c>
      <c r="J35" s="310">
        <v>482044.11</v>
      </c>
      <c r="K35" s="310">
        <v>153923.48000000001</v>
      </c>
      <c r="L35" s="310">
        <v>1</v>
      </c>
      <c r="Q35" s="314">
        <v>218146</v>
      </c>
      <c r="R35" s="314">
        <v>17560</v>
      </c>
      <c r="U35" s="310">
        <v>-1564593.23</v>
      </c>
      <c r="V35" s="310">
        <v>2563303.2200000002</v>
      </c>
      <c r="Y35" s="316">
        <v>1234396.76</v>
      </c>
      <c r="AA35" s="316">
        <v>255.98</v>
      </c>
      <c r="AB35" s="316">
        <v>249900</v>
      </c>
      <c r="AE35" s="320">
        <v>550032</v>
      </c>
      <c r="AH35" s="320">
        <v>403390.71</v>
      </c>
      <c r="AI35" s="320">
        <v>233566.2</v>
      </c>
      <c r="AL35" s="321">
        <f t="shared" si="7"/>
        <v>896011.23</v>
      </c>
      <c r="AM35" s="255">
        <f t="shared" si="13"/>
        <v>235706</v>
      </c>
      <c r="AN35" s="250">
        <f t="shared" si="9"/>
        <v>660305.23</v>
      </c>
      <c r="AO35" s="256">
        <f t="shared" si="10"/>
        <v>1484552.74</v>
      </c>
      <c r="AP35" s="322">
        <f t="shared" si="11"/>
        <v>1186988.9099999999</v>
      </c>
      <c r="AQ35" s="250">
        <f t="shared" si="12"/>
        <v>297563.83000000007</v>
      </c>
    </row>
    <row r="36" spans="1:43" x14ac:dyDescent="0.25">
      <c r="A36" s="246" t="s">
        <v>180</v>
      </c>
      <c r="B36" s="246" t="s">
        <v>223</v>
      </c>
      <c r="C36" s="246">
        <v>6255</v>
      </c>
      <c r="D36" s="246" t="s">
        <v>225</v>
      </c>
      <c r="E36" t="s">
        <v>225</v>
      </c>
      <c r="F36" s="312">
        <v>813969.45</v>
      </c>
      <c r="G36" s="312">
        <v>7728</v>
      </c>
      <c r="H36" s="312">
        <v>36301.040000000001</v>
      </c>
      <c r="J36" s="310">
        <v>574727.12</v>
      </c>
      <c r="K36" s="310">
        <v>109086.74</v>
      </c>
      <c r="N36" s="314">
        <v>10330</v>
      </c>
      <c r="Q36" s="314">
        <v>525496</v>
      </c>
      <c r="R36" s="314">
        <v>3772.87</v>
      </c>
      <c r="U36" s="310">
        <v>-2254602.9</v>
      </c>
      <c r="V36" s="310">
        <v>3551030.77</v>
      </c>
      <c r="Y36" s="316">
        <v>1407964.71</v>
      </c>
      <c r="Z36" s="316">
        <v>147860</v>
      </c>
      <c r="AA36" s="316">
        <v>1015.93</v>
      </c>
      <c r="AB36" s="316">
        <v>1572009.1</v>
      </c>
      <c r="AE36" s="320">
        <v>2162388.1</v>
      </c>
      <c r="AF36" s="320">
        <v>2260</v>
      </c>
      <c r="AH36" s="320">
        <v>1124704.8700000001</v>
      </c>
      <c r="AI36" s="320">
        <v>133711.16</v>
      </c>
      <c r="AL36" s="321">
        <f t="shared" si="7"/>
        <v>857998.49</v>
      </c>
      <c r="AM36" s="255">
        <f t="shared" si="13"/>
        <v>539598.87</v>
      </c>
      <c r="AN36" s="250">
        <f t="shared" si="9"/>
        <v>318399.62</v>
      </c>
      <c r="AO36" s="256">
        <f t="shared" si="10"/>
        <v>3128849.74</v>
      </c>
      <c r="AP36" s="322">
        <f t="shared" si="11"/>
        <v>3423064.1300000004</v>
      </c>
      <c r="AQ36" s="250">
        <f t="shared" si="12"/>
        <v>-294214.39000000013</v>
      </c>
    </row>
    <row r="37" spans="1:43" x14ac:dyDescent="0.25">
      <c r="A37" s="246" t="s">
        <v>180</v>
      </c>
      <c r="B37" s="246" t="s">
        <v>223</v>
      </c>
      <c r="C37" s="246">
        <v>4295</v>
      </c>
      <c r="D37" s="246" t="s">
        <v>226</v>
      </c>
      <c r="E37" t="s">
        <v>226</v>
      </c>
      <c r="F37" s="312">
        <v>750110.05</v>
      </c>
      <c r="G37" s="312">
        <v>30161.5</v>
      </c>
      <c r="H37" s="312">
        <v>40781.32</v>
      </c>
      <c r="J37" s="310">
        <v>298108.44</v>
      </c>
      <c r="K37" s="310">
        <v>120108.2</v>
      </c>
      <c r="N37" s="314">
        <v>9855.2800000000007</v>
      </c>
      <c r="Q37" s="314">
        <v>62018</v>
      </c>
      <c r="R37" s="314">
        <v>1267</v>
      </c>
      <c r="U37" s="310">
        <v>-639832.12</v>
      </c>
      <c r="V37" s="310">
        <v>1997207.95</v>
      </c>
      <c r="Y37" s="316">
        <v>944501.94</v>
      </c>
      <c r="AA37" s="316">
        <v>988.27</v>
      </c>
      <c r="AB37" s="316">
        <v>678447</v>
      </c>
      <c r="AE37" s="320">
        <v>928748</v>
      </c>
      <c r="AH37" s="320">
        <v>702000.71</v>
      </c>
      <c r="AI37" s="320">
        <v>184395.5</v>
      </c>
      <c r="AK37" s="320">
        <v>39.6</v>
      </c>
      <c r="AL37" s="321">
        <f t="shared" si="7"/>
        <v>821052.87</v>
      </c>
      <c r="AM37" s="255">
        <f t="shared" si="13"/>
        <v>73140.28</v>
      </c>
      <c r="AN37" s="250">
        <f t="shared" si="9"/>
        <v>747912.59</v>
      </c>
      <c r="AO37" s="256">
        <f t="shared" si="10"/>
        <v>1623937.21</v>
      </c>
      <c r="AP37" s="322">
        <f t="shared" si="11"/>
        <v>1815183.81</v>
      </c>
      <c r="AQ37" s="250">
        <f t="shared" si="12"/>
        <v>-191246.60000000009</v>
      </c>
    </row>
    <row r="38" spans="1:43" x14ac:dyDescent="0.25">
      <c r="A38" s="246" t="s">
        <v>180</v>
      </c>
      <c r="B38" s="246" t="s">
        <v>223</v>
      </c>
      <c r="C38" s="246">
        <v>5791</v>
      </c>
      <c r="D38" s="246" t="s">
        <v>227</v>
      </c>
      <c r="E38" t="s">
        <v>227</v>
      </c>
      <c r="F38" s="312">
        <v>440005.01</v>
      </c>
      <c r="G38" s="312">
        <v>128448</v>
      </c>
      <c r="H38" s="312">
        <v>14746.95</v>
      </c>
      <c r="J38" s="310">
        <v>168437.29</v>
      </c>
      <c r="K38" s="310">
        <v>25541.02</v>
      </c>
      <c r="N38" s="314">
        <v>3002</v>
      </c>
      <c r="Q38" s="314">
        <v>159070</v>
      </c>
      <c r="R38" s="314">
        <v>7970.78</v>
      </c>
      <c r="U38" s="310">
        <v>-2252619.46</v>
      </c>
      <c r="V38" s="310">
        <v>2854572.07</v>
      </c>
      <c r="Y38" s="316">
        <v>1155018.42</v>
      </c>
      <c r="Z38" s="316">
        <v>1613830</v>
      </c>
      <c r="AA38" s="316">
        <v>274.01</v>
      </c>
      <c r="AB38" s="316">
        <v>311924.28000000003</v>
      </c>
      <c r="AE38" s="320">
        <v>637697.28000000003</v>
      </c>
      <c r="AG38" s="320">
        <v>8900</v>
      </c>
      <c r="AH38" s="320">
        <v>2312646.87</v>
      </c>
      <c r="AI38" s="320">
        <v>116619.68</v>
      </c>
      <c r="AL38" s="321">
        <f t="shared" si="7"/>
        <v>583199.96</v>
      </c>
      <c r="AM38" s="255">
        <f t="shared" si="13"/>
        <v>170042.78</v>
      </c>
      <c r="AN38" s="250">
        <f t="shared" si="9"/>
        <v>413157.17999999993</v>
      </c>
      <c r="AO38" s="256">
        <f t="shared" si="10"/>
        <v>3081046.71</v>
      </c>
      <c r="AP38" s="322">
        <f t="shared" si="11"/>
        <v>3075863.8300000005</v>
      </c>
      <c r="AQ38" s="250">
        <f t="shared" si="12"/>
        <v>5182.8799999994226</v>
      </c>
    </row>
    <row r="39" spans="1:43" x14ac:dyDescent="0.25">
      <c r="A39" s="246" t="s">
        <v>180</v>
      </c>
      <c r="B39" s="246" t="s">
        <v>223</v>
      </c>
      <c r="C39" s="246">
        <v>2483</v>
      </c>
      <c r="D39" s="246" t="s">
        <v>228</v>
      </c>
      <c r="E39" t="s">
        <v>228</v>
      </c>
      <c r="F39" s="312">
        <v>599325.59</v>
      </c>
      <c r="G39" s="312">
        <v>34547.53</v>
      </c>
      <c r="H39" s="312">
        <v>14362.92</v>
      </c>
      <c r="J39" s="310">
        <v>420882.15</v>
      </c>
      <c r="K39" s="310">
        <v>189538.65</v>
      </c>
      <c r="M39" s="314">
        <v>5000</v>
      </c>
      <c r="N39" s="314">
        <v>9262.5</v>
      </c>
      <c r="Q39" s="314">
        <v>47070</v>
      </c>
      <c r="R39" s="314">
        <v>1523.37</v>
      </c>
      <c r="U39" s="310">
        <v>-213108.81</v>
      </c>
      <c r="V39" s="310">
        <v>1440362.48</v>
      </c>
      <c r="Y39" s="316">
        <v>874930.04</v>
      </c>
      <c r="Z39" s="316">
        <v>71500</v>
      </c>
      <c r="AA39" s="316">
        <v>719.7</v>
      </c>
      <c r="AE39" s="320">
        <v>185731</v>
      </c>
      <c r="AF39" s="320">
        <v>9388</v>
      </c>
      <c r="AH39" s="320">
        <v>653243.09</v>
      </c>
      <c r="AI39" s="320">
        <v>130240.35</v>
      </c>
      <c r="AL39" s="321">
        <f t="shared" si="7"/>
        <v>648236.04</v>
      </c>
      <c r="AM39" s="255">
        <f t="shared" si="13"/>
        <v>62855.87</v>
      </c>
      <c r="AN39" s="250">
        <f t="shared" si="9"/>
        <v>585380.17000000004</v>
      </c>
      <c r="AO39" s="256">
        <f t="shared" si="10"/>
        <v>947149.74</v>
      </c>
      <c r="AP39" s="322">
        <f t="shared" si="11"/>
        <v>978602.44</v>
      </c>
      <c r="AQ39" s="250">
        <f t="shared" si="12"/>
        <v>-31452.699999999953</v>
      </c>
    </row>
    <row r="40" spans="1:43" x14ac:dyDescent="0.25">
      <c r="A40" s="246" t="s">
        <v>180</v>
      </c>
      <c r="B40" s="246" t="s">
        <v>223</v>
      </c>
      <c r="C40" s="246">
        <v>2151</v>
      </c>
      <c r="D40" s="246" t="s">
        <v>229</v>
      </c>
      <c r="E40" t="s">
        <v>229</v>
      </c>
      <c r="F40" s="312">
        <v>532282.06000000006</v>
      </c>
      <c r="G40" s="312">
        <v>11003.25</v>
      </c>
      <c r="H40" s="312">
        <v>17348.53</v>
      </c>
      <c r="J40" s="310">
        <v>2685494.73</v>
      </c>
      <c r="K40" s="310">
        <v>164804.51999999999</v>
      </c>
      <c r="M40" s="314">
        <v>0</v>
      </c>
      <c r="N40" s="314">
        <v>9262.5</v>
      </c>
      <c r="Q40" s="314">
        <v>22550</v>
      </c>
      <c r="R40" s="314">
        <v>487.48</v>
      </c>
      <c r="U40" s="310">
        <v>3071292.42</v>
      </c>
      <c r="V40" s="310">
        <v>455164.99</v>
      </c>
      <c r="Y40" s="316">
        <v>924207.37</v>
      </c>
      <c r="Z40" s="316">
        <v>68770</v>
      </c>
      <c r="AA40" s="316">
        <v>573.82000000000005</v>
      </c>
      <c r="AB40" s="316">
        <v>816769.39</v>
      </c>
      <c r="AE40" s="320">
        <v>1177184.3899999999</v>
      </c>
      <c r="AF40" s="320">
        <v>4000</v>
      </c>
      <c r="AG40" s="320">
        <v>520</v>
      </c>
      <c r="AH40" s="320">
        <v>548121.19999999995</v>
      </c>
      <c r="AI40" s="320">
        <v>228319.29</v>
      </c>
      <c r="AL40" s="321">
        <f t="shared" si="7"/>
        <v>560633.84000000008</v>
      </c>
      <c r="AM40" s="255">
        <f t="shared" si="13"/>
        <v>32299.98</v>
      </c>
      <c r="AN40" s="250">
        <f t="shared" si="9"/>
        <v>528333.8600000001</v>
      </c>
      <c r="AO40" s="256">
        <f t="shared" si="10"/>
        <v>1810320.58</v>
      </c>
      <c r="AP40" s="322">
        <f t="shared" si="11"/>
        <v>1958144.88</v>
      </c>
      <c r="AQ40" s="250">
        <f t="shared" si="12"/>
        <v>-147824.29999999981</v>
      </c>
    </row>
    <row r="41" spans="1:43" x14ac:dyDescent="0.25">
      <c r="A41" s="246" t="s">
        <v>180</v>
      </c>
      <c r="B41" s="246" t="s">
        <v>223</v>
      </c>
      <c r="C41" s="246">
        <v>2636</v>
      </c>
      <c r="D41" s="246" t="s">
        <v>230</v>
      </c>
      <c r="E41" t="s">
        <v>230</v>
      </c>
      <c r="F41" s="312">
        <v>575174.22</v>
      </c>
      <c r="G41" s="312">
        <v>32443.05</v>
      </c>
      <c r="H41" s="312">
        <v>133308.31</v>
      </c>
      <c r="J41" s="310">
        <v>206593.48</v>
      </c>
      <c r="K41" s="310">
        <v>296327.33</v>
      </c>
      <c r="N41" s="314">
        <v>9252</v>
      </c>
      <c r="Q41" s="314">
        <v>186017.84</v>
      </c>
      <c r="R41" s="314">
        <v>9520.02</v>
      </c>
      <c r="U41" s="310">
        <v>-1198737.83</v>
      </c>
      <c r="V41" s="310">
        <v>1976836.89</v>
      </c>
      <c r="Y41" s="316">
        <v>995842.76</v>
      </c>
      <c r="AA41" s="316">
        <v>592.5</v>
      </c>
      <c r="AB41" s="316">
        <v>809707.5</v>
      </c>
      <c r="AE41" s="320">
        <v>943047.5</v>
      </c>
      <c r="AG41" s="320">
        <v>14100</v>
      </c>
      <c r="AH41" s="320">
        <v>506642.1</v>
      </c>
      <c r="AI41" s="320">
        <v>81395.69</v>
      </c>
      <c r="AL41" s="321">
        <f t="shared" si="7"/>
        <v>740925.58000000007</v>
      </c>
      <c r="AM41" s="255">
        <f t="shared" si="13"/>
        <v>204789.86</v>
      </c>
      <c r="AN41" s="250">
        <f t="shared" si="9"/>
        <v>536135.72000000009</v>
      </c>
      <c r="AO41" s="256">
        <f t="shared" si="10"/>
        <v>1806142.76</v>
      </c>
      <c r="AP41" s="322">
        <f t="shared" si="11"/>
        <v>1545185.29</v>
      </c>
      <c r="AQ41" s="250">
        <f t="shared" si="12"/>
        <v>260957.46999999997</v>
      </c>
    </row>
    <row r="42" spans="1:43" x14ac:dyDescent="0.25">
      <c r="A42" s="246" t="s">
        <v>180</v>
      </c>
      <c r="B42" s="246" t="s">
        <v>223</v>
      </c>
      <c r="C42" s="246">
        <v>4545</v>
      </c>
      <c r="D42" s="246" t="s">
        <v>231</v>
      </c>
      <c r="E42" t="s">
        <v>231</v>
      </c>
      <c r="F42" s="312">
        <v>754709.86</v>
      </c>
      <c r="G42" s="312">
        <v>18313.38</v>
      </c>
      <c r="H42" s="312">
        <v>23817.84</v>
      </c>
      <c r="J42" s="310">
        <v>294362.90999999997</v>
      </c>
      <c r="K42" s="310">
        <v>284358.69</v>
      </c>
      <c r="N42" s="314">
        <v>16453.79</v>
      </c>
      <c r="Q42" s="314">
        <v>169725</v>
      </c>
      <c r="R42" s="314">
        <v>1101</v>
      </c>
      <c r="U42" s="310">
        <v>-727378.35</v>
      </c>
      <c r="V42" s="310">
        <v>1732965.71</v>
      </c>
      <c r="Y42" s="316">
        <v>1233991.3999999999</v>
      </c>
      <c r="Z42" s="316">
        <v>123760</v>
      </c>
      <c r="AA42" s="316">
        <v>476.49</v>
      </c>
      <c r="AB42" s="316">
        <v>871963.9</v>
      </c>
      <c r="AE42" s="320">
        <v>1284986.8999999999</v>
      </c>
      <c r="AF42" s="320">
        <v>4420</v>
      </c>
      <c r="AG42" s="320">
        <v>7170</v>
      </c>
      <c r="AH42" s="320">
        <v>652833.73</v>
      </c>
      <c r="AI42" s="320">
        <v>98085.63</v>
      </c>
      <c r="AL42" s="321">
        <f t="shared" si="7"/>
        <v>796841.08</v>
      </c>
      <c r="AM42" s="255">
        <f t="shared" si="13"/>
        <v>187279.79</v>
      </c>
      <c r="AN42" s="250">
        <f t="shared" si="9"/>
        <v>609561.28999999992</v>
      </c>
      <c r="AO42" s="256">
        <f t="shared" si="10"/>
        <v>2230191.79</v>
      </c>
      <c r="AP42" s="322">
        <f t="shared" si="11"/>
        <v>2047496.2599999998</v>
      </c>
      <c r="AQ42" s="250">
        <f t="shared" si="12"/>
        <v>182695.53000000026</v>
      </c>
    </row>
    <row r="43" spans="1:43" x14ac:dyDescent="0.25">
      <c r="A43" s="246" t="s">
        <v>180</v>
      </c>
      <c r="B43" s="246" t="s">
        <v>223</v>
      </c>
      <c r="C43" s="246">
        <v>2870</v>
      </c>
      <c r="D43" s="246" t="s">
        <v>232</v>
      </c>
      <c r="E43" t="s">
        <v>232</v>
      </c>
      <c r="F43" s="312">
        <v>611392.96</v>
      </c>
      <c r="G43" s="312">
        <v>51008.92</v>
      </c>
      <c r="H43" s="312">
        <v>240926.18</v>
      </c>
      <c r="J43" s="310">
        <v>311440.90000000002</v>
      </c>
      <c r="K43" s="310">
        <v>230912.33</v>
      </c>
      <c r="M43" s="314">
        <v>2300</v>
      </c>
      <c r="N43" s="314">
        <v>11475.71</v>
      </c>
      <c r="Q43" s="314">
        <v>137758.35999999999</v>
      </c>
      <c r="R43" s="314">
        <v>45.58</v>
      </c>
      <c r="U43" s="310">
        <v>-950630.43</v>
      </c>
      <c r="V43" s="310">
        <v>2083523.09</v>
      </c>
      <c r="Y43" s="316">
        <v>1128446.19</v>
      </c>
      <c r="AA43" s="316">
        <v>684.55</v>
      </c>
      <c r="AB43" s="316">
        <v>567856.5</v>
      </c>
      <c r="AE43" s="320">
        <v>863983.5</v>
      </c>
      <c r="AF43" s="320">
        <v>10950</v>
      </c>
      <c r="AH43" s="320">
        <v>547837.85</v>
      </c>
      <c r="AI43" s="320">
        <v>113006.91</v>
      </c>
      <c r="AL43" s="321">
        <f t="shared" si="7"/>
        <v>903328.06</v>
      </c>
      <c r="AM43" s="255">
        <f t="shared" si="13"/>
        <v>151579.64999999997</v>
      </c>
      <c r="AN43" s="250">
        <f t="shared" si="9"/>
        <v>751748.41000000015</v>
      </c>
      <c r="AO43" s="256">
        <f t="shared" si="10"/>
        <v>1696987.24</v>
      </c>
      <c r="AP43" s="322">
        <f t="shared" si="11"/>
        <v>1535778.26</v>
      </c>
      <c r="AQ43" s="250">
        <f t="shared" si="12"/>
        <v>161208.97999999998</v>
      </c>
    </row>
    <row r="44" spans="1:43" x14ac:dyDescent="0.25">
      <c r="A44" s="246" t="s">
        <v>180</v>
      </c>
      <c r="B44" s="246" t="s">
        <v>223</v>
      </c>
      <c r="C44" s="246">
        <v>3482</v>
      </c>
      <c r="D44" s="246" t="s">
        <v>233</v>
      </c>
      <c r="E44" t="s">
        <v>233</v>
      </c>
      <c r="F44" s="312">
        <v>674325.92</v>
      </c>
      <c r="G44" s="312">
        <v>35350</v>
      </c>
      <c r="H44" s="312">
        <v>49817.760000000002</v>
      </c>
      <c r="J44" s="310">
        <v>1125978.01</v>
      </c>
      <c r="K44" s="310">
        <v>245575.06</v>
      </c>
      <c r="M44" s="314">
        <v>0</v>
      </c>
      <c r="N44" s="314">
        <v>14663.19</v>
      </c>
      <c r="Q44" s="314">
        <v>253292.43</v>
      </c>
      <c r="R44" s="314">
        <v>2109.98</v>
      </c>
      <c r="U44" s="310">
        <v>2021913.2</v>
      </c>
      <c r="Y44" s="316">
        <v>1033043.35</v>
      </c>
      <c r="AA44" s="316">
        <v>413.83</v>
      </c>
      <c r="AB44" s="316">
        <v>688886.1</v>
      </c>
      <c r="AE44" s="320">
        <v>1165095.1000000001</v>
      </c>
      <c r="AF44" s="320">
        <v>7674</v>
      </c>
      <c r="AG44" s="320">
        <v>14480</v>
      </c>
      <c r="AH44" s="320">
        <v>518361.54</v>
      </c>
      <c r="AI44" s="320">
        <v>172984.69</v>
      </c>
      <c r="AK44" s="320">
        <v>4680</v>
      </c>
      <c r="AL44" s="321">
        <f t="shared" si="7"/>
        <v>759493.68</v>
      </c>
      <c r="AM44" s="255">
        <f t="shared" si="13"/>
        <v>270065.59999999998</v>
      </c>
      <c r="AN44" s="250">
        <f t="shared" si="9"/>
        <v>489428.08000000007</v>
      </c>
      <c r="AO44" s="256">
        <f t="shared" si="10"/>
        <v>1722343.2799999998</v>
      </c>
      <c r="AP44" s="322">
        <f t="shared" si="11"/>
        <v>1883275.33</v>
      </c>
      <c r="AQ44" s="250">
        <f t="shared" si="12"/>
        <v>-160932.05000000028</v>
      </c>
    </row>
    <row r="45" spans="1:43" x14ac:dyDescent="0.25">
      <c r="A45" s="246" t="s">
        <v>180</v>
      </c>
      <c r="B45" s="246" t="s">
        <v>223</v>
      </c>
      <c r="C45" s="246">
        <v>4225</v>
      </c>
      <c r="D45" s="246" t="s">
        <v>234</v>
      </c>
      <c r="E45" t="s">
        <v>234</v>
      </c>
      <c r="F45" s="312">
        <v>316435.76</v>
      </c>
      <c r="G45" s="312">
        <v>116396.35</v>
      </c>
      <c r="H45" s="312">
        <v>22064.66</v>
      </c>
      <c r="J45" s="310">
        <v>656110.68000000005</v>
      </c>
      <c r="K45" s="310">
        <v>318529.40999999997</v>
      </c>
      <c r="M45" s="314">
        <v>66180</v>
      </c>
      <c r="N45" s="314">
        <v>14107.25</v>
      </c>
      <c r="Q45" s="314">
        <v>178211.76</v>
      </c>
      <c r="R45" s="314">
        <v>4808.93</v>
      </c>
      <c r="U45" s="310">
        <v>-265075.94</v>
      </c>
      <c r="V45" s="310">
        <v>1500565.11</v>
      </c>
      <c r="Y45" s="316">
        <v>1078188.8400000001</v>
      </c>
      <c r="Z45" s="316">
        <v>99098.13</v>
      </c>
      <c r="AA45" s="316">
        <v>192.06</v>
      </c>
      <c r="AB45" s="316">
        <v>945801.7</v>
      </c>
      <c r="AE45" s="320">
        <v>1315261.7</v>
      </c>
      <c r="AF45" s="320">
        <v>8500</v>
      </c>
      <c r="AH45" s="320">
        <v>729692.79</v>
      </c>
      <c r="AI45" s="320">
        <v>139086.49</v>
      </c>
      <c r="AL45" s="321">
        <f t="shared" si="7"/>
        <v>454896.76999999996</v>
      </c>
      <c r="AM45" s="255">
        <f t="shared" si="13"/>
        <v>263307.94</v>
      </c>
      <c r="AN45" s="250">
        <f t="shared" si="9"/>
        <v>191588.82999999996</v>
      </c>
      <c r="AO45" s="256">
        <f t="shared" si="10"/>
        <v>2123280.7300000004</v>
      </c>
      <c r="AP45" s="322">
        <f t="shared" si="11"/>
        <v>2192540.98</v>
      </c>
      <c r="AQ45" s="250">
        <f t="shared" si="12"/>
        <v>-69260.249999999534</v>
      </c>
    </row>
    <row r="46" spans="1:43" x14ac:dyDescent="0.25">
      <c r="A46" s="246" t="s">
        <v>180</v>
      </c>
      <c r="B46" s="246" t="s">
        <v>223</v>
      </c>
      <c r="C46" s="246">
        <v>3058</v>
      </c>
      <c r="D46" s="246" t="s">
        <v>236</v>
      </c>
      <c r="E46" t="s">
        <v>236</v>
      </c>
      <c r="F46" s="312">
        <v>487979.45</v>
      </c>
      <c r="G46" s="312">
        <v>15600</v>
      </c>
      <c r="H46" s="312">
        <v>6244.38</v>
      </c>
      <c r="J46" s="310">
        <v>24707.23</v>
      </c>
      <c r="K46" s="310">
        <v>18199.72</v>
      </c>
      <c r="N46" s="314">
        <v>12548</v>
      </c>
      <c r="Q46" s="314">
        <v>179950</v>
      </c>
      <c r="R46" s="314">
        <v>843</v>
      </c>
      <c r="U46" s="310">
        <v>-2019112.85</v>
      </c>
      <c r="V46" s="310">
        <v>2280594.58</v>
      </c>
      <c r="Y46" s="316">
        <v>932092.41</v>
      </c>
      <c r="AA46" s="316">
        <v>216.46</v>
      </c>
      <c r="AB46" s="316">
        <v>1109332.3</v>
      </c>
      <c r="AE46" s="320">
        <v>1416774.3</v>
      </c>
      <c r="AF46" s="320">
        <v>7780</v>
      </c>
      <c r="AG46" s="320">
        <v>4600</v>
      </c>
      <c r="AH46" s="320">
        <v>349274.68</v>
      </c>
      <c r="AI46" s="320">
        <v>165304.14000000001</v>
      </c>
      <c r="AL46" s="321">
        <f t="shared" si="7"/>
        <v>509823.83</v>
      </c>
      <c r="AM46" s="255">
        <f t="shared" si="13"/>
        <v>193341</v>
      </c>
      <c r="AN46" s="250">
        <f t="shared" si="9"/>
        <v>316482.83</v>
      </c>
      <c r="AO46" s="256">
        <f t="shared" si="10"/>
        <v>2041641.17</v>
      </c>
      <c r="AP46" s="322">
        <f t="shared" si="11"/>
        <v>1943733.12</v>
      </c>
      <c r="AQ46" s="250">
        <f t="shared" si="12"/>
        <v>97908.049999999814</v>
      </c>
    </row>
    <row r="47" spans="1:43" x14ac:dyDescent="0.25">
      <c r="A47" s="246" t="s">
        <v>182</v>
      </c>
      <c r="B47" s="246" t="s">
        <v>238</v>
      </c>
      <c r="C47" s="246">
        <v>2820</v>
      </c>
      <c r="D47" s="246" t="s">
        <v>240</v>
      </c>
      <c r="E47" t="s">
        <v>240</v>
      </c>
      <c r="F47" s="312">
        <v>572261.69999999995</v>
      </c>
      <c r="G47" s="312">
        <v>6248.5</v>
      </c>
      <c r="H47" s="312">
        <v>22417.06</v>
      </c>
      <c r="J47" s="310">
        <v>5714651.2699999996</v>
      </c>
      <c r="K47" s="310">
        <v>1872248.99</v>
      </c>
      <c r="M47" s="314">
        <v>0</v>
      </c>
      <c r="N47" s="314">
        <v>47746</v>
      </c>
      <c r="R47" s="314">
        <v>514</v>
      </c>
      <c r="T47" s="310">
        <v>-1378318.91</v>
      </c>
      <c r="U47" s="310">
        <v>7838812.4199999999</v>
      </c>
      <c r="V47" s="310">
        <v>2114009</v>
      </c>
      <c r="Y47" s="316">
        <v>958724.18</v>
      </c>
      <c r="AA47" s="316">
        <v>701.68</v>
      </c>
      <c r="AB47" s="316">
        <v>660087</v>
      </c>
      <c r="AE47" s="320">
        <v>858136</v>
      </c>
      <c r="AH47" s="320">
        <v>926259.11</v>
      </c>
      <c r="AI47" s="320">
        <v>270052.74</v>
      </c>
      <c r="AL47" s="321">
        <f t="shared" si="7"/>
        <v>600927.26</v>
      </c>
      <c r="AM47" s="255">
        <f t="shared" si="13"/>
        <v>48260</v>
      </c>
      <c r="AN47" s="250">
        <f t="shared" si="9"/>
        <v>552667.26</v>
      </c>
      <c r="AO47" s="256">
        <f t="shared" si="10"/>
        <v>1619512.86</v>
      </c>
      <c r="AP47" s="322">
        <f t="shared" si="11"/>
        <v>2054447.8499999999</v>
      </c>
      <c r="AQ47" s="250">
        <f t="shared" si="12"/>
        <v>-434934.98999999976</v>
      </c>
    </row>
    <row r="48" spans="1:43" x14ac:dyDescent="0.25">
      <c r="A48" s="246" t="s">
        <v>182</v>
      </c>
      <c r="B48" s="246" t="s">
        <v>238</v>
      </c>
      <c r="C48" s="246">
        <v>3895</v>
      </c>
      <c r="D48" s="246" t="s">
        <v>241</v>
      </c>
      <c r="E48" t="s">
        <v>241</v>
      </c>
      <c r="F48" s="312">
        <v>1310771.3</v>
      </c>
      <c r="G48" s="312">
        <v>23902.25</v>
      </c>
      <c r="H48" s="312">
        <v>17036.560000000001</v>
      </c>
      <c r="J48" s="310">
        <v>3435146.77</v>
      </c>
      <c r="K48" s="310">
        <v>116432.67</v>
      </c>
      <c r="M48" s="314">
        <v>0</v>
      </c>
      <c r="N48" s="314">
        <v>17160</v>
      </c>
      <c r="Q48" s="314">
        <v>397500</v>
      </c>
      <c r="R48" s="314">
        <v>582.6</v>
      </c>
      <c r="U48" s="310">
        <v>2418416.96</v>
      </c>
      <c r="V48" s="310">
        <v>1646714.98</v>
      </c>
      <c r="Y48" s="316">
        <v>1505089.56</v>
      </c>
      <c r="AA48" s="316">
        <v>360.46</v>
      </c>
      <c r="AB48" s="316">
        <v>421428</v>
      </c>
      <c r="AE48" s="320">
        <v>742181</v>
      </c>
      <c r="AF48" s="320">
        <v>3000</v>
      </c>
      <c r="AG48" s="320">
        <v>4082.12</v>
      </c>
      <c r="AH48" s="320">
        <v>570778.64</v>
      </c>
      <c r="AI48" s="320">
        <v>183921.25</v>
      </c>
      <c r="AL48" s="321">
        <f t="shared" si="7"/>
        <v>1351710.11</v>
      </c>
      <c r="AM48" s="255">
        <f t="shared" si="13"/>
        <v>415242.6</v>
      </c>
      <c r="AN48" s="250">
        <f t="shared" si="9"/>
        <v>936467.51000000013</v>
      </c>
      <c r="AO48" s="256">
        <f t="shared" si="10"/>
        <v>1926878.02</v>
      </c>
      <c r="AP48" s="322">
        <f t="shared" si="11"/>
        <v>1503963.01</v>
      </c>
      <c r="AQ48" s="250">
        <f t="shared" si="12"/>
        <v>422915.01</v>
      </c>
    </row>
    <row r="49" spans="1:43" x14ac:dyDescent="0.25">
      <c r="A49" s="246" t="s">
        <v>182</v>
      </c>
      <c r="B49" s="246" t="s">
        <v>238</v>
      </c>
      <c r="C49" s="246">
        <v>2041</v>
      </c>
      <c r="D49" s="246" t="s">
        <v>242</v>
      </c>
      <c r="E49" t="s">
        <v>242</v>
      </c>
      <c r="F49" s="312">
        <v>1126444.93</v>
      </c>
      <c r="G49" s="312">
        <v>6041.5</v>
      </c>
      <c r="H49" s="312">
        <v>17616.59</v>
      </c>
      <c r="J49" s="310">
        <v>1511036.13</v>
      </c>
      <c r="K49" s="310">
        <v>2006376.51</v>
      </c>
      <c r="L49" s="310">
        <v>73999</v>
      </c>
      <c r="M49" s="314">
        <v>0</v>
      </c>
      <c r="N49" s="314">
        <v>44050</v>
      </c>
      <c r="R49" s="314">
        <v>1674</v>
      </c>
      <c r="U49" s="310">
        <v>2650934.11</v>
      </c>
      <c r="V49" s="310">
        <v>2273364.33</v>
      </c>
      <c r="Y49" s="316">
        <v>588979.36</v>
      </c>
      <c r="AA49" s="316">
        <v>2806.51</v>
      </c>
      <c r="AB49" s="316">
        <v>616094.4</v>
      </c>
      <c r="AE49" s="320">
        <v>896849.4</v>
      </c>
      <c r="AH49" s="320">
        <v>350783.67</v>
      </c>
      <c r="AI49" s="320">
        <v>188754.98</v>
      </c>
      <c r="AL49" s="321">
        <f t="shared" si="7"/>
        <v>1150103.02</v>
      </c>
      <c r="AM49" s="255">
        <f t="shared" si="13"/>
        <v>45724</v>
      </c>
      <c r="AN49" s="250">
        <f t="shared" si="9"/>
        <v>1104379.02</v>
      </c>
      <c r="AO49" s="256">
        <f t="shared" si="10"/>
        <v>1207880.27</v>
      </c>
      <c r="AP49" s="322">
        <f t="shared" si="11"/>
        <v>1436388.05</v>
      </c>
      <c r="AQ49" s="250">
        <f t="shared" si="12"/>
        <v>-228507.78000000003</v>
      </c>
    </row>
    <row r="50" spans="1:43" x14ac:dyDescent="0.25">
      <c r="A50" s="246" t="s">
        <v>184</v>
      </c>
      <c r="B50" s="246" t="s">
        <v>244</v>
      </c>
      <c r="C50" s="246">
        <v>2880</v>
      </c>
      <c r="D50" s="246" t="s">
        <v>246</v>
      </c>
      <c r="E50" t="s">
        <v>246</v>
      </c>
      <c r="F50" s="312">
        <v>845534.11</v>
      </c>
      <c r="G50" s="312">
        <v>51743.9</v>
      </c>
      <c r="H50" s="312">
        <v>13926.75</v>
      </c>
      <c r="J50" s="310">
        <v>35400.07</v>
      </c>
      <c r="K50" s="310">
        <v>652920.9</v>
      </c>
      <c r="M50" s="314">
        <v>0</v>
      </c>
      <c r="N50" s="314">
        <v>0</v>
      </c>
      <c r="Q50" s="314">
        <v>217794</v>
      </c>
      <c r="R50" s="314">
        <v>4072.3</v>
      </c>
      <c r="U50" s="310">
        <v>-911536.56</v>
      </c>
      <c r="V50" s="310">
        <v>2191305.25</v>
      </c>
      <c r="X50" s="316">
        <v>737.81</v>
      </c>
      <c r="Y50" s="316">
        <v>894290.64</v>
      </c>
      <c r="AB50" s="316">
        <v>942273.96</v>
      </c>
      <c r="AD50" s="316">
        <v>121990</v>
      </c>
      <c r="AE50" s="320">
        <v>1162967.96</v>
      </c>
      <c r="AF50" s="320">
        <v>3990</v>
      </c>
      <c r="AG50" s="320">
        <v>8776</v>
      </c>
      <c r="AH50" s="320">
        <v>525601.06999999995</v>
      </c>
      <c r="AI50" s="320">
        <v>148466.64000000001</v>
      </c>
      <c r="AJ50" s="320">
        <v>11600</v>
      </c>
      <c r="AL50" s="321">
        <f t="shared" si="7"/>
        <v>911204.76</v>
      </c>
      <c r="AM50" s="255">
        <f t="shared" si="13"/>
        <v>221866.3</v>
      </c>
      <c r="AN50" s="250">
        <f t="shared" si="9"/>
        <v>689338.46</v>
      </c>
      <c r="AO50" s="256">
        <f t="shared" si="10"/>
        <v>1959292.4100000001</v>
      </c>
      <c r="AP50" s="322">
        <f t="shared" si="11"/>
        <v>1861401.67</v>
      </c>
      <c r="AQ50" s="250">
        <f t="shared" si="12"/>
        <v>97890.740000000224</v>
      </c>
    </row>
    <row r="51" spans="1:43" x14ac:dyDescent="0.25">
      <c r="A51" s="246" t="s">
        <v>184</v>
      </c>
      <c r="B51" s="246" t="s">
        <v>244</v>
      </c>
      <c r="C51" s="246">
        <v>9821</v>
      </c>
      <c r="D51" s="246" t="s">
        <v>247</v>
      </c>
      <c r="E51" t="s">
        <v>247</v>
      </c>
      <c r="F51" s="312">
        <v>1867786.21</v>
      </c>
      <c r="G51" s="312">
        <v>0</v>
      </c>
      <c r="H51" s="312">
        <v>47387.54</v>
      </c>
      <c r="J51" s="310">
        <v>991520.28</v>
      </c>
      <c r="K51" s="310">
        <v>192762.97</v>
      </c>
      <c r="M51" s="314">
        <v>0</v>
      </c>
      <c r="N51" s="314">
        <v>0</v>
      </c>
      <c r="Q51" s="314">
        <v>1225705.0900000001</v>
      </c>
      <c r="R51" s="314">
        <v>3265.2</v>
      </c>
      <c r="U51" s="310">
        <v>553371.39</v>
      </c>
      <c r="V51" s="310">
        <v>2281491.52</v>
      </c>
      <c r="Y51" s="316">
        <v>1564584.64</v>
      </c>
      <c r="Z51" s="316">
        <v>32500</v>
      </c>
      <c r="AA51" s="316">
        <v>2218.34</v>
      </c>
      <c r="AB51" s="316">
        <v>2038839.38</v>
      </c>
      <c r="AE51" s="320">
        <v>2354305.38</v>
      </c>
      <c r="AF51" s="320">
        <v>68823.399999999994</v>
      </c>
      <c r="AH51" s="320">
        <v>1963710.93</v>
      </c>
      <c r="AI51" s="320">
        <v>185678.85</v>
      </c>
      <c r="AK51" s="320">
        <v>30000</v>
      </c>
      <c r="AL51" s="321">
        <f t="shared" si="7"/>
        <v>1915173.75</v>
      </c>
      <c r="AM51" s="255">
        <f t="shared" si="13"/>
        <v>1228970.29</v>
      </c>
      <c r="AN51" s="250">
        <f t="shared" si="9"/>
        <v>686203.46</v>
      </c>
      <c r="AO51" s="256">
        <f t="shared" si="10"/>
        <v>3638142.36</v>
      </c>
      <c r="AP51" s="322">
        <f t="shared" si="11"/>
        <v>4602518.5599999996</v>
      </c>
      <c r="AQ51" s="250">
        <f t="shared" si="12"/>
        <v>-964376.19999999972</v>
      </c>
    </row>
    <row r="52" spans="1:43" x14ac:dyDescent="0.25">
      <c r="A52" s="246" t="s">
        <v>184</v>
      </c>
      <c r="B52" s="246" t="s">
        <v>244</v>
      </c>
      <c r="C52" s="246">
        <v>4858</v>
      </c>
      <c r="D52" s="246" t="s">
        <v>248</v>
      </c>
      <c r="E52" t="s">
        <v>248</v>
      </c>
      <c r="F52" s="312">
        <v>612830.5</v>
      </c>
      <c r="G52" s="312">
        <v>50488</v>
      </c>
      <c r="H52" s="312">
        <v>22481.200000000001</v>
      </c>
      <c r="J52" s="310">
        <v>31249.63</v>
      </c>
      <c r="K52" s="310">
        <v>1443072.05</v>
      </c>
      <c r="M52" s="314">
        <v>0</v>
      </c>
      <c r="N52" s="314">
        <v>0</v>
      </c>
      <c r="Q52" s="314">
        <v>77740</v>
      </c>
      <c r="R52" s="314">
        <v>-515.48</v>
      </c>
      <c r="U52" s="310">
        <v>-1026459.04</v>
      </c>
      <c r="V52" s="310">
        <v>2647377.69</v>
      </c>
      <c r="Y52" s="316">
        <v>1698391.61</v>
      </c>
      <c r="Z52" s="316">
        <v>30000</v>
      </c>
      <c r="AA52" s="316">
        <v>123.2</v>
      </c>
      <c r="AB52" s="316">
        <v>1355397.66</v>
      </c>
      <c r="AC52" s="316">
        <v>50000</v>
      </c>
      <c r="AE52" s="320">
        <v>1451988.66</v>
      </c>
      <c r="AF52" s="320">
        <v>8000</v>
      </c>
      <c r="AH52" s="320">
        <v>1066100.8700000001</v>
      </c>
      <c r="AI52" s="320">
        <v>145844.73000000001</v>
      </c>
      <c r="AL52" s="321">
        <f t="shared" si="7"/>
        <v>685799.7</v>
      </c>
      <c r="AM52" s="255">
        <f t="shared" si="13"/>
        <v>77224.52</v>
      </c>
      <c r="AN52" s="250">
        <f t="shared" si="9"/>
        <v>608575.17999999993</v>
      </c>
      <c r="AO52" s="256">
        <f t="shared" si="10"/>
        <v>3133912.4699999997</v>
      </c>
      <c r="AP52" s="322">
        <f t="shared" si="11"/>
        <v>2671934.2600000002</v>
      </c>
      <c r="AQ52" s="250">
        <f t="shared" si="12"/>
        <v>461978.2099999995</v>
      </c>
    </row>
    <row r="53" spans="1:43" x14ac:dyDescent="0.25">
      <c r="A53" s="246" t="s">
        <v>184</v>
      </c>
      <c r="B53" s="246" t="s">
        <v>244</v>
      </c>
      <c r="C53" s="246">
        <v>5652</v>
      </c>
      <c r="D53" s="246" t="s">
        <v>249</v>
      </c>
      <c r="E53" t="s">
        <v>249</v>
      </c>
      <c r="F53" s="312">
        <v>1288267.93</v>
      </c>
      <c r="G53" s="312">
        <v>19000</v>
      </c>
      <c r="H53" s="312">
        <v>17536.330000000002</v>
      </c>
      <c r="J53" s="310">
        <v>122514.66</v>
      </c>
      <c r="K53" s="310">
        <v>335330.28999999998</v>
      </c>
      <c r="M53" s="314">
        <v>0</v>
      </c>
      <c r="N53" s="314">
        <v>0</v>
      </c>
      <c r="O53" s="314">
        <v>175560</v>
      </c>
      <c r="Q53" s="314">
        <v>1100722.28</v>
      </c>
      <c r="R53" s="314">
        <v>4110.1000000000004</v>
      </c>
      <c r="U53" s="310">
        <v>-3725442.39</v>
      </c>
      <c r="V53" s="310">
        <v>4706462.17</v>
      </c>
      <c r="Y53" s="316">
        <v>1324533.46</v>
      </c>
      <c r="AA53" s="316">
        <v>2937.14</v>
      </c>
      <c r="AB53" s="316">
        <v>1327219.7</v>
      </c>
      <c r="AE53" s="320">
        <v>1717031.7</v>
      </c>
      <c r="AF53" s="320">
        <v>7570</v>
      </c>
      <c r="AG53" s="320">
        <v>960</v>
      </c>
      <c r="AH53" s="320">
        <v>1217428.73</v>
      </c>
      <c r="AI53" s="320">
        <v>140462.82</v>
      </c>
      <c r="AK53" s="320">
        <v>50000</v>
      </c>
      <c r="AL53" s="321">
        <f t="shared" si="7"/>
        <v>1324804.26</v>
      </c>
      <c r="AM53" s="255">
        <f t="shared" si="13"/>
        <v>1280392.3800000001</v>
      </c>
      <c r="AN53" s="250">
        <f t="shared" si="9"/>
        <v>44411.879999999888</v>
      </c>
      <c r="AO53" s="256">
        <f t="shared" si="10"/>
        <v>2654690.2999999998</v>
      </c>
      <c r="AP53" s="322">
        <f t="shared" si="11"/>
        <v>3133453.2499999995</v>
      </c>
      <c r="AQ53" s="250">
        <f t="shared" si="12"/>
        <v>-478762.94999999972</v>
      </c>
    </row>
    <row r="54" spans="1:43" x14ac:dyDescent="0.25">
      <c r="A54" s="246" t="s">
        <v>186</v>
      </c>
      <c r="B54" s="246" t="s">
        <v>251</v>
      </c>
      <c r="C54" s="246">
        <v>2823</v>
      </c>
      <c r="D54" s="246" t="s">
        <v>253</v>
      </c>
      <c r="E54" t="s">
        <v>253</v>
      </c>
      <c r="F54" s="312">
        <v>1346629.55</v>
      </c>
      <c r="G54" s="312">
        <v>101791</v>
      </c>
      <c r="H54" s="312">
        <v>69322.59</v>
      </c>
      <c r="J54" s="310">
        <v>1053785.25</v>
      </c>
      <c r="K54" s="310">
        <v>1158882.57</v>
      </c>
      <c r="Q54" s="314">
        <v>175150</v>
      </c>
      <c r="R54" s="314">
        <v>-27286</v>
      </c>
      <c r="U54" s="310">
        <v>1018214.94</v>
      </c>
      <c r="V54" s="310">
        <v>954921</v>
      </c>
      <c r="Y54" s="316">
        <v>324134.46999999997</v>
      </c>
      <c r="AA54" s="316">
        <v>1420.56</v>
      </c>
      <c r="AD54" s="316">
        <v>2300373.7400000002</v>
      </c>
      <c r="AE54" s="320">
        <v>295441</v>
      </c>
      <c r="AG54" s="320">
        <v>2785</v>
      </c>
      <c r="AH54" s="320">
        <v>441919.53</v>
      </c>
      <c r="AI54" s="320">
        <v>181337.22</v>
      </c>
      <c r="AK54" s="320">
        <v>95035</v>
      </c>
      <c r="AL54" s="321">
        <f t="shared" si="7"/>
        <v>1517743.1400000001</v>
      </c>
      <c r="AM54" s="255">
        <f t="shared" si="13"/>
        <v>147864</v>
      </c>
      <c r="AN54" s="250">
        <f t="shared" si="9"/>
        <v>1369879.1400000001</v>
      </c>
      <c r="AO54" s="256">
        <f t="shared" si="10"/>
        <v>2625928.77</v>
      </c>
      <c r="AP54" s="322">
        <f t="shared" si="11"/>
        <v>1016517.75</v>
      </c>
      <c r="AQ54" s="250">
        <f t="shared" si="12"/>
        <v>1609411.02</v>
      </c>
    </row>
    <row r="55" spans="1:43" x14ac:dyDescent="0.25">
      <c r="A55" s="246" t="s">
        <v>186</v>
      </c>
      <c r="B55" s="246" t="s">
        <v>251</v>
      </c>
      <c r="C55" s="246">
        <v>4818</v>
      </c>
      <c r="D55" s="246" t="s">
        <v>254</v>
      </c>
      <c r="E55" t="s">
        <v>254</v>
      </c>
      <c r="F55" s="312">
        <v>2105849.7200000002</v>
      </c>
      <c r="G55" s="312">
        <v>47509</v>
      </c>
      <c r="H55" s="312">
        <v>160726.95000000001</v>
      </c>
      <c r="J55" s="310">
        <v>1825326.01</v>
      </c>
      <c r="K55" s="310">
        <v>327346.28000000003</v>
      </c>
      <c r="Q55" s="314">
        <v>1604338.13</v>
      </c>
      <c r="R55" s="314">
        <v>-32453.82</v>
      </c>
      <c r="U55" s="310">
        <v>337336.62</v>
      </c>
      <c r="V55" s="310">
        <v>2528782.23</v>
      </c>
      <c r="Y55" s="316">
        <v>428592.36</v>
      </c>
      <c r="AA55" s="316">
        <v>1975.78</v>
      </c>
      <c r="AD55" s="316">
        <v>3263814.56</v>
      </c>
      <c r="AE55" s="320">
        <v>529875</v>
      </c>
      <c r="AG55" s="320">
        <v>17274</v>
      </c>
      <c r="AH55" s="320">
        <v>1742972.41</v>
      </c>
      <c r="AI55" s="320">
        <v>253191.49</v>
      </c>
      <c r="AK55" s="320">
        <v>1122315</v>
      </c>
      <c r="AL55" s="321">
        <f t="shared" si="7"/>
        <v>2314085.6700000004</v>
      </c>
      <c r="AM55" s="255">
        <f t="shared" si="13"/>
        <v>1571884.3099999998</v>
      </c>
      <c r="AN55" s="250">
        <f t="shared" si="9"/>
        <v>742201.36000000057</v>
      </c>
      <c r="AO55" s="256">
        <f t="shared" si="10"/>
        <v>3694382.7</v>
      </c>
      <c r="AP55" s="322">
        <f t="shared" si="11"/>
        <v>3665627.9000000004</v>
      </c>
      <c r="AQ55" s="250">
        <f t="shared" si="12"/>
        <v>28754.799999999814</v>
      </c>
    </row>
    <row r="56" spans="1:43" x14ac:dyDescent="0.25">
      <c r="A56" s="246" t="s">
        <v>186</v>
      </c>
      <c r="B56" s="246" t="s">
        <v>251</v>
      </c>
      <c r="C56" s="246">
        <v>2500</v>
      </c>
      <c r="D56" s="246" t="s">
        <v>255</v>
      </c>
      <c r="E56" t="s">
        <v>255</v>
      </c>
      <c r="F56" s="312">
        <v>180111.97</v>
      </c>
      <c r="G56" s="312">
        <v>117535</v>
      </c>
      <c r="H56" s="312">
        <v>56999.199999999997</v>
      </c>
      <c r="J56" s="310">
        <v>831523</v>
      </c>
      <c r="K56" s="310">
        <v>163332.66</v>
      </c>
      <c r="Q56" s="314">
        <v>-738546</v>
      </c>
      <c r="R56" s="314">
        <v>284.02999999999997</v>
      </c>
      <c r="U56" s="310">
        <v>-453437.83</v>
      </c>
      <c r="V56" s="310">
        <v>2500517.0699999998</v>
      </c>
      <c r="Y56" s="316">
        <v>323139.96999999997</v>
      </c>
      <c r="AA56" s="316">
        <v>343.18</v>
      </c>
      <c r="AD56" s="316">
        <v>1127684.25</v>
      </c>
      <c r="AE56" s="320">
        <v>252196</v>
      </c>
      <c r="AF56" s="320">
        <v>12449</v>
      </c>
      <c r="AH56" s="320">
        <v>766130.39</v>
      </c>
      <c r="AI56" s="320">
        <v>154707.45000000001</v>
      </c>
      <c r="AK56" s="320">
        <v>225000</v>
      </c>
      <c r="AL56" s="321">
        <f t="shared" si="7"/>
        <v>354646.17</v>
      </c>
      <c r="AM56" s="255">
        <f t="shared" si="13"/>
        <v>-738261.97</v>
      </c>
      <c r="AN56" s="250">
        <f t="shared" si="9"/>
        <v>1092908.1399999999</v>
      </c>
      <c r="AO56" s="256">
        <f t="shared" si="10"/>
        <v>1451167.4</v>
      </c>
      <c r="AP56" s="322">
        <f t="shared" si="11"/>
        <v>1410482.84</v>
      </c>
      <c r="AQ56" s="250">
        <f t="shared" si="12"/>
        <v>40684.559999999823</v>
      </c>
    </row>
    <row r="57" spans="1:43" x14ac:dyDescent="0.25">
      <c r="A57" s="246" t="s">
        <v>186</v>
      </c>
      <c r="B57" s="246" t="s">
        <v>251</v>
      </c>
      <c r="C57" s="246">
        <v>4429</v>
      </c>
      <c r="D57" s="246" t="s">
        <v>256</v>
      </c>
      <c r="E57" t="s">
        <v>256</v>
      </c>
      <c r="F57" s="312">
        <v>542767.21</v>
      </c>
      <c r="G57" s="312">
        <v>0</v>
      </c>
      <c r="H57" s="312">
        <v>37566.82</v>
      </c>
      <c r="J57" s="310">
        <v>495087.94</v>
      </c>
      <c r="K57" s="310">
        <v>365504.86</v>
      </c>
      <c r="R57" s="314">
        <v>-6945.5</v>
      </c>
      <c r="U57" s="310">
        <v>-631469.68000000005</v>
      </c>
      <c r="V57" s="310">
        <v>1946573.94</v>
      </c>
      <c r="Y57" s="316">
        <v>784098.59</v>
      </c>
      <c r="AA57" s="316">
        <v>696.22</v>
      </c>
      <c r="AD57" s="316">
        <v>1780532.8</v>
      </c>
      <c r="AE57" s="320">
        <v>500461</v>
      </c>
      <c r="AF57" s="320">
        <v>29813</v>
      </c>
      <c r="AH57" s="320">
        <v>1652009.16</v>
      </c>
      <c r="AI57" s="320">
        <v>201892.38</v>
      </c>
      <c r="AK57" s="320">
        <v>48384</v>
      </c>
      <c r="AL57" s="321">
        <f t="shared" si="7"/>
        <v>580334.02999999991</v>
      </c>
      <c r="AM57" s="255">
        <f t="shared" si="13"/>
        <v>-6945.5</v>
      </c>
      <c r="AN57" s="250">
        <f t="shared" si="9"/>
        <v>587279.52999999991</v>
      </c>
      <c r="AO57" s="256">
        <f t="shared" si="10"/>
        <v>2565327.61</v>
      </c>
      <c r="AP57" s="322">
        <f t="shared" si="11"/>
        <v>2432559.54</v>
      </c>
      <c r="AQ57" s="250">
        <f t="shared" si="12"/>
        <v>132768.06999999983</v>
      </c>
    </row>
    <row r="58" spans="1:43" x14ac:dyDescent="0.25">
      <c r="A58" s="246" t="s">
        <v>186</v>
      </c>
      <c r="B58" s="246" t="s">
        <v>251</v>
      </c>
      <c r="C58" s="246">
        <v>3247</v>
      </c>
      <c r="D58" s="246" t="s">
        <v>257</v>
      </c>
      <c r="E58" t="s">
        <v>257</v>
      </c>
      <c r="F58" s="312">
        <v>425392.13</v>
      </c>
      <c r="G58" s="312">
        <v>0</v>
      </c>
      <c r="H58" s="312">
        <v>42518.16</v>
      </c>
      <c r="J58" s="310">
        <v>329370.65999999997</v>
      </c>
      <c r="K58" s="310">
        <v>166037.53</v>
      </c>
      <c r="Q58" s="314">
        <v>163735.51999999999</v>
      </c>
      <c r="R58" s="314">
        <v>3927</v>
      </c>
      <c r="U58" s="310">
        <v>1449496.29</v>
      </c>
      <c r="V58" s="310">
        <v>-980950.37</v>
      </c>
      <c r="Y58" s="316">
        <v>295811.61</v>
      </c>
      <c r="AA58" s="316">
        <v>472.13</v>
      </c>
      <c r="AD58" s="316">
        <v>1036939.33</v>
      </c>
      <c r="AE58" s="320">
        <v>192137</v>
      </c>
      <c r="AF58" s="320">
        <v>12552</v>
      </c>
      <c r="AH58" s="320">
        <v>746016.57</v>
      </c>
      <c r="AI58" s="320">
        <v>55407.46</v>
      </c>
      <c r="AL58" s="321">
        <f t="shared" si="7"/>
        <v>467910.29000000004</v>
      </c>
      <c r="AM58" s="255">
        <f t="shared" si="13"/>
        <v>167662.51999999999</v>
      </c>
      <c r="AN58" s="250">
        <f t="shared" si="9"/>
        <v>300247.77</v>
      </c>
      <c r="AO58" s="256">
        <f t="shared" si="10"/>
        <v>1333223.0699999998</v>
      </c>
      <c r="AP58" s="322">
        <f t="shared" si="11"/>
        <v>1006113.0299999999</v>
      </c>
      <c r="AQ58" s="250">
        <f t="shared" si="12"/>
        <v>327110.03999999992</v>
      </c>
    </row>
    <row r="59" spans="1:43" x14ac:dyDescent="0.25">
      <c r="A59" s="259" t="s">
        <v>186</v>
      </c>
      <c r="B59" s="259" t="s">
        <v>251</v>
      </c>
      <c r="C59" s="259">
        <v>1126</v>
      </c>
      <c r="D59" s="259" t="s">
        <v>258</v>
      </c>
      <c r="E59" t="s">
        <v>258</v>
      </c>
      <c r="F59" s="312">
        <v>435758.37</v>
      </c>
      <c r="G59" s="312">
        <v>287578</v>
      </c>
      <c r="H59" s="312">
        <v>22736.23</v>
      </c>
      <c r="J59" s="310">
        <v>875496.8</v>
      </c>
      <c r="K59" s="310">
        <v>96385.07</v>
      </c>
      <c r="L59" s="310">
        <v>0</v>
      </c>
      <c r="Q59" s="314">
        <v>170945</v>
      </c>
      <c r="R59" s="314">
        <v>481</v>
      </c>
      <c r="U59" s="310">
        <v>-341382.14</v>
      </c>
      <c r="V59" s="310">
        <v>1692734</v>
      </c>
      <c r="Y59" s="316">
        <v>377483.85</v>
      </c>
      <c r="AA59" s="316">
        <v>501.15</v>
      </c>
      <c r="AD59" s="316">
        <v>468625.02</v>
      </c>
      <c r="AE59" s="320">
        <v>177729</v>
      </c>
      <c r="AF59" s="320">
        <v>5056</v>
      </c>
      <c r="AH59" s="320">
        <v>297794.3</v>
      </c>
      <c r="AI59" s="320">
        <v>124902.11</v>
      </c>
      <c r="AK59" s="320">
        <v>45952</v>
      </c>
      <c r="AL59" s="321">
        <f t="shared" si="7"/>
        <v>746072.6</v>
      </c>
      <c r="AM59" s="255">
        <f t="shared" si="13"/>
        <v>171426</v>
      </c>
      <c r="AN59" s="250">
        <f t="shared" si="9"/>
        <v>574646.6</v>
      </c>
      <c r="AO59" s="256">
        <f t="shared" si="10"/>
        <v>846610.02</v>
      </c>
      <c r="AP59" s="322">
        <f t="shared" si="11"/>
        <v>651433.41</v>
      </c>
      <c r="AQ59" s="250">
        <f t="shared" si="12"/>
        <v>195176.61</v>
      </c>
    </row>
    <row r="60" spans="1:43" s="260" customFormat="1" x14ac:dyDescent="0.25">
      <c r="A60" s="246" t="s">
        <v>188</v>
      </c>
      <c r="B60" s="246" t="s">
        <v>260</v>
      </c>
      <c r="C60" s="246">
        <v>3728</v>
      </c>
      <c r="D60" s="246" t="s">
        <v>262</v>
      </c>
      <c r="E60" t="s">
        <v>262</v>
      </c>
      <c r="F60" s="312">
        <v>282862.83</v>
      </c>
      <c r="G60" s="312">
        <v>21212</v>
      </c>
      <c r="H60" s="312">
        <v>22264.3</v>
      </c>
      <c r="I60" s="311"/>
      <c r="J60" s="310">
        <v>625663.27</v>
      </c>
      <c r="K60" s="310">
        <v>-735216.36</v>
      </c>
      <c r="L60"/>
      <c r="M60" s="314">
        <v>0</v>
      </c>
      <c r="N60" s="314">
        <v>0</v>
      </c>
      <c r="O60" s="313"/>
      <c r="P60" s="313"/>
      <c r="Q60" s="314">
        <v>50000</v>
      </c>
      <c r="R60" s="314">
        <v>53359.61</v>
      </c>
      <c r="S60"/>
      <c r="T60"/>
      <c r="U60" s="310">
        <v>-1822851.28</v>
      </c>
      <c r="V60" s="310">
        <v>2210713.7999999998</v>
      </c>
      <c r="W60" s="315"/>
      <c r="X60" s="315"/>
      <c r="Y60" s="316">
        <v>936215.06</v>
      </c>
      <c r="Z60" s="315"/>
      <c r="AA60" s="316">
        <v>274.58</v>
      </c>
      <c r="AB60" s="316">
        <v>748280</v>
      </c>
      <c r="AC60" s="315"/>
      <c r="AD60" s="316">
        <v>95197.92</v>
      </c>
      <c r="AE60" s="320">
        <v>985706</v>
      </c>
      <c r="AF60" s="320">
        <v>2800</v>
      </c>
      <c r="AG60" s="320">
        <v>27915</v>
      </c>
      <c r="AH60" s="320">
        <v>672247.12</v>
      </c>
      <c r="AI60" s="320">
        <v>357847.53</v>
      </c>
      <c r="AJ60" s="319"/>
      <c r="AK60" s="320">
        <v>7888</v>
      </c>
      <c r="AL60" s="321">
        <f t="shared" si="7"/>
        <v>326339.13</v>
      </c>
      <c r="AM60" s="255">
        <f t="shared" si="13"/>
        <v>103359.61</v>
      </c>
      <c r="AN60" s="250">
        <f t="shared" si="9"/>
        <v>222979.52000000002</v>
      </c>
      <c r="AO60" s="256">
        <f t="shared" si="10"/>
        <v>1779967.56</v>
      </c>
      <c r="AP60" s="322">
        <f t="shared" si="11"/>
        <v>2054403.6500000001</v>
      </c>
      <c r="AQ60" s="250">
        <f t="shared" si="12"/>
        <v>-274436.09000000008</v>
      </c>
    </row>
    <row r="61" spans="1:43" x14ac:dyDescent="0.25">
      <c r="A61" s="246" t="s">
        <v>188</v>
      </c>
      <c r="B61" s="246" t="s">
        <v>260</v>
      </c>
      <c r="C61" s="246">
        <v>3543</v>
      </c>
      <c r="D61" s="246" t="s">
        <v>263</v>
      </c>
      <c r="E61" t="s">
        <v>263</v>
      </c>
      <c r="F61" s="312">
        <v>520937.22</v>
      </c>
      <c r="G61" s="312">
        <v>114279</v>
      </c>
      <c r="H61" s="312">
        <v>303198.38</v>
      </c>
      <c r="J61" s="310">
        <v>417633.61</v>
      </c>
      <c r="K61" s="310">
        <v>134953.23000000001</v>
      </c>
      <c r="M61" s="314">
        <v>14080</v>
      </c>
      <c r="N61" s="314">
        <v>14275</v>
      </c>
      <c r="Q61" s="314">
        <v>232849</v>
      </c>
      <c r="R61" s="314">
        <v>0</v>
      </c>
      <c r="S61" s="310">
        <v>100</v>
      </c>
      <c r="U61" s="310">
        <v>-345808.28</v>
      </c>
      <c r="V61" s="310">
        <v>1549075.07</v>
      </c>
      <c r="Y61" s="316">
        <v>1818014.91</v>
      </c>
      <c r="Z61" s="316">
        <v>271980</v>
      </c>
      <c r="AA61" s="316">
        <v>1536.84</v>
      </c>
      <c r="AB61" s="316">
        <v>970640.5</v>
      </c>
      <c r="AE61" s="320">
        <v>1414407.81</v>
      </c>
      <c r="AG61" s="320">
        <v>39898</v>
      </c>
      <c r="AH61" s="320">
        <v>1384027.85</v>
      </c>
      <c r="AI61" s="320">
        <v>197407.94</v>
      </c>
      <c r="AL61" s="321">
        <f t="shared" si="7"/>
        <v>938414.6</v>
      </c>
      <c r="AM61" s="255">
        <f t="shared" si="13"/>
        <v>261204</v>
      </c>
      <c r="AN61" s="250">
        <f t="shared" si="9"/>
        <v>677210.6</v>
      </c>
      <c r="AO61" s="256">
        <f t="shared" si="10"/>
        <v>3062172.25</v>
      </c>
      <c r="AP61" s="322">
        <f t="shared" si="11"/>
        <v>3035741.6</v>
      </c>
      <c r="AQ61" s="250">
        <f t="shared" si="12"/>
        <v>26430.649999999907</v>
      </c>
    </row>
    <row r="62" spans="1:43" x14ac:dyDescent="0.25">
      <c r="A62" s="246" t="s">
        <v>188</v>
      </c>
      <c r="B62" s="246" t="s">
        <v>260</v>
      </c>
      <c r="C62" s="246">
        <v>6330</v>
      </c>
      <c r="D62" s="246" t="s">
        <v>264</v>
      </c>
      <c r="E62" t="s">
        <v>264</v>
      </c>
      <c r="F62" s="312">
        <v>339966.11</v>
      </c>
      <c r="G62" s="312">
        <v>46877</v>
      </c>
      <c r="H62" s="312">
        <v>45012.480000000003</v>
      </c>
      <c r="J62" s="310">
        <v>42592.52</v>
      </c>
      <c r="K62" s="310">
        <v>213265.78</v>
      </c>
      <c r="N62" s="314">
        <v>-2600</v>
      </c>
      <c r="Q62" s="314">
        <v>243845</v>
      </c>
      <c r="R62" s="314">
        <v>-363.97</v>
      </c>
      <c r="U62" s="310">
        <v>-3273455.46</v>
      </c>
      <c r="V62" s="310">
        <v>3406179.86</v>
      </c>
      <c r="Y62" s="316">
        <v>1799223.6</v>
      </c>
      <c r="Z62" s="316">
        <v>790440</v>
      </c>
      <c r="AA62" s="316">
        <v>1207.52</v>
      </c>
      <c r="AB62" s="316">
        <v>1401509.66</v>
      </c>
      <c r="AD62" s="316">
        <v>76209.33</v>
      </c>
      <c r="AE62" s="320">
        <v>1879492.66</v>
      </c>
      <c r="AF62" s="320">
        <v>7152</v>
      </c>
      <c r="AG62" s="320">
        <v>12740</v>
      </c>
      <c r="AH62" s="320">
        <v>1759160.75</v>
      </c>
      <c r="AI62" s="320">
        <v>75216.240000000005</v>
      </c>
      <c r="AK62" s="320">
        <v>20720</v>
      </c>
      <c r="AL62" s="321">
        <f t="shared" si="7"/>
        <v>431855.58999999997</v>
      </c>
      <c r="AM62" s="255">
        <f t="shared" si="13"/>
        <v>240881.03</v>
      </c>
      <c r="AN62" s="250">
        <f t="shared" si="9"/>
        <v>190974.55999999997</v>
      </c>
      <c r="AO62" s="256">
        <f t="shared" si="10"/>
        <v>4068590.1100000003</v>
      </c>
      <c r="AP62" s="322">
        <f t="shared" si="11"/>
        <v>3754481.6500000004</v>
      </c>
      <c r="AQ62" s="250">
        <f t="shared" si="12"/>
        <v>314108.45999999996</v>
      </c>
    </row>
    <row r="63" spans="1:43" x14ac:dyDescent="0.25">
      <c r="A63" s="246" t="s">
        <v>188</v>
      </c>
      <c r="B63" s="246" t="s">
        <v>260</v>
      </c>
      <c r="C63" s="246">
        <v>3421</v>
      </c>
      <c r="D63" s="246" t="s">
        <v>265</v>
      </c>
      <c r="E63" t="s">
        <v>265</v>
      </c>
      <c r="F63" s="312">
        <v>554192.96</v>
      </c>
      <c r="G63" s="312">
        <v>12893</v>
      </c>
      <c r="H63" s="312">
        <v>10059.34</v>
      </c>
      <c r="J63" s="310">
        <v>179257.88</v>
      </c>
      <c r="K63" s="310">
        <v>218634.26</v>
      </c>
      <c r="M63" s="314">
        <v>0</v>
      </c>
      <c r="N63" s="314">
        <v>93325</v>
      </c>
      <c r="Q63" s="314">
        <v>441038</v>
      </c>
      <c r="R63" s="314">
        <v>377.88</v>
      </c>
      <c r="U63" s="310">
        <v>-1387931.56</v>
      </c>
      <c r="V63" s="310">
        <v>1679166.57</v>
      </c>
      <c r="Y63" s="316">
        <v>1212231.8799999999</v>
      </c>
      <c r="AA63" s="316">
        <v>335.43</v>
      </c>
      <c r="AB63" s="316">
        <v>417285.09</v>
      </c>
      <c r="AE63" s="320">
        <v>935429.09</v>
      </c>
      <c r="AF63" s="320">
        <v>4455</v>
      </c>
      <c r="AG63" s="320">
        <v>9630</v>
      </c>
      <c r="AH63" s="320">
        <v>479939.79</v>
      </c>
      <c r="AI63" s="320">
        <v>37784.97</v>
      </c>
      <c r="AK63" s="320">
        <v>13552</v>
      </c>
      <c r="AL63" s="321">
        <f t="shared" si="7"/>
        <v>577145.29999999993</v>
      </c>
      <c r="AM63" s="255">
        <f t="shared" si="13"/>
        <v>534740.88</v>
      </c>
      <c r="AN63" s="250">
        <f t="shared" si="9"/>
        <v>42404.419999999925</v>
      </c>
      <c r="AO63" s="256">
        <f t="shared" si="10"/>
        <v>1629852.4</v>
      </c>
      <c r="AP63" s="322">
        <f t="shared" si="11"/>
        <v>1480790.8499999999</v>
      </c>
      <c r="AQ63" s="250">
        <f t="shared" si="12"/>
        <v>149061.55000000005</v>
      </c>
    </row>
    <row r="64" spans="1:43" x14ac:dyDescent="0.25">
      <c r="A64" s="246" t="s">
        <v>188</v>
      </c>
      <c r="B64" s="246" t="s">
        <v>260</v>
      </c>
      <c r="C64" s="246">
        <v>3591</v>
      </c>
      <c r="D64" s="246" t="s">
        <v>266</v>
      </c>
      <c r="E64" t="s">
        <v>266</v>
      </c>
      <c r="F64" s="312">
        <v>460611.14</v>
      </c>
      <c r="G64" s="312">
        <v>0</v>
      </c>
      <c r="H64" s="312">
        <v>8028.78</v>
      </c>
      <c r="J64" s="310">
        <v>483475.71</v>
      </c>
      <c r="K64" s="310">
        <v>241801.67</v>
      </c>
      <c r="M64" s="314">
        <v>-4000</v>
      </c>
      <c r="N64" s="314">
        <v>77891.88</v>
      </c>
      <c r="Q64" s="314">
        <v>341720</v>
      </c>
      <c r="R64" s="314">
        <v>21600</v>
      </c>
      <c r="U64" s="310">
        <v>-562130.85</v>
      </c>
      <c r="V64" s="310">
        <v>1290095.46</v>
      </c>
      <c r="Y64" s="316">
        <v>1004227.16</v>
      </c>
      <c r="Z64" s="316">
        <v>27000</v>
      </c>
      <c r="AA64" s="316">
        <v>207.43</v>
      </c>
      <c r="AB64" s="316">
        <v>1171552.7</v>
      </c>
      <c r="AD64" s="316">
        <v>95226.93</v>
      </c>
      <c r="AE64" s="320">
        <v>1490442.7</v>
      </c>
      <c r="AG64" s="320">
        <v>37940</v>
      </c>
      <c r="AH64" s="320">
        <v>611386.61</v>
      </c>
      <c r="AI64" s="320">
        <v>129704.1</v>
      </c>
      <c r="AK64" s="320">
        <v>0</v>
      </c>
      <c r="AL64" s="321">
        <f t="shared" si="7"/>
        <v>468639.92000000004</v>
      </c>
      <c r="AM64" s="255">
        <f t="shared" si="13"/>
        <v>437211.88</v>
      </c>
      <c r="AN64" s="250">
        <f t="shared" si="9"/>
        <v>31428.040000000037</v>
      </c>
      <c r="AO64" s="256">
        <f t="shared" si="10"/>
        <v>2298214.2200000002</v>
      </c>
      <c r="AP64" s="322">
        <f t="shared" si="11"/>
        <v>2269473.41</v>
      </c>
      <c r="AQ64" s="250">
        <f t="shared" si="12"/>
        <v>28740.810000000056</v>
      </c>
    </row>
    <row r="65" spans="1:43" x14ac:dyDescent="0.25">
      <c r="A65" s="246" t="s">
        <v>188</v>
      </c>
      <c r="B65" s="246" t="s">
        <v>260</v>
      </c>
      <c r="C65" s="246">
        <v>4772</v>
      </c>
      <c r="D65" s="246" t="s">
        <v>267</v>
      </c>
      <c r="E65" t="s">
        <v>267</v>
      </c>
      <c r="F65" s="312">
        <v>740799.82</v>
      </c>
      <c r="G65" s="312">
        <v>45247</v>
      </c>
      <c r="H65" s="312">
        <v>53495.35</v>
      </c>
      <c r="J65" s="310">
        <v>46484.98</v>
      </c>
      <c r="K65" s="310">
        <v>9423.25</v>
      </c>
      <c r="M65" s="314">
        <v>4806</v>
      </c>
      <c r="N65" s="314">
        <v>295430</v>
      </c>
      <c r="Q65" s="314">
        <v>273324</v>
      </c>
      <c r="R65" s="314">
        <v>23571</v>
      </c>
      <c r="U65" s="310">
        <v>-1769320.03</v>
      </c>
      <c r="V65" s="310">
        <v>2056145.55</v>
      </c>
      <c r="Y65" s="316">
        <v>1448863.18</v>
      </c>
      <c r="AA65" s="316">
        <v>813.77</v>
      </c>
      <c r="AB65" s="316">
        <v>868527.52</v>
      </c>
      <c r="AE65" s="320">
        <v>1287833.52</v>
      </c>
      <c r="AG65" s="320">
        <v>24396</v>
      </c>
      <c r="AH65" s="320">
        <v>905423.84</v>
      </c>
      <c r="AI65" s="320">
        <v>74227.23</v>
      </c>
      <c r="AK65" s="320">
        <v>14830</v>
      </c>
      <c r="AL65" s="321">
        <f t="shared" si="7"/>
        <v>839542.16999999993</v>
      </c>
      <c r="AM65" s="255">
        <f t="shared" si="13"/>
        <v>597131</v>
      </c>
      <c r="AN65" s="250">
        <f t="shared" si="9"/>
        <v>242411.16999999993</v>
      </c>
      <c r="AO65" s="256">
        <f t="shared" si="10"/>
        <v>2318204.4699999997</v>
      </c>
      <c r="AP65" s="322">
        <f t="shared" si="11"/>
        <v>2306710.59</v>
      </c>
      <c r="AQ65" s="250">
        <f t="shared" si="12"/>
        <v>11493.879999999888</v>
      </c>
    </row>
    <row r="66" spans="1:43" x14ac:dyDescent="0.25">
      <c r="A66" s="246" t="s">
        <v>190</v>
      </c>
      <c r="B66" s="246" t="s">
        <v>269</v>
      </c>
      <c r="C66" s="246">
        <v>5834</v>
      </c>
      <c r="D66" s="246" t="s">
        <v>271</v>
      </c>
      <c r="E66" t="s">
        <v>271</v>
      </c>
      <c r="F66" s="312">
        <v>977458.12</v>
      </c>
      <c r="G66" s="312">
        <v>0</v>
      </c>
      <c r="H66" s="312">
        <v>93931.71</v>
      </c>
      <c r="J66" s="310">
        <v>529064.81000000006</v>
      </c>
      <c r="K66" s="310">
        <v>323151.14</v>
      </c>
      <c r="M66" s="314">
        <v>10695</v>
      </c>
      <c r="N66" s="314">
        <v>37122.410000000003</v>
      </c>
      <c r="Q66" s="314">
        <v>329794</v>
      </c>
      <c r="R66" s="314">
        <v>19012</v>
      </c>
      <c r="U66" s="310">
        <v>-1271880.18</v>
      </c>
      <c r="V66" s="310">
        <v>2912713.08</v>
      </c>
      <c r="Y66" s="316">
        <v>1716686.71</v>
      </c>
      <c r="Z66" s="316">
        <v>50880</v>
      </c>
      <c r="AA66" s="316">
        <v>814.12</v>
      </c>
      <c r="AD66" s="316">
        <v>5000</v>
      </c>
      <c r="AE66" s="320">
        <v>426591</v>
      </c>
      <c r="AF66" s="320">
        <v>7256</v>
      </c>
      <c r="AG66" s="320">
        <v>1384</v>
      </c>
      <c r="AH66" s="320">
        <v>1170743.72</v>
      </c>
      <c r="AI66" s="320">
        <v>229506.64</v>
      </c>
      <c r="AK66" s="320">
        <v>51750</v>
      </c>
      <c r="AL66" s="321">
        <f t="shared" si="7"/>
        <v>1071389.83</v>
      </c>
      <c r="AM66" s="255">
        <f t="shared" si="13"/>
        <v>396623.41000000003</v>
      </c>
      <c r="AN66" s="250">
        <f t="shared" si="9"/>
        <v>674766.42</v>
      </c>
      <c r="AO66" s="256">
        <f t="shared" si="10"/>
        <v>1773380.83</v>
      </c>
      <c r="AP66" s="322">
        <f t="shared" si="11"/>
        <v>1887231.3599999999</v>
      </c>
      <c r="AQ66" s="250">
        <f t="shared" si="12"/>
        <v>-113850.5299999998</v>
      </c>
    </row>
    <row r="67" spans="1:43" x14ac:dyDescent="0.25">
      <c r="A67" s="246" t="s">
        <v>190</v>
      </c>
      <c r="B67" s="246" t="s">
        <v>269</v>
      </c>
      <c r="C67" s="246">
        <v>4475</v>
      </c>
      <c r="D67" s="246" t="s">
        <v>272</v>
      </c>
      <c r="E67" t="s">
        <v>272</v>
      </c>
      <c r="F67" s="312">
        <v>676820.47999999998</v>
      </c>
      <c r="G67" s="312">
        <v>0</v>
      </c>
      <c r="H67" s="312">
        <v>40567.56</v>
      </c>
      <c r="J67" s="310">
        <v>817907.75</v>
      </c>
      <c r="K67" s="310">
        <v>343727.94</v>
      </c>
      <c r="M67" s="314">
        <v>7190</v>
      </c>
      <c r="N67" s="314">
        <v>71563.37</v>
      </c>
      <c r="Q67" s="314">
        <v>48600</v>
      </c>
      <c r="R67" s="314">
        <v>2173</v>
      </c>
      <c r="U67" s="310">
        <v>326746.45</v>
      </c>
      <c r="V67" s="310">
        <v>1364480.05</v>
      </c>
      <c r="Y67" s="316">
        <v>1042305.92</v>
      </c>
      <c r="Z67" s="316">
        <v>95100</v>
      </c>
      <c r="AA67" s="316">
        <v>799.96</v>
      </c>
      <c r="AE67" s="320">
        <v>363284</v>
      </c>
      <c r="AF67" s="320">
        <v>3560</v>
      </c>
      <c r="AG67" s="320">
        <v>3400</v>
      </c>
      <c r="AH67" s="320">
        <v>549546.77</v>
      </c>
      <c r="AI67" s="320">
        <v>160144.25</v>
      </c>
      <c r="AL67" s="321">
        <f t="shared" si="7"/>
        <v>717388.04</v>
      </c>
      <c r="AM67" s="255">
        <f t="shared" si="13"/>
        <v>129526.37</v>
      </c>
      <c r="AN67" s="250">
        <f t="shared" si="9"/>
        <v>587861.67000000004</v>
      </c>
      <c r="AO67" s="256">
        <f t="shared" si="10"/>
        <v>1138205.8799999999</v>
      </c>
      <c r="AP67" s="322">
        <f t="shared" si="11"/>
        <v>1079935.02</v>
      </c>
      <c r="AQ67" s="250">
        <f t="shared" si="12"/>
        <v>58270.85999999987</v>
      </c>
    </row>
    <row r="68" spans="1:43" x14ac:dyDescent="0.25">
      <c r="A68" s="246" t="s">
        <v>190</v>
      </c>
      <c r="B68" s="246" t="s">
        <v>269</v>
      </c>
      <c r="C68" s="246">
        <v>1990</v>
      </c>
      <c r="D68" s="246" t="s">
        <v>273</v>
      </c>
      <c r="E68" t="s">
        <v>273</v>
      </c>
      <c r="F68" s="312">
        <v>251021.38</v>
      </c>
      <c r="G68" s="312">
        <v>0</v>
      </c>
      <c r="H68" s="312">
        <v>9553.9599999999991</v>
      </c>
      <c r="J68" s="310">
        <v>781291.59</v>
      </c>
      <c r="K68" s="310">
        <v>223019.35</v>
      </c>
      <c r="M68" s="314">
        <v>11800</v>
      </c>
      <c r="N68" s="314">
        <v>24235.1</v>
      </c>
      <c r="R68" s="314">
        <v>1750</v>
      </c>
      <c r="T68" s="310">
        <v>-955595.87</v>
      </c>
      <c r="V68" s="310">
        <v>2067672.51</v>
      </c>
      <c r="Y68" s="316">
        <v>1018806.56</v>
      </c>
      <c r="Z68" s="316">
        <v>35800</v>
      </c>
      <c r="AA68" s="316">
        <v>637.01</v>
      </c>
      <c r="AE68" s="320">
        <v>199926</v>
      </c>
      <c r="AF68" s="320">
        <v>3600</v>
      </c>
      <c r="AG68" s="320">
        <v>360</v>
      </c>
      <c r="AH68" s="320">
        <v>553536.91</v>
      </c>
      <c r="AI68" s="320">
        <v>182796.12</v>
      </c>
      <c r="AL68" s="321">
        <f t="shared" si="7"/>
        <v>260575.34</v>
      </c>
      <c r="AM68" s="255">
        <f t="shared" si="13"/>
        <v>37785.1</v>
      </c>
      <c r="AN68" s="250">
        <f t="shared" si="9"/>
        <v>222790.24</v>
      </c>
      <c r="AO68" s="256">
        <f t="shared" si="10"/>
        <v>1055243.57</v>
      </c>
      <c r="AP68" s="322">
        <f t="shared" si="11"/>
        <v>940219.03</v>
      </c>
      <c r="AQ68" s="250">
        <f t="shared" si="12"/>
        <v>115024.54000000004</v>
      </c>
    </row>
    <row r="69" spans="1:43" x14ac:dyDescent="0.25">
      <c r="A69" s="246" t="s">
        <v>190</v>
      </c>
      <c r="B69" s="246" t="s">
        <v>269</v>
      </c>
      <c r="C69" s="246">
        <v>5043</v>
      </c>
      <c r="D69" s="246" t="s">
        <v>274</v>
      </c>
      <c r="E69" t="s">
        <v>274</v>
      </c>
      <c r="F69" s="312">
        <v>228626.55</v>
      </c>
      <c r="G69" s="312">
        <v>0</v>
      </c>
      <c r="H69" s="312">
        <v>10026</v>
      </c>
      <c r="J69" s="310">
        <v>1112026.81</v>
      </c>
      <c r="K69" s="310">
        <v>350414.57</v>
      </c>
      <c r="M69" s="314">
        <v>3960</v>
      </c>
      <c r="N69" s="314">
        <v>59758</v>
      </c>
      <c r="R69" s="314">
        <v>0</v>
      </c>
      <c r="U69" s="310">
        <v>-742556.07</v>
      </c>
      <c r="V69" s="310">
        <v>2226508.67</v>
      </c>
      <c r="Y69" s="316">
        <v>1534303.79</v>
      </c>
      <c r="AA69" s="316">
        <v>507.15</v>
      </c>
      <c r="AB69" s="316">
        <v>160000</v>
      </c>
      <c r="AE69" s="320">
        <v>441100.77</v>
      </c>
      <c r="AF69" s="320">
        <v>2200</v>
      </c>
      <c r="AG69" s="320">
        <v>304</v>
      </c>
      <c r="AH69" s="320">
        <v>917976.65</v>
      </c>
      <c r="AI69" s="320">
        <v>179806.19</v>
      </c>
      <c r="AL69" s="321">
        <f t="shared" si="7"/>
        <v>238652.55</v>
      </c>
      <c r="AM69" s="255">
        <f t="shared" si="13"/>
        <v>63718</v>
      </c>
      <c r="AN69" s="250">
        <f t="shared" si="9"/>
        <v>174934.55</v>
      </c>
      <c r="AO69" s="256">
        <f t="shared" si="10"/>
        <v>1694810.94</v>
      </c>
      <c r="AP69" s="322">
        <f t="shared" si="11"/>
        <v>1541387.6099999999</v>
      </c>
      <c r="AQ69" s="250">
        <f t="shared" si="12"/>
        <v>153423.33000000007</v>
      </c>
    </row>
    <row r="70" spans="1:43" x14ac:dyDescent="0.25">
      <c r="A70" s="246" t="s">
        <v>190</v>
      </c>
      <c r="B70" s="246" t="s">
        <v>269</v>
      </c>
      <c r="C70" s="246">
        <v>5442</v>
      </c>
      <c r="D70" s="246" t="s">
        <v>275</v>
      </c>
      <c r="E70" t="s">
        <v>275</v>
      </c>
      <c r="F70" s="312">
        <v>472614.87</v>
      </c>
      <c r="G70" s="312">
        <v>204583</v>
      </c>
      <c r="H70" s="312">
        <v>48565.21</v>
      </c>
      <c r="J70" s="310">
        <v>373912.07</v>
      </c>
      <c r="K70" s="310">
        <v>518516.11</v>
      </c>
      <c r="M70" s="314">
        <v>0</v>
      </c>
      <c r="N70" s="314">
        <v>19448.09</v>
      </c>
      <c r="Q70" s="314">
        <v>241440</v>
      </c>
      <c r="R70" s="314">
        <v>651</v>
      </c>
      <c r="U70" s="310">
        <v>-849421.03</v>
      </c>
      <c r="V70" s="310">
        <v>2114406.96</v>
      </c>
      <c r="Y70" s="316">
        <v>1808406.92</v>
      </c>
      <c r="AA70" s="316">
        <v>542.16999999999996</v>
      </c>
      <c r="AD70" s="316">
        <v>10000</v>
      </c>
      <c r="AE70" s="320">
        <v>388370</v>
      </c>
      <c r="AF70" s="320">
        <v>6000</v>
      </c>
      <c r="AH70" s="320">
        <v>1155380.33</v>
      </c>
      <c r="AI70" s="320">
        <v>172532.52</v>
      </c>
      <c r="AK70" s="320">
        <v>5000</v>
      </c>
      <c r="AL70" s="321">
        <f t="shared" si="7"/>
        <v>725763.08</v>
      </c>
      <c r="AM70" s="255">
        <f t="shared" si="13"/>
        <v>261539.09</v>
      </c>
      <c r="AN70" s="250">
        <f t="shared" si="9"/>
        <v>464223.99</v>
      </c>
      <c r="AO70" s="256">
        <f t="shared" si="10"/>
        <v>1818949.0899999999</v>
      </c>
      <c r="AP70" s="322">
        <f t="shared" si="11"/>
        <v>1727282.85</v>
      </c>
      <c r="AQ70" s="250">
        <f t="shared" si="12"/>
        <v>91666.239999999758</v>
      </c>
    </row>
    <row r="71" spans="1:43" ht="24.6" x14ac:dyDescent="0.7">
      <c r="D71" s="192"/>
      <c r="AL71" s="321">
        <f t="shared" si="7"/>
        <v>0</v>
      </c>
      <c r="AM71" s="255">
        <f t="shared" si="13"/>
        <v>0</v>
      </c>
      <c r="AN71" s="250">
        <f t="shared" si="9"/>
        <v>0</v>
      </c>
      <c r="AO71" s="256">
        <f t="shared" si="10"/>
        <v>0</v>
      </c>
      <c r="AP71" s="322">
        <f t="shared" si="11"/>
        <v>0</v>
      </c>
      <c r="AQ71" s="250">
        <f t="shared" si="12"/>
        <v>0</v>
      </c>
    </row>
    <row r="72" spans="1:43" x14ac:dyDescent="0.25">
      <c r="AM72" s="255"/>
      <c r="AO72" s="256"/>
      <c r="AP72" s="257"/>
    </row>
    <row r="73" spans="1:43" x14ac:dyDescent="0.25">
      <c r="AM73" s="255"/>
      <c r="AO73" s="256"/>
      <c r="AP73" s="257"/>
    </row>
    <row r="74" spans="1:43" x14ac:dyDescent="0.25">
      <c r="AM74" s="255"/>
      <c r="AO74" s="256"/>
      <c r="AP74" s="257"/>
    </row>
    <row r="75" spans="1:43" x14ac:dyDescent="0.25">
      <c r="AM75" s="255"/>
      <c r="AO75" s="256"/>
      <c r="AP75" s="257"/>
    </row>
    <row r="76" spans="1:43" x14ac:dyDescent="0.25">
      <c r="AM76" s="255"/>
      <c r="AO76" s="256"/>
      <c r="AP76" s="257"/>
    </row>
    <row r="77" spans="1:43" x14ac:dyDescent="0.25">
      <c r="AM77" s="255"/>
      <c r="AO77" s="256"/>
      <c r="AP77" s="257"/>
    </row>
    <row r="78" spans="1:43" x14ac:dyDescent="0.25">
      <c r="AM78" s="255"/>
      <c r="AO78" s="256"/>
      <c r="AP78" s="257"/>
    </row>
    <row r="79" spans="1:43" x14ac:dyDescent="0.25">
      <c r="AM79" s="255"/>
      <c r="AO79" s="256"/>
      <c r="AP79" s="257"/>
    </row>
    <row r="80" spans="1:43" x14ac:dyDescent="0.25">
      <c r="AM80" s="255"/>
      <c r="AO80" s="256"/>
      <c r="AP80" s="257"/>
    </row>
    <row r="81" spans="39:42" x14ac:dyDescent="0.25">
      <c r="AM81" s="255"/>
      <c r="AO81" s="256"/>
      <c r="AP81" s="257"/>
    </row>
    <row r="82" spans="39:42" x14ac:dyDescent="0.25">
      <c r="AM82" s="255"/>
      <c r="AO82" s="256"/>
      <c r="AP82" s="257"/>
    </row>
    <row r="83" spans="39:42" x14ac:dyDescent="0.25">
      <c r="AM83" s="255"/>
      <c r="AO83" s="256"/>
      <c r="AP83" s="257"/>
    </row>
    <row r="84" spans="39:42" x14ac:dyDescent="0.25">
      <c r="AM84" s="255"/>
      <c r="AO84" s="256"/>
      <c r="AP84" s="257"/>
    </row>
    <row r="85" spans="39:42" x14ac:dyDescent="0.25">
      <c r="AM85" s="255"/>
      <c r="AO85" s="256"/>
      <c r="AP85" s="257"/>
    </row>
    <row r="86" spans="39:42" x14ac:dyDescent="0.25">
      <c r="AM86" s="255"/>
      <c r="AO86" s="256"/>
      <c r="AP86" s="257"/>
    </row>
    <row r="87" spans="39:42" x14ac:dyDescent="0.25">
      <c r="AM87" s="255"/>
      <c r="AO87" s="256"/>
      <c r="AP87" s="257"/>
    </row>
    <row r="88" spans="39:42" x14ac:dyDescent="0.25">
      <c r="AM88" s="255"/>
      <c r="AO88" s="256"/>
      <c r="AP88" s="257"/>
    </row>
    <row r="89" spans="39:42" x14ac:dyDescent="0.25">
      <c r="AM89" s="255"/>
      <c r="AO89" s="256"/>
      <c r="AP89" s="257"/>
    </row>
    <row r="90" spans="39:42" x14ac:dyDescent="0.25">
      <c r="AM90" s="255"/>
      <c r="AO90" s="256"/>
      <c r="AP90" s="257"/>
    </row>
    <row r="91" spans="39:42" x14ac:dyDescent="0.25">
      <c r="AM91" s="255"/>
      <c r="AO91" s="256"/>
      <c r="AP91" s="257"/>
    </row>
    <row r="92" spans="39:42" x14ac:dyDescent="0.25">
      <c r="AM92" s="255"/>
      <c r="AO92" s="256"/>
      <c r="AP92" s="257"/>
    </row>
    <row r="93" spans="39:42" x14ac:dyDescent="0.25">
      <c r="AM93" s="255"/>
      <c r="AO93" s="256"/>
      <c r="AP93" s="257"/>
    </row>
    <row r="94" spans="39:42" x14ac:dyDescent="0.25">
      <c r="AM94" s="255"/>
      <c r="AO94" s="256"/>
      <c r="AP94" s="257"/>
    </row>
    <row r="95" spans="39:42" x14ac:dyDescent="0.25">
      <c r="AM95" s="255"/>
      <c r="AO95" s="256"/>
      <c r="AP95" s="257"/>
    </row>
    <row r="96" spans="39:42" x14ac:dyDescent="0.25">
      <c r="AM96" s="255"/>
      <c r="AO96" s="256"/>
      <c r="AP96" s="257"/>
    </row>
    <row r="97" spans="39:42" x14ac:dyDescent="0.25">
      <c r="AM97" s="255"/>
      <c r="AO97" s="256"/>
      <c r="AP97" s="257"/>
    </row>
    <row r="98" spans="39:42" x14ac:dyDescent="0.25">
      <c r="AM98" s="255"/>
      <c r="AO98" s="256"/>
      <c r="AP98" s="257"/>
    </row>
    <row r="99" spans="39:42" x14ac:dyDescent="0.25">
      <c r="AM99" s="255"/>
      <c r="AO99" s="256"/>
      <c r="AP99" s="257"/>
    </row>
    <row r="100" spans="39:42" x14ac:dyDescent="0.25">
      <c r="AM100" s="255"/>
      <c r="AO100" s="256"/>
      <c r="AP100" s="257"/>
    </row>
    <row r="101" spans="39:42" x14ac:dyDescent="0.25">
      <c r="AM101" s="255"/>
      <c r="AO101" s="256"/>
      <c r="AP101" s="257"/>
    </row>
    <row r="102" spans="39:42" x14ac:dyDescent="0.25">
      <c r="AM102" s="255"/>
      <c r="AO102" s="256"/>
      <c r="AP102" s="257"/>
    </row>
    <row r="103" spans="39:42" x14ac:dyDescent="0.25">
      <c r="AM103" s="255"/>
      <c r="AO103" s="256"/>
      <c r="AP103" s="257"/>
    </row>
    <row r="104" spans="39:42" x14ac:dyDescent="0.25">
      <c r="AM104" s="255"/>
      <c r="AO104" s="256"/>
      <c r="AP104" s="257"/>
    </row>
    <row r="105" spans="39:42" x14ac:dyDescent="0.25">
      <c r="AM105" s="255"/>
      <c r="AO105" s="256"/>
      <c r="AP105" s="257"/>
    </row>
    <row r="106" spans="39:42" x14ac:dyDescent="0.25">
      <c r="AM106" s="255"/>
      <c r="AO106" s="256"/>
      <c r="AP106" s="257"/>
    </row>
    <row r="107" spans="39:42" x14ac:dyDescent="0.25">
      <c r="AM107" s="255"/>
      <c r="AO107" s="256"/>
      <c r="AP107" s="257"/>
    </row>
    <row r="108" spans="39:42" x14ac:dyDescent="0.25">
      <c r="AM108" s="255"/>
      <c r="AO108" s="256"/>
      <c r="AP108" s="257"/>
    </row>
    <row r="109" spans="39:42" x14ac:dyDescent="0.25">
      <c r="AM109" s="255"/>
      <c r="AO109" s="256"/>
      <c r="AP109" s="257"/>
    </row>
    <row r="110" spans="39:42" x14ac:dyDescent="0.25">
      <c r="AM110" s="255"/>
      <c r="AO110" s="256"/>
      <c r="AP110" s="257"/>
    </row>
    <row r="111" spans="39:42" x14ac:dyDescent="0.25">
      <c r="AM111" s="255"/>
      <c r="AO111" s="256"/>
      <c r="AP111" s="257"/>
    </row>
    <row r="112" spans="39:42" x14ac:dyDescent="0.25">
      <c r="AM112" s="255"/>
      <c r="AO112" s="256"/>
      <c r="AP112" s="257"/>
    </row>
    <row r="113" spans="39:42" x14ac:dyDescent="0.25">
      <c r="AM113" s="255"/>
      <c r="AO113" s="256"/>
      <c r="AP113" s="257"/>
    </row>
    <row r="114" spans="39:42" x14ac:dyDescent="0.25">
      <c r="AM114" s="255"/>
      <c r="AO114" s="256"/>
      <c r="AP114" s="257"/>
    </row>
    <row r="115" spans="39:42" x14ac:dyDescent="0.25">
      <c r="AM115" s="255"/>
      <c r="AO115" s="256"/>
      <c r="AP115" s="257"/>
    </row>
    <row r="116" spans="39:42" x14ac:dyDescent="0.25">
      <c r="AM116" s="255"/>
      <c r="AO116" s="256"/>
      <c r="AP116" s="257"/>
    </row>
    <row r="117" spans="39:42" x14ac:dyDescent="0.25">
      <c r="AM117" s="255"/>
      <c r="AO117" s="256"/>
      <c r="AP117" s="257"/>
    </row>
    <row r="118" spans="39:42" x14ac:dyDescent="0.25">
      <c r="AM118" s="255"/>
      <c r="AO118" s="256"/>
      <c r="AP118" s="257"/>
    </row>
    <row r="119" spans="39:42" x14ac:dyDescent="0.25">
      <c r="AM119" s="255"/>
      <c r="AO119" s="256"/>
      <c r="AP119" s="257"/>
    </row>
    <row r="120" spans="39:42" x14ac:dyDescent="0.25">
      <c r="AM120" s="255"/>
      <c r="AO120" s="256"/>
      <c r="AP120" s="257"/>
    </row>
    <row r="121" spans="39:42" x14ac:dyDescent="0.25">
      <c r="AM121" s="255"/>
      <c r="AO121" s="256"/>
      <c r="AP121" s="257"/>
    </row>
    <row r="122" spans="39:42" x14ac:dyDescent="0.25">
      <c r="AM122" s="255"/>
      <c r="AO122" s="256"/>
      <c r="AP122" s="257"/>
    </row>
    <row r="123" spans="39:42" x14ac:dyDescent="0.25">
      <c r="AM123" s="255"/>
      <c r="AO123" s="256"/>
      <c r="AP123" s="257"/>
    </row>
    <row r="124" spans="39:42" x14ac:dyDescent="0.25">
      <c r="AM124" s="255"/>
      <c r="AO124" s="256"/>
      <c r="AP124" s="257"/>
    </row>
    <row r="125" spans="39:42" x14ac:dyDescent="0.25">
      <c r="AM125" s="255"/>
      <c r="AO125" s="256"/>
      <c r="AP125" s="257"/>
    </row>
    <row r="126" spans="39:42" x14ac:dyDescent="0.25">
      <c r="AM126" s="255"/>
      <c r="AO126" s="256"/>
      <c r="AP126" s="257"/>
    </row>
    <row r="127" spans="39:42" x14ac:dyDescent="0.25">
      <c r="AM127" s="255"/>
      <c r="AO127" s="256"/>
      <c r="AP127" s="257"/>
    </row>
    <row r="128" spans="39:42" x14ac:dyDescent="0.25">
      <c r="AM128" s="255"/>
      <c r="AO128" s="256"/>
      <c r="AP128" s="257"/>
    </row>
    <row r="129" spans="39:42" x14ac:dyDescent="0.25">
      <c r="AM129" s="255"/>
      <c r="AO129" s="256"/>
      <c r="AP129" s="257"/>
    </row>
    <row r="130" spans="39:42" x14ac:dyDescent="0.25">
      <c r="AM130" s="255"/>
      <c r="AO130" s="256"/>
      <c r="AP130" s="257"/>
    </row>
    <row r="131" spans="39:42" x14ac:dyDescent="0.25">
      <c r="AM131" s="255"/>
      <c r="AO131" s="256"/>
      <c r="AP131" s="257"/>
    </row>
    <row r="132" spans="39:42" x14ac:dyDescent="0.25">
      <c r="AM132" s="255"/>
      <c r="AO132" s="256"/>
      <c r="AP132" s="257"/>
    </row>
    <row r="133" spans="39:42" x14ac:dyDescent="0.25">
      <c r="AM133" s="255"/>
      <c r="AO133" s="256"/>
      <c r="AP133" s="257"/>
    </row>
    <row r="134" spans="39:42" x14ac:dyDescent="0.25">
      <c r="AM134" s="255"/>
      <c r="AO134" s="256"/>
      <c r="AP134" s="257"/>
    </row>
    <row r="135" spans="39:42" x14ac:dyDescent="0.25">
      <c r="AM135" s="255"/>
      <c r="AO135" s="256"/>
      <c r="AP135" s="257"/>
    </row>
    <row r="136" spans="39:42" x14ac:dyDescent="0.25">
      <c r="AM136" s="255"/>
      <c r="AO136" s="256"/>
      <c r="AP136" s="257"/>
    </row>
    <row r="137" spans="39:42" x14ac:dyDescent="0.25">
      <c r="AM137" s="255"/>
      <c r="AO137" s="256"/>
      <c r="AP137" s="257"/>
    </row>
    <row r="138" spans="39:42" x14ac:dyDescent="0.25">
      <c r="AM138" s="255"/>
      <c r="AO138" s="256"/>
      <c r="AP138" s="257"/>
    </row>
    <row r="139" spans="39:42" x14ac:dyDescent="0.25">
      <c r="AM139" s="255"/>
      <c r="AO139" s="256"/>
      <c r="AP139" s="257"/>
    </row>
    <row r="140" spans="39:42" x14ac:dyDescent="0.25">
      <c r="AM140" s="255"/>
      <c r="AO140" s="256"/>
      <c r="AP140" s="257"/>
    </row>
    <row r="141" spans="39:42" x14ac:dyDescent="0.25">
      <c r="AM141" s="255"/>
      <c r="AO141" s="256"/>
      <c r="AP141" s="257"/>
    </row>
    <row r="142" spans="39:42" x14ac:dyDescent="0.25">
      <c r="AM142" s="255"/>
      <c r="AO142" s="256"/>
      <c r="AP142" s="257"/>
    </row>
    <row r="143" spans="39:42" x14ac:dyDescent="0.25">
      <c r="AM143" s="255"/>
      <c r="AO143" s="256"/>
      <c r="AP143" s="257"/>
    </row>
    <row r="144" spans="39:42" x14ac:dyDescent="0.25">
      <c r="AM144" s="255"/>
      <c r="AO144" s="256"/>
      <c r="AP144" s="257"/>
    </row>
    <row r="145" spans="39:42" x14ac:dyDescent="0.25">
      <c r="AM145" s="255"/>
      <c r="AO145" s="256"/>
      <c r="AP145" s="257"/>
    </row>
    <row r="146" spans="39:42" x14ac:dyDescent="0.25">
      <c r="AM146" s="255"/>
      <c r="AO146" s="256"/>
      <c r="AP146" s="257"/>
    </row>
    <row r="147" spans="39:42" x14ac:dyDescent="0.25">
      <c r="AM147" s="255"/>
      <c r="AO147" s="256"/>
      <c r="AP147" s="257"/>
    </row>
    <row r="148" spans="39:42" x14ac:dyDescent="0.25">
      <c r="AM148" s="255"/>
      <c r="AO148" s="256"/>
      <c r="AP148" s="257"/>
    </row>
    <row r="149" spans="39:42" x14ac:dyDescent="0.25">
      <c r="AM149" s="255"/>
      <c r="AO149" s="256"/>
      <c r="AP149" s="257"/>
    </row>
    <row r="150" spans="39:42" x14ac:dyDescent="0.25">
      <c r="AM150" s="255"/>
      <c r="AO150" s="256"/>
      <c r="AP150" s="257"/>
    </row>
    <row r="151" spans="39:42" x14ac:dyDescent="0.25">
      <c r="AM151" s="255"/>
      <c r="AO151" s="256"/>
      <c r="AP151" s="257"/>
    </row>
  </sheetData>
  <autoFilter ref="A1:AQ7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6"/>
  <sheetViews>
    <sheetView zoomScale="50" zoomScaleNormal="50" workbookViewId="0">
      <selection sqref="A1:W1048576"/>
    </sheetView>
  </sheetViews>
  <sheetFormatPr defaultColWidth="29" defaultRowHeight="13.8" x14ac:dyDescent="0.25"/>
  <cols>
    <col min="1" max="1" width="21.3984375" customWidth="1"/>
    <col min="24" max="24" width="29" style="88"/>
    <col min="25" max="25" width="34.8984375" style="88" customWidth="1"/>
    <col min="26" max="16384" width="29" style="237"/>
  </cols>
  <sheetData>
    <row r="1" spans="1:23" x14ac:dyDescent="0.25">
      <c r="A1" t="s">
        <v>2458</v>
      </c>
      <c r="B1" t="s">
        <v>2459</v>
      </c>
      <c r="C1" t="s">
        <v>2460</v>
      </c>
      <c r="D1" t="s">
        <v>2461</v>
      </c>
      <c r="E1" t="s">
        <v>2463</v>
      </c>
      <c r="F1" t="s">
        <v>2464</v>
      </c>
      <c r="G1" t="s">
        <v>2467</v>
      </c>
      <c r="H1" t="s">
        <v>2471</v>
      </c>
      <c r="I1" t="s">
        <v>2472</v>
      </c>
      <c r="J1" t="s">
        <v>2473</v>
      </c>
      <c r="K1" t="s">
        <v>2474</v>
      </c>
      <c r="L1" t="s">
        <v>2475</v>
      </c>
      <c r="M1" t="s">
        <v>2478</v>
      </c>
      <c r="N1" t="s">
        <v>2479</v>
      </c>
      <c r="O1" t="s">
        <v>2480</v>
      </c>
      <c r="P1" t="s">
        <v>2481</v>
      </c>
      <c r="Q1" t="s">
        <v>2483</v>
      </c>
      <c r="R1" t="s">
        <v>2484</v>
      </c>
      <c r="S1" t="s">
        <v>2485</v>
      </c>
      <c r="T1" t="s">
        <v>2486</v>
      </c>
      <c r="U1" t="s">
        <v>2487</v>
      </c>
      <c r="V1" t="s">
        <v>2488</v>
      </c>
      <c r="W1" t="s">
        <v>2490</v>
      </c>
    </row>
    <row r="2" spans="1:23" x14ac:dyDescent="0.25">
      <c r="A2" t="s">
        <v>2491</v>
      </c>
      <c r="B2" t="s">
        <v>2492</v>
      </c>
      <c r="C2" t="s">
        <v>2493</v>
      </c>
      <c r="D2" t="s">
        <v>2494</v>
      </c>
      <c r="E2" t="s">
        <v>2496</v>
      </c>
      <c r="F2" t="s">
        <v>2497</v>
      </c>
      <c r="G2" t="s">
        <v>2500</v>
      </c>
      <c r="H2" t="s">
        <v>2504</v>
      </c>
      <c r="I2" t="s">
        <v>2505</v>
      </c>
      <c r="J2" t="s">
        <v>2506</v>
      </c>
      <c r="K2" t="s">
        <v>2507</v>
      </c>
      <c r="L2" t="s">
        <v>2508</v>
      </c>
      <c r="M2" t="s">
        <v>2511</v>
      </c>
      <c r="N2" t="s">
        <v>2512</v>
      </c>
      <c r="O2" t="s">
        <v>2513</v>
      </c>
      <c r="P2" t="s">
        <v>2514</v>
      </c>
      <c r="Q2" t="s">
        <v>2516</v>
      </c>
      <c r="R2" t="s">
        <v>2517</v>
      </c>
      <c r="S2" t="s">
        <v>2518</v>
      </c>
      <c r="T2" t="s">
        <v>2519</v>
      </c>
      <c r="U2" t="s">
        <v>2520</v>
      </c>
      <c r="V2" t="s">
        <v>2521</v>
      </c>
      <c r="W2" t="s">
        <v>2523</v>
      </c>
    </row>
    <row r="3" spans="1:23" x14ac:dyDescent="0.25">
      <c r="A3" t="s">
        <v>2524</v>
      </c>
      <c r="B3" s="310">
        <v>56626731.920000002</v>
      </c>
      <c r="C3" s="310">
        <v>4188095.27</v>
      </c>
      <c r="D3" s="310">
        <v>5552464.2800000003</v>
      </c>
      <c r="E3" s="310">
        <v>44512484.049999997</v>
      </c>
      <c r="F3" s="310">
        <v>30342115.149999999</v>
      </c>
      <c r="G3" s="310">
        <v>2305793.13</v>
      </c>
      <c r="H3" s="310">
        <v>-3235.49</v>
      </c>
      <c r="I3" s="310">
        <v>22909</v>
      </c>
      <c r="J3" s="310">
        <v>-4651491.17</v>
      </c>
      <c r="K3" s="310">
        <v>-41424290.710000001</v>
      </c>
      <c r="L3" s="310">
        <v>181350186.34999999</v>
      </c>
      <c r="M3" s="310">
        <v>77280694.269999996</v>
      </c>
      <c r="N3" s="310">
        <v>15140530</v>
      </c>
      <c r="O3" s="310">
        <v>192950.29</v>
      </c>
      <c r="P3" s="310">
        <v>96391925.329999998</v>
      </c>
      <c r="Q3" s="310">
        <v>3087853.18</v>
      </c>
      <c r="R3" s="310">
        <v>123305074.23999999</v>
      </c>
      <c r="S3" s="310">
        <v>285366.90000000002</v>
      </c>
      <c r="T3" s="310">
        <v>95060</v>
      </c>
      <c r="U3" s="310">
        <v>53280495.909999996</v>
      </c>
      <c r="V3" s="310">
        <v>11351876.460000001</v>
      </c>
      <c r="W3" s="310">
        <v>154060</v>
      </c>
    </row>
    <row r="4" spans="1:23" x14ac:dyDescent="0.25">
      <c r="A4" t="s">
        <v>2530</v>
      </c>
      <c r="B4" s="310">
        <v>959874.39</v>
      </c>
      <c r="C4" s="310">
        <v>38170</v>
      </c>
      <c r="D4" s="310">
        <v>54075.25</v>
      </c>
      <c r="E4" s="310">
        <v>2632095.9500000002</v>
      </c>
      <c r="F4" s="310">
        <v>155060.67000000001</v>
      </c>
      <c r="G4" s="310">
        <v>36300</v>
      </c>
      <c r="H4" s="310">
        <v>0</v>
      </c>
      <c r="J4" s="310">
        <v>3998879.78</v>
      </c>
      <c r="K4" s="310">
        <v>342458.58</v>
      </c>
      <c r="L4" s="310">
        <v>198336.84</v>
      </c>
      <c r="M4" s="310">
        <v>734997.78</v>
      </c>
      <c r="N4" s="310">
        <v>239100</v>
      </c>
      <c r="O4" s="310">
        <v>1200.32</v>
      </c>
      <c r="P4" s="310">
        <v>993540</v>
      </c>
      <c r="Q4" s="310">
        <v>87555.6</v>
      </c>
      <c r="R4" s="310">
        <v>1440952</v>
      </c>
      <c r="U4" s="310">
        <v>1133028.0900000001</v>
      </c>
      <c r="V4" s="310">
        <v>219112.55</v>
      </c>
    </row>
    <row r="5" spans="1:23" x14ac:dyDescent="0.25">
      <c r="A5" t="s">
        <v>2531</v>
      </c>
      <c r="B5" s="310">
        <v>766611.42</v>
      </c>
      <c r="C5" s="310">
        <v>140268.29</v>
      </c>
      <c r="D5" s="310">
        <v>62453.95</v>
      </c>
      <c r="E5" s="310">
        <v>459844.44</v>
      </c>
      <c r="F5" s="310">
        <v>226760.45</v>
      </c>
      <c r="G5" s="310">
        <v>35550</v>
      </c>
      <c r="H5" s="310">
        <v>0</v>
      </c>
      <c r="J5" s="310">
        <v>-972932.47</v>
      </c>
      <c r="K5" s="310">
        <v>488063.15</v>
      </c>
      <c r="L5" s="310">
        <v>2159407.13</v>
      </c>
      <c r="M5" s="310">
        <v>808094.21</v>
      </c>
      <c r="N5" s="310">
        <v>158800</v>
      </c>
      <c r="O5" s="310">
        <v>776.85</v>
      </c>
      <c r="P5" s="310">
        <v>942560</v>
      </c>
      <c r="R5" s="310">
        <v>1309195</v>
      </c>
      <c r="U5" s="310">
        <v>523644.38</v>
      </c>
      <c r="V5" s="310">
        <v>131540.94</v>
      </c>
    </row>
    <row r="6" spans="1:23" x14ac:dyDescent="0.25">
      <c r="A6" t="s">
        <v>2532</v>
      </c>
      <c r="B6" s="310">
        <v>754345.22</v>
      </c>
      <c r="C6" s="310">
        <v>74231.89</v>
      </c>
      <c r="D6" s="310">
        <v>53374.57</v>
      </c>
      <c r="E6" s="310">
        <v>736616.62</v>
      </c>
      <c r="F6" s="310">
        <v>805559.53</v>
      </c>
      <c r="G6" s="310">
        <v>10020</v>
      </c>
      <c r="H6" s="310">
        <v>0</v>
      </c>
      <c r="J6" s="310">
        <v>-909033.75</v>
      </c>
      <c r="K6" s="310">
        <v>320382.63</v>
      </c>
      <c r="L6" s="310">
        <v>3104237.14</v>
      </c>
      <c r="M6" s="310">
        <v>805254.05</v>
      </c>
      <c r="N6" s="310">
        <v>205800</v>
      </c>
      <c r="O6" s="310">
        <v>1004.49</v>
      </c>
      <c r="P6" s="310">
        <v>1797360</v>
      </c>
      <c r="Q6" s="310">
        <v>31600.16</v>
      </c>
      <c r="R6" s="310">
        <v>2082974</v>
      </c>
      <c r="S6" s="310">
        <v>10420</v>
      </c>
      <c r="T6" s="310">
        <v>1400</v>
      </c>
      <c r="U6" s="310">
        <v>743119.76</v>
      </c>
      <c r="V6" s="310">
        <v>104583.13</v>
      </c>
    </row>
    <row r="7" spans="1:23" x14ac:dyDescent="0.25">
      <c r="A7" t="s">
        <v>2533</v>
      </c>
      <c r="B7" s="310">
        <v>1327481.3700000001</v>
      </c>
      <c r="C7" s="310">
        <v>86667.75</v>
      </c>
      <c r="D7" s="310">
        <v>24556.23</v>
      </c>
      <c r="E7" s="310">
        <v>3</v>
      </c>
      <c r="F7" s="310">
        <v>257256.42</v>
      </c>
      <c r="H7" s="310">
        <v>0</v>
      </c>
      <c r="J7" s="310">
        <v>-510631.36</v>
      </c>
      <c r="K7" s="310">
        <v>494389.91</v>
      </c>
      <c r="L7" s="310">
        <v>1481598.18</v>
      </c>
      <c r="M7" s="310">
        <v>1269351.4099999999</v>
      </c>
      <c r="N7" s="310">
        <v>1315905</v>
      </c>
      <c r="O7" s="310">
        <v>134523.91</v>
      </c>
      <c r="P7" s="310">
        <v>1948320</v>
      </c>
      <c r="R7" s="310">
        <v>2740500</v>
      </c>
      <c r="S7" s="310">
        <v>5316</v>
      </c>
      <c r="U7" s="310">
        <v>1609192.55</v>
      </c>
      <c r="V7" s="310">
        <v>82483.73</v>
      </c>
    </row>
    <row r="8" spans="1:23" x14ac:dyDescent="0.25">
      <c r="A8" t="s">
        <v>2534</v>
      </c>
      <c r="B8" s="310">
        <v>1205355.53</v>
      </c>
      <c r="C8" s="310">
        <v>83989.91</v>
      </c>
      <c r="D8" s="310">
        <v>27428.74</v>
      </c>
      <c r="E8" s="310">
        <v>3</v>
      </c>
      <c r="F8" s="310">
        <v>879883.18</v>
      </c>
      <c r="G8" s="310">
        <v>40650</v>
      </c>
      <c r="H8" s="310">
        <v>0</v>
      </c>
      <c r="J8" s="310">
        <v>-1838293.15</v>
      </c>
      <c r="K8" s="310">
        <v>361103.34</v>
      </c>
      <c r="L8" s="310">
        <v>3577514.61</v>
      </c>
      <c r="M8" s="310">
        <v>978721.2</v>
      </c>
      <c r="N8" s="310">
        <v>322625</v>
      </c>
      <c r="O8" s="310">
        <v>1324.85</v>
      </c>
      <c r="P8" s="310">
        <v>912310</v>
      </c>
      <c r="Q8" s="310">
        <v>174080</v>
      </c>
      <c r="R8" s="310">
        <v>1463655</v>
      </c>
      <c r="U8" s="310">
        <v>816795.46</v>
      </c>
      <c r="V8" s="310">
        <v>52925.03</v>
      </c>
    </row>
    <row r="9" spans="1:23" x14ac:dyDescent="0.25">
      <c r="A9" t="s">
        <v>2535</v>
      </c>
      <c r="B9" s="310">
        <v>543154.46</v>
      </c>
      <c r="C9" s="310">
        <v>1602.19</v>
      </c>
      <c r="D9" s="310">
        <v>39349.43</v>
      </c>
      <c r="E9" s="310">
        <v>238926.91</v>
      </c>
      <c r="F9" s="310">
        <v>218655.21</v>
      </c>
      <c r="G9" s="310">
        <v>19635.75</v>
      </c>
      <c r="H9" s="310">
        <v>0</v>
      </c>
      <c r="J9" s="310">
        <v>882758.94</v>
      </c>
      <c r="K9" s="310">
        <v>73896.679999999993</v>
      </c>
      <c r="L9" s="310">
        <v>80851.62</v>
      </c>
      <c r="M9" s="310">
        <v>371708.34</v>
      </c>
      <c r="N9" s="310">
        <v>277000</v>
      </c>
      <c r="P9" s="310">
        <v>683350</v>
      </c>
      <c r="R9" s="310">
        <v>822684</v>
      </c>
      <c r="U9" s="310">
        <v>429657.73</v>
      </c>
      <c r="V9" s="310">
        <v>95171.4</v>
      </c>
    </row>
    <row r="10" spans="1:23" x14ac:dyDescent="0.25">
      <c r="A10" t="s">
        <v>2536</v>
      </c>
      <c r="B10" s="310">
        <v>1197500.3799999999</v>
      </c>
      <c r="C10" s="310">
        <v>21966</v>
      </c>
      <c r="D10" s="310">
        <v>167094.9</v>
      </c>
      <c r="E10" s="310">
        <v>945268.93</v>
      </c>
      <c r="F10" s="310">
        <v>1377099.33</v>
      </c>
      <c r="G10" s="310">
        <v>23100</v>
      </c>
      <c r="H10" s="310">
        <v>0</v>
      </c>
      <c r="J10" s="310">
        <v>830004.63</v>
      </c>
      <c r="K10" s="310">
        <v>243947.27</v>
      </c>
      <c r="L10" s="310">
        <v>2359303.7200000002</v>
      </c>
      <c r="M10" s="310">
        <v>933388.56</v>
      </c>
      <c r="N10" s="310">
        <v>153800</v>
      </c>
      <c r="O10" s="310">
        <v>1055.57</v>
      </c>
      <c r="P10" s="310">
        <v>1535720</v>
      </c>
      <c r="Q10" s="310">
        <v>530000</v>
      </c>
      <c r="R10" s="310">
        <v>1922304</v>
      </c>
      <c r="S10" s="310">
        <v>6080</v>
      </c>
      <c r="U10" s="310">
        <v>683166.8</v>
      </c>
      <c r="V10" s="310">
        <v>289839.40999999997</v>
      </c>
    </row>
    <row r="11" spans="1:23" x14ac:dyDescent="0.25">
      <c r="A11" t="s">
        <v>2537</v>
      </c>
      <c r="B11" s="310">
        <v>654928.12</v>
      </c>
      <c r="C11" s="310">
        <v>22976.91</v>
      </c>
      <c r="D11" s="310">
        <v>46486.07</v>
      </c>
      <c r="E11" s="310">
        <v>719291</v>
      </c>
      <c r="F11" s="310">
        <v>166577.28</v>
      </c>
      <c r="H11" s="310">
        <v>0</v>
      </c>
      <c r="J11" s="310">
        <v>-891788.64</v>
      </c>
      <c r="K11" s="310">
        <v>412650.74</v>
      </c>
      <c r="L11" s="310">
        <v>2243800.1</v>
      </c>
      <c r="M11" s="310">
        <v>429501.15</v>
      </c>
      <c r="N11" s="310">
        <v>359480</v>
      </c>
      <c r="P11" s="310">
        <v>400228</v>
      </c>
      <c r="R11" s="310">
        <v>690079</v>
      </c>
      <c r="U11" s="310">
        <v>599482.59</v>
      </c>
      <c r="V11" s="310">
        <v>54050.38</v>
      </c>
    </row>
    <row r="12" spans="1:23" x14ac:dyDescent="0.25">
      <c r="A12" t="s">
        <v>2538</v>
      </c>
      <c r="B12" s="310">
        <v>1454354.7</v>
      </c>
      <c r="C12" s="310">
        <v>29542.81</v>
      </c>
      <c r="D12" s="310">
        <v>204474.95</v>
      </c>
      <c r="E12" s="310">
        <v>3</v>
      </c>
      <c r="F12" s="310">
        <v>217388.62</v>
      </c>
      <c r="G12" s="310">
        <v>156750</v>
      </c>
      <c r="H12" s="310">
        <v>0</v>
      </c>
      <c r="J12" s="310">
        <v>-1311381.32</v>
      </c>
      <c r="K12" s="310">
        <v>293100.59000000003</v>
      </c>
      <c r="L12" s="310">
        <v>2541297.98</v>
      </c>
      <c r="M12" s="310">
        <v>762468.95</v>
      </c>
      <c r="N12" s="310">
        <v>686750</v>
      </c>
      <c r="O12" s="310">
        <v>1228.93</v>
      </c>
      <c r="P12" s="310">
        <v>1145770</v>
      </c>
      <c r="R12" s="310">
        <v>1465092</v>
      </c>
      <c r="U12" s="310">
        <v>841515.72</v>
      </c>
      <c r="V12" s="310">
        <v>63613.33</v>
      </c>
    </row>
    <row r="13" spans="1:23" x14ac:dyDescent="0.25">
      <c r="A13" t="s">
        <v>2539</v>
      </c>
      <c r="B13" s="310">
        <v>328618.44</v>
      </c>
      <c r="C13" s="310">
        <v>34119.919999999998</v>
      </c>
      <c r="D13" s="310">
        <v>30875.759999999998</v>
      </c>
      <c r="E13" s="310">
        <v>1804499.88</v>
      </c>
      <c r="F13" s="310">
        <v>228174.89</v>
      </c>
      <c r="G13" s="310">
        <v>103244.28</v>
      </c>
      <c r="H13" s="310">
        <v>0</v>
      </c>
      <c r="J13" s="310">
        <v>-49978.7</v>
      </c>
      <c r="K13" s="310">
        <v>83385.3</v>
      </c>
      <c r="L13" s="310">
        <v>2357450.56</v>
      </c>
      <c r="M13" s="310">
        <v>532557.89</v>
      </c>
      <c r="N13" s="310">
        <v>60000</v>
      </c>
      <c r="O13" s="310">
        <v>386.23</v>
      </c>
      <c r="P13" s="310">
        <v>378630</v>
      </c>
      <c r="R13" s="310">
        <v>543674</v>
      </c>
      <c r="S13" s="310">
        <v>6088</v>
      </c>
      <c r="U13" s="310">
        <v>396652.84</v>
      </c>
      <c r="V13" s="310">
        <v>92971.83</v>
      </c>
    </row>
    <row r="14" spans="1:23" x14ac:dyDescent="0.25">
      <c r="A14" t="s">
        <v>2540</v>
      </c>
      <c r="B14" s="310">
        <v>618631.14</v>
      </c>
      <c r="C14" s="310">
        <v>38013.47</v>
      </c>
      <c r="D14" s="310">
        <v>66727.13</v>
      </c>
      <c r="E14" s="310">
        <v>794530.94</v>
      </c>
      <c r="F14" s="310">
        <v>463410.78</v>
      </c>
      <c r="G14" s="310">
        <v>41097.25</v>
      </c>
      <c r="H14" s="310">
        <v>0</v>
      </c>
      <c r="J14" s="310">
        <v>-1445598.15</v>
      </c>
      <c r="K14" s="310">
        <v>152466.23000000001</v>
      </c>
      <c r="L14" s="310">
        <v>3416597.09</v>
      </c>
      <c r="M14" s="310">
        <v>610019.56000000006</v>
      </c>
      <c r="N14" s="310">
        <v>125000</v>
      </c>
      <c r="O14" s="310">
        <v>666.25</v>
      </c>
      <c r="P14" s="310">
        <v>913050</v>
      </c>
      <c r="Q14" s="310">
        <v>520</v>
      </c>
      <c r="R14" s="310">
        <v>1243729</v>
      </c>
      <c r="U14" s="310">
        <v>344175.84</v>
      </c>
      <c r="V14" s="310">
        <v>244599.93</v>
      </c>
    </row>
    <row r="15" spans="1:23" x14ac:dyDescent="0.25">
      <c r="A15" t="s">
        <v>2541</v>
      </c>
      <c r="B15" s="310">
        <v>978663.87</v>
      </c>
      <c r="C15" s="310">
        <v>166120.97</v>
      </c>
      <c r="D15" s="310">
        <v>35049.160000000003</v>
      </c>
      <c r="E15" s="310">
        <v>2135389.7400000002</v>
      </c>
      <c r="F15" s="310">
        <v>277356.90999999997</v>
      </c>
      <c r="G15" s="310">
        <v>30105.94</v>
      </c>
      <c r="H15" s="310">
        <v>0</v>
      </c>
      <c r="J15" s="310">
        <v>135096.57999999999</v>
      </c>
      <c r="K15" s="310">
        <v>272435.38</v>
      </c>
      <c r="L15" s="310">
        <v>3110817.16</v>
      </c>
      <c r="M15" s="310">
        <v>994213.12</v>
      </c>
      <c r="N15" s="310">
        <v>491050</v>
      </c>
      <c r="O15" s="310">
        <v>1062.27</v>
      </c>
      <c r="P15" s="310">
        <v>1086840</v>
      </c>
      <c r="R15" s="310">
        <v>1471363</v>
      </c>
      <c r="S15" s="310">
        <v>480</v>
      </c>
      <c r="T15" s="310">
        <v>860</v>
      </c>
      <c r="U15" s="310">
        <v>906965.42</v>
      </c>
      <c r="V15" s="310">
        <v>149371.38</v>
      </c>
    </row>
    <row r="16" spans="1:23" x14ac:dyDescent="0.25">
      <c r="A16" t="s">
        <v>2542</v>
      </c>
      <c r="B16" s="310">
        <v>799272.99</v>
      </c>
      <c r="C16" s="310">
        <v>199409.6</v>
      </c>
      <c r="D16" s="310">
        <v>49388.11</v>
      </c>
      <c r="E16" s="310">
        <v>1401951.34</v>
      </c>
      <c r="F16" s="310">
        <v>604513.51</v>
      </c>
      <c r="G16" s="310">
        <v>43980</v>
      </c>
      <c r="H16" s="310">
        <v>0</v>
      </c>
      <c r="J16" s="310">
        <v>-1896073.39</v>
      </c>
      <c r="K16" s="310">
        <v>287542.98</v>
      </c>
      <c r="L16" s="310">
        <v>4381554.71</v>
      </c>
      <c r="M16" s="310">
        <v>1011903.46</v>
      </c>
      <c r="N16" s="310">
        <v>520000</v>
      </c>
      <c r="O16" s="310">
        <v>575.91999999999996</v>
      </c>
      <c r="P16" s="310">
        <v>1639548</v>
      </c>
      <c r="R16" s="310">
        <v>2043780</v>
      </c>
      <c r="S16" s="310">
        <v>905</v>
      </c>
      <c r="U16" s="310">
        <v>714111.89</v>
      </c>
      <c r="V16" s="310">
        <v>175699.24</v>
      </c>
    </row>
    <row r="17" spans="1:22" x14ac:dyDescent="0.25">
      <c r="A17" t="s">
        <v>2543</v>
      </c>
      <c r="B17" s="310">
        <v>1260551.94</v>
      </c>
      <c r="C17" s="310">
        <v>7837.47</v>
      </c>
      <c r="D17" s="310">
        <v>24513.25</v>
      </c>
      <c r="E17" s="310">
        <v>66799.12</v>
      </c>
      <c r="F17" s="310">
        <v>170536.45</v>
      </c>
      <c r="G17" s="310">
        <v>62700</v>
      </c>
      <c r="H17" s="310">
        <v>0</v>
      </c>
      <c r="J17" s="310">
        <v>-1702424.15</v>
      </c>
      <c r="K17" s="310">
        <v>216864.78</v>
      </c>
      <c r="L17" s="310">
        <v>2824820.87</v>
      </c>
      <c r="M17" s="310">
        <v>673415.73</v>
      </c>
      <c r="N17" s="310">
        <v>500000</v>
      </c>
      <c r="O17" s="310">
        <v>1150.43</v>
      </c>
      <c r="P17" s="310">
        <v>1349850</v>
      </c>
      <c r="Q17" s="310">
        <v>3000</v>
      </c>
      <c r="R17" s="310">
        <v>1788267</v>
      </c>
      <c r="T17" s="310">
        <v>7180</v>
      </c>
      <c r="U17" s="310">
        <v>487859.39</v>
      </c>
      <c r="V17" s="310">
        <v>115833.04</v>
      </c>
    </row>
    <row r="18" spans="1:22" x14ac:dyDescent="0.25">
      <c r="A18" t="s">
        <v>2544</v>
      </c>
      <c r="B18" s="310">
        <v>844912.43</v>
      </c>
      <c r="C18" s="310">
        <v>42193.19</v>
      </c>
      <c r="D18" s="310">
        <v>41908.31</v>
      </c>
      <c r="E18" s="310">
        <v>33742.35</v>
      </c>
      <c r="F18" s="310">
        <v>344341</v>
      </c>
      <c r="G18" s="310">
        <v>19200</v>
      </c>
      <c r="H18" s="310">
        <v>0</v>
      </c>
      <c r="J18" s="310">
        <v>-1141080.3700000001</v>
      </c>
      <c r="K18" s="310">
        <v>478516.95</v>
      </c>
      <c r="L18" s="310">
        <v>2287611.84</v>
      </c>
      <c r="M18" s="310">
        <v>1098991.56</v>
      </c>
      <c r="N18" s="310">
        <v>195000</v>
      </c>
      <c r="O18" s="310">
        <v>1151.33</v>
      </c>
      <c r="P18" s="310">
        <v>926171.03</v>
      </c>
      <c r="R18" s="310">
        <v>1502596.03</v>
      </c>
      <c r="S18" s="310">
        <v>8730</v>
      </c>
      <c r="U18" s="310">
        <v>953598.54</v>
      </c>
      <c r="V18" s="310">
        <v>93540.49</v>
      </c>
    </row>
    <row r="19" spans="1:22" x14ac:dyDescent="0.25">
      <c r="A19" t="s">
        <v>2545</v>
      </c>
      <c r="B19" s="310">
        <v>864138.06</v>
      </c>
      <c r="C19" s="310">
        <v>53286.239999999998</v>
      </c>
      <c r="D19" s="310">
        <v>48544.58</v>
      </c>
      <c r="E19" s="310">
        <v>4</v>
      </c>
      <c r="F19" s="310">
        <v>130011.65</v>
      </c>
      <c r="G19" s="310">
        <v>44100</v>
      </c>
      <c r="H19" s="310">
        <v>0</v>
      </c>
      <c r="J19" s="310">
        <v>-2106293.4500000002</v>
      </c>
      <c r="K19" s="310">
        <v>370945.46</v>
      </c>
      <c r="L19" s="310">
        <v>2658489.6</v>
      </c>
      <c r="M19" s="310">
        <v>666786.76</v>
      </c>
      <c r="N19" s="310">
        <v>381310</v>
      </c>
      <c r="P19" s="310">
        <v>1870990</v>
      </c>
      <c r="Q19" s="310">
        <v>24850</v>
      </c>
      <c r="R19" s="310">
        <v>2138079</v>
      </c>
      <c r="S19" s="310">
        <v>5400</v>
      </c>
      <c r="U19" s="310">
        <v>649677.18999999994</v>
      </c>
      <c r="V19" s="310">
        <v>22037.65</v>
      </c>
    </row>
    <row r="20" spans="1:22" x14ac:dyDescent="0.25">
      <c r="A20" t="s">
        <v>2546</v>
      </c>
      <c r="B20" s="310">
        <v>906000.23</v>
      </c>
      <c r="C20" s="310">
        <v>59069.97</v>
      </c>
      <c r="D20" s="310">
        <v>45074.57</v>
      </c>
      <c r="E20" s="310">
        <v>4077864.11</v>
      </c>
      <c r="F20" s="310">
        <v>155248.43</v>
      </c>
      <c r="G20" s="310">
        <v>21792.12</v>
      </c>
      <c r="H20" s="310">
        <v>0</v>
      </c>
      <c r="J20" s="310">
        <v>4644845.13</v>
      </c>
      <c r="K20" s="310">
        <v>82998.86</v>
      </c>
      <c r="L20" s="310">
        <v>712043.8</v>
      </c>
      <c r="M20" s="310">
        <v>494512.61</v>
      </c>
      <c r="O20" s="310">
        <v>1242.31</v>
      </c>
      <c r="P20" s="310">
        <v>1484010</v>
      </c>
      <c r="R20" s="310">
        <v>1638825.76</v>
      </c>
      <c r="U20" s="310">
        <v>414169.72</v>
      </c>
      <c r="V20" s="310">
        <v>145192.04</v>
      </c>
    </row>
    <row r="21" spans="1:22" x14ac:dyDescent="0.25">
      <c r="A21" t="s">
        <v>2547</v>
      </c>
      <c r="B21" s="310">
        <v>469201.88</v>
      </c>
      <c r="C21" s="310">
        <v>28563.919999999998</v>
      </c>
      <c r="D21" s="310">
        <v>9260.16</v>
      </c>
      <c r="E21" s="310">
        <v>155491.79999999999</v>
      </c>
      <c r="F21" s="310">
        <v>525118.18999999994</v>
      </c>
      <c r="G21" s="310">
        <v>13262.6</v>
      </c>
      <c r="H21" s="310">
        <v>0</v>
      </c>
      <c r="J21" s="310">
        <v>-2815489.87</v>
      </c>
      <c r="K21" s="310">
        <v>133079</v>
      </c>
      <c r="L21" s="310">
        <v>4272663.5999999996</v>
      </c>
      <c r="M21" s="310">
        <v>595630.27</v>
      </c>
      <c r="O21" s="310">
        <v>773.5</v>
      </c>
      <c r="P21" s="310">
        <v>1205640</v>
      </c>
      <c r="R21" s="310">
        <v>1440389</v>
      </c>
      <c r="S21" s="310">
        <v>1500</v>
      </c>
      <c r="U21" s="310">
        <v>627154.55000000005</v>
      </c>
      <c r="V21" s="310">
        <v>148879.6</v>
      </c>
    </row>
    <row r="22" spans="1:22" x14ac:dyDescent="0.25">
      <c r="A22" t="s">
        <v>2548</v>
      </c>
      <c r="B22" s="310">
        <v>501247.19</v>
      </c>
      <c r="C22" s="310">
        <v>69668.679999999993</v>
      </c>
      <c r="D22" s="310">
        <v>15904.53</v>
      </c>
      <c r="E22" s="310">
        <v>1104033.1499999999</v>
      </c>
      <c r="F22" s="310">
        <v>195515.17</v>
      </c>
      <c r="G22" s="310">
        <v>26220</v>
      </c>
      <c r="H22" s="310">
        <v>0</v>
      </c>
      <c r="J22" s="310">
        <v>-314674.13</v>
      </c>
      <c r="K22" s="310">
        <v>236650.09</v>
      </c>
      <c r="L22" s="310">
        <v>2054348.01</v>
      </c>
      <c r="M22" s="310">
        <v>744420.44</v>
      </c>
      <c r="N22" s="310">
        <v>136000</v>
      </c>
      <c r="O22" s="310">
        <v>670.74</v>
      </c>
      <c r="P22" s="310">
        <v>1006200</v>
      </c>
      <c r="R22" s="310">
        <v>1249170.58</v>
      </c>
      <c r="U22" s="310">
        <v>631210.39</v>
      </c>
      <c r="V22" s="310">
        <v>123085.46</v>
      </c>
    </row>
    <row r="23" spans="1:22" x14ac:dyDescent="0.25">
      <c r="A23" t="s">
        <v>2549</v>
      </c>
      <c r="B23" s="310">
        <v>1611427.72</v>
      </c>
      <c r="C23" s="310">
        <v>91168.12</v>
      </c>
      <c r="D23" s="310">
        <v>3748.53</v>
      </c>
      <c r="E23" s="310">
        <v>4</v>
      </c>
      <c r="F23" s="310">
        <v>86148.78</v>
      </c>
      <c r="G23" s="310">
        <v>17130.650000000001</v>
      </c>
      <c r="H23" s="310">
        <v>0</v>
      </c>
      <c r="J23" s="310">
        <v>-778520.55</v>
      </c>
      <c r="K23" s="310">
        <v>264294.02</v>
      </c>
      <c r="L23" s="310">
        <v>2203520.5099999998</v>
      </c>
      <c r="M23" s="310">
        <v>809192</v>
      </c>
      <c r="N23" s="310">
        <v>437715</v>
      </c>
      <c r="O23" s="310">
        <v>1990.1</v>
      </c>
      <c r="P23" s="310">
        <v>680490</v>
      </c>
      <c r="Q23" s="310">
        <v>770</v>
      </c>
      <c r="R23" s="310">
        <v>1164081</v>
      </c>
      <c r="S23" s="310">
        <v>6312</v>
      </c>
      <c r="U23" s="310">
        <v>616127.04</v>
      </c>
      <c r="V23" s="310">
        <v>57564.54</v>
      </c>
    </row>
    <row r="24" spans="1:22" x14ac:dyDescent="0.25">
      <c r="A24" t="s">
        <v>2550</v>
      </c>
      <c r="B24" s="310">
        <v>1142889.72</v>
      </c>
      <c r="C24" s="310">
        <v>28572</v>
      </c>
      <c r="D24" s="310">
        <v>127873.11</v>
      </c>
      <c r="E24" s="310">
        <v>136305.59</v>
      </c>
      <c r="F24" s="310">
        <v>1262524</v>
      </c>
      <c r="G24" s="310">
        <v>33062.6</v>
      </c>
      <c r="H24" s="310">
        <v>0</v>
      </c>
      <c r="K24" s="310">
        <v>614541.22</v>
      </c>
      <c r="L24" s="310">
        <v>2350727.5299999998</v>
      </c>
      <c r="M24" s="310">
        <v>1173495.24</v>
      </c>
      <c r="N24" s="310">
        <v>381415</v>
      </c>
      <c r="O24" s="310">
        <v>1555.48</v>
      </c>
      <c r="P24" s="310">
        <v>1142649</v>
      </c>
      <c r="R24" s="310">
        <v>1477635</v>
      </c>
      <c r="S24" s="310">
        <v>5714</v>
      </c>
      <c r="U24" s="310">
        <v>1210748.6399999999</v>
      </c>
      <c r="V24" s="310">
        <v>305184.01</v>
      </c>
    </row>
    <row r="25" spans="1:22" x14ac:dyDescent="0.25">
      <c r="A25" t="s">
        <v>2551</v>
      </c>
      <c r="B25" s="310">
        <v>138240.38</v>
      </c>
      <c r="C25" s="310">
        <v>22332.69</v>
      </c>
      <c r="D25" s="310">
        <v>78634.399999999994</v>
      </c>
      <c r="E25" s="310">
        <v>498045.45</v>
      </c>
      <c r="F25" s="310">
        <v>348107.91</v>
      </c>
      <c r="G25" s="310">
        <v>30008.3</v>
      </c>
      <c r="H25" s="310">
        <v>0</v>
      </c>
      <c r="K25" s="310">
        <v>-2010245.8</v>
      </c>
      <c r="L25" s="310">
        <v>3163898.35</v>
      </c>
      <c r="M25" s="310">
        <v>795835.05</v>
      </c>
      <c r="N25" s="310">
        <v>250310</v>
      </c>
      <c r="O25" s="310">
        <v>188.26</v>
      </c>
      <c r="P25" s="310">
        <v>1073340</v>
      </c>
      <c r="R25" s="310">
        <v>1359378</v>
      </c>
      <c r="S25" s="310">
        <v>13184</v>
      </c>
      <c r="U25" s="310">
        <v>739636.85</v>
      </c>
      <c r="V25" s="310">
        <v>105774.48</v>
      </c>
    </row>
    <row r="26" spans="1:22" x14ac:dyDescent="0.25">
      <c r="A26" t="s">
        <v>2552</v>
      </c>
      <c r="B26" s="310">
        <v>624515.18999999994</v>
      </c>
      <c r="C26" s="310">
        <v>104255.5</v>
      </c>
      <c r="D26" s="310">
        <v>76719.78</v>
      </c>
      <c r="E26" s="310">
        <v>1205307.58</v>
      </c>
      <c r="F26" s="310">
        <v>249339.48</v>
      </c>
      <c r="G26" s="310">
        <v>31869</v>
      </c>
      <c r="H26" s="310">
        <v>171.3</v>
      </c>
      <c r="K26" s="310">
        <v>4246229.76</v>
      </c>
      <c r="L26" s="310">
        <v>-2060186.09</v>
      </c>
      <c r="M26" s="310">
        <v>1350027.38</v>
      </c>
      <c r="N26" s="310">
        <v>458498</v>
      </c>
      <c r="O26" s="310">
        <v>738.46</v>
      </c>
      <c r="P26" s="310">
        <v>2739165</v>
      </c>
      <c r="R26" s="310">
        <v>3018711</v>
      </c>
      <c r="S26" s="310">
        <v>6858</v>
      </c>
      <c r="U26" s="310">
        <v>1210520.93</v>
      </c>
      <c r="V26" s="310">
        <v>270285.34999999998</v>
      </c>
    </row>
    <row r="27" spans="1:22" x14ac:dyDescent="0.25">
      <c r="A27" t="s">
        <v>2553</v>
      </c>
      <c r="B27" s="310">
        <v>512314.87</v>
      </c>
      <c r="C27" s="310">
        <v>92931.47</v>
      </c>
      <c r="D27" s="310">
        <v>55009.52</v>
      </c>
      <c r="E27" s="310">
        <v>562869.93000000005</v>
      </c>
      <c r="F27" s="310">
        <v>537288.56999999995</v>
      </c>
      <c r="G27" s="310">
        <v>20820</v>
      </c>
      <c r="H27" s="310">
        <v>0</v>
      </c>
      <c r="K27" s="310">
        <v>-1017097.24</v>
      </c>
      <c r="L27" s="310">
        <v>2920599.11</v>
      </c>
      <c r="M27" s="310">
        <v>901562.5</v>
      </c>
      <c r="O27" s="310">
        <v>811.45</v>
      </c>
      <c r="P27" s="310">
        <v>1415763</v>
      </c>
      <c r="R27" s="310">
        <v>1659445.9</v>
      </c>
      <c r="S27" s="310">
        <v>11658</v>
      </c>
      <c r="U27" s="310">
        <v>653040.24</v>
      </c>
      <c r="V27" s="310">
        <v>157900.32</v>
      </c>
    </row>
    <row r="28" spans="1:22" x14ac:dyDescent="0.25">
      <c r="A28" t="s">
        <v>2554</v>
      </c>
      <c r="B28" s="310">
        <v>360145.01</v>
      </c>
      <c r="C28" s="310">
        <v>48347.72</v>
      </c>
      <c r="D28" s="310">
        <v>36422.949999999997</v>
      </c>
      <c r="E28" s="310">
        <v>519086.15</v>
      </c>
      <c r="F28" s="310">
        <v>188157.66</v>
      </c>
      <c r="G28" s="310">
        <v>14222.2</v>
      </c>
      <c r="H28" s="310">
        <v>0</v>
      </c>
      <c r="K28" s="310">
        <v>2796.3</v>
      </c>
      <c r="L28" s="310">
        <v>1187021.07</v>
      </c>
      <c r="M28" s="310">
        <v>910034.81</v>
      </c>
      <c r="O28" s="310">
        <v>550.17999999999995</v>
      </c>
      <c r="P28" s="310">
        <v>1570778.4</v>
      </c>
      <c r="R28" s="310">
        <v>1876666.4</v>
      </c>
      <c r="S28" s="310">
        <v>22740</v>
      </c>
      <c r="U28" s="310">
        <v>465153.13</v>
      </c>
      <c r="V28" s="310">
        <v>168683.94</v>
      </c>
    </row>
    <row r="29" spans="1:22" x14ac:dyDescent="0.25">
      <c r="A29" t="s">
        <v>2555</v>
      </c>
      <c r="B29" s="310">
        <v>269026.03999999998</v>
      </c>
      <c r="C29" s="310">
        <v>35393.49</v>
      </c>
      <c r="D29" s="310">
        <v>83879.360000000001</v>
      </c>
      <c r="E29" s="310">
        <v>344928.79</v>
      </c>
      <c r="F29" s="310">
        <v>213141.89</v>
      </c>
      <c r="G29" s="310">
        <v>18701.650000000001</v>
      </c>
      <c r="H29" s="310">
        <v>0</v>
      </c>
      <c r="K29" s="310">
        <v>-1427894.37</v>
      </c>
      <c r="L29" s="310">
        <v>2650223.29</v>
      </c>
      <c r="M29" s="310">
        <v>800905.28</v>
      </c>
      <c r="N29" s="310">
        <v>105000</v>
      </c>
      <c r="O29" s="310">
        <v>660.38</v>
      </c>
      <c r="P29" s="310">
        <v>1281156.6000000001</v>
      </c>
      <c r="R29" s="310">
        <v>1447261.6</v>
      </c>
      <c r="S29" s="310">
        <v>3660</v>
      </c>
      <c r="U29" s="310">
        <v>819088.66</v>
      </c>
      <c r="V29" s="310">
        <v>212373</v>
      </c>
    </row>
    <row r="30" spans="1:22" x14ac:dyDescent="0.25">
      <c r="A30" t="s">
        <v>2556</v>
      </c>
      <c r="B30" s="310">
        <v>546501.36</v>
      </c>
      <c r="C30" s="310">
        <v>40095.68</v>
      </c>
      <c r="D30" s="310">
        <v>135561.79999999999</v>
      </c>
      <c r="E30" s="310">
        <v>1655102.47</v>
      </c>
      <c r="F30" s="310">
        <v>158838.82</v>
      </c>
      <c r="G30" s="310">
        <v>36600</v>
      </c>
      <c r="H30" s="310">
        <v>0</v>
      </c>
      <c r="K30" s="310">
        <v>596697.07999999996</v>
      </c>
      <c r="L30" s="310">
        <v>1714501.17</v>
      </c>
      <c r="M30" s="310">
        <v>762881.02</v>
      </c>
      <c r="N30" s="310">
        <v>412400</v>
      </c>
      <c r="O30" s="310">
        <v>430.42</v>
      </c>
      <c r="P30" s="310">
        <v>641880</v>
      </c>
      <c r="Q30" s="310">
        <v>1587</v>
      </c>
      <c r="R30" s="310">
        <v>862315.33</v>
      </c>
      <c r="S30" s="310">
        <v>1230</v>
      </c>
      <c r="T30" s="310">
        <v>1928</v>
      </c>
      <c r="U30" s="310">
        <v>554348.64</v>
      </c>
      <c r="V30" s="310">
        <v>211054.59</v>
      </c>
    </row>
    <row r="31" spans="1:22" x14ac:dyDescent="0.25">
      <c r="A31" t="s">
        <v>2557</v>
      </c>
      <c r="B31" s="310">
        <v>921470.32</v>
      </c>
      <c r="C31" s="310">
        <v>36411.56</v>
      </c>
      <c r="D31" s="310">
        <v>90331.68</v>
      </c>
      <c r="E31" s="310">
        <v>700273.28</v>
      </c>
      <c r="F31" s="310">
        <v>472962.94</v>
      </c>
      <c r="G31" s="310">
        <v>21352.55</v>
      </c>
      <c r="H31" s="310">
        <v>0</v>
      </c>
      <c r="K31" s="310">
        <v>-400710.09</v>
      </c>
      <c r="L31" s="310">
        <v>2482860.59</v>
      </c>
      <c r="M31" s="310">
        <v>1075269.47</v>
      </c>
      <c r="N31" s="310">
        <v>246300</v>
      </c>
      <c r="O31" s="310">
        <v>2084.06</v>
      </c>
      <c r="P31" s="310">
        <v>1284718.5</v>
      </c>
      <c r="R31" s="310">
        <v>1597334.5</v>
      </c>
      <c r="S31" s="310">
        <v>12744</v>
      </c>
      <c r="U31" s="310">
        <v>645289.21</v>
      </c>
      <c r="V31" s="310">
        <v>235057.59</v>
      </c>
    </row>
    <row r="32" spans="1:22" x14ac:dyDescent="0.25">
      <c r="A32" t="s">
        <v>2558</v>
      </c>
      <c r="B32" s="310">
        <v>304031.90000000002</v>
      </c>
      <c r="C32" s="310">
        <v>29002.18</v>
      </c>
      <c r="D32" s="310">
        <v>49699.19</v>
      </c>
      <c r="E32" s="310">
        <v>480214.05</v>
      </c>
      <c r="F32" s="310">
        <v>149725.59</v>
      </c>
      <c r="G32" s="310">
        <v>17050</v>
      </c>
      <c r="H32" s="310">
        <v>3624</v>
      </c>
      <c r="K32" s="310">
        <v>-1251879.96</v>
      </c>
      <c r="L32" s="310">
        <v>2102364.12</v>
      </c>
      <c r="M32" s="310">
        <v>644391.94999999995</v>
      </c>
      <c r="N32" s="310">
        <v>276995</v>
      </c>
      <c r="O32" s="310">
        <v>289.72000000000003</v>
      </c>
      <c r="P32" s="310">
        <v>918773.6</v>
      </c>
      <c r="R32" s="310">
        <v>1072271.6000000001</v>
      </c>
      <c r="S32" s="310">
        <v>4922</v>
      </c>
      <c r="U32" s="310">
        <v>502106</v>
      </c>
      <c r="V32" s="310">
        <v>119635.92</v>
      </c>
    </row>
    <row r="33" spans="1:23" x14ac:dyDescent="0.25">
      <c r="A33" t="s">
        <v>2559</v>
      </c>
      <c r="B33" s="310">
        <v>259791</v>
      </c>
      <c r="C33" s="310">
        <v>127673.12</v>
      </c>
      <c r="D33" s="310">
        <v>45507.34</v>
      </c>
      <c r="E33" s="310">
        <v>554914.68000000005</v>
      </c>
      <c r="F33" s="310">
        <v>678175.88</v>
      </c>
      <c r="G33" s="310">
        <v>28790.66</v>
      </c>
      <c r="H33" s="310">
        <v>0</v>
      </c>
      <c r="K33" s="310">
        <v>656614.76</v>
      </c>
      <c r="L33" s="310">
        <v>923152.19</v>
      </c>
      <c r="M33" s="310">
        <v>1153878.03</v>
      </c>
      <c r="N33" s="310">
        <v>359785</v>
      </c>
      <c r="O33" s="310">
        <v>303.16000000000003</v>
      </c>
      <c r="P33" s="310">
        <v>1647702</v>
      </c>
      <c r="R33" s="310">
        <v>1966676.92</v>
      </c>
      <c r="S33" s="310">
        <v>1096</v>
      </c>
      <c r="T33" s="310">
        <v>18908</v>
      </c>
      <c r="U33" s="310">
        <v>980637.23</v>
      </c>
      <c r="V33" s="310">
        <v>136845.63</v>
      </c>
    </row>
    <row r="34" spans="1:23" x14ac:dyDescent="0.25">
      <c r="A34" t="s">
        <v>2560</v>
      </c>
      <c r="B34" s="310">
        <v>578001.42000000004</v>
      </c>
      <c r="C34" s="310">
        <v>21021</v>
      </c>
      <c r="D34" s="310">
        <v>46399.47</v>
      </c>
      <c r="E34" s="310">
        <v>1161550.5900000001</v>
      </c>
      <c r="F34" s="310">
        <v>397907.91</v>
      </c>
      <c r="G34" s="310">
        <v>25831.3</v>
      </c>
      <c r="H34" s="310">
        <v>0</v>
      </c>
      <c r="K34" s="310">
        <v>-252516.86</v>
      </c>
      <c r="L34" s="310">
        <v>2548141.21</v>
      </c>
      <c r="M34" s="310">
        <v>1049024.69</v>
      </c>
      <c r="N34" s="310">
        <v>384550</v>
      </c>
      <c r="O34" s="310">
        <v>843.06</v>
      </c>
      <c r="P34" s="310">
        <v>1809964.6</v>
      </c>
      <c r="Q34" s="310">
        <v>1594</v>
      </c>
      <c r="R34" s="310">
        <v>2146077.6</v>
      </c>
      <c r="S34" s="310">
        <v>13404</v>
      </c>
      <c r="U34" s="310">
        <v>964798.7</v>
      </c>
      <c r="V34" s="310">
        <v>238271.31</v>
      </c>
    </row>
    <row r="35" spans="1:23" x14ac:dyDescent="0.25">
      <c r="A35" t="s">
        <v>2561</v>
      </c>
      <c r="B35" s="310">
        <v>566717.81999999995</v>
      </c>
      <c r="C35" s="310">
        <v>33959.74</v>
      </c>
      <c r="D35" s="310">
        <v>151045.04999999999</v>
      </c>
      <c r="E35" s="310">
        <v>356868.72</v>
      </c>
      <c r="F35" s="310">
        <v>439799.66</v>
      </c>
      <c r="G35" s="310">
        <v>600</v>
      </c>
      <c r="H35" s="310">
        <v>0</v>
      </c>
      <c r="K35" s="310">
        <v>-362579.61</v>
      </c>
      <c r="L35" s="310">
        <v>1650244.41</v>
      </c>
      <c r="M35" s="310">
        <v>815017.85</v>
      </c>
      <c r="N35" s="310">
        <v>367190</v>
      </c>
      <c r="O35" s="310">
        <v>586.91999999999996</v>
      </c>
      <c r="P35" s="310">
        <v>1033452</v>
      </c>
      <c r="Q35" s="310">
        <v>1195</v>
      </c>
      <c r="R35" s="310">
        <v>1170529</v>
      </c>
      <c r="S35" s="310">
        <v>11300</v>
      </c>
      <c r="U35" s="310">
        <v>625368.29</v>
      </c>
      <c r="V35" s="310">
        <v>150118.29</v>
      </c>
    </row>
    <row r="36" spans="1:23" x14ac:dyDescent="0.25">
      <c r="A36" t="s">
        <v>2562</v>
      </c>
      <c r="B36" s="310">
        <v>412204.85</v>
      </c>
      <c r="C36" s="310">
        <v>33345.72</v>
      </c>
      <c r="D36" s="310">
        <v>26640.21</v>
      </c>
      <c r="E36" s="310">
        <v>55198.34</v>
      </c>
      <c r="F36" s="310">
        <v>285811.96000000002</v>
      </c>
      <c r="G36" s="310">
        <v>15800</v>
      </c>
      <c r="H36" s="310">
        <v>0</v>
      </c>
      <c r="K36" s="310">
        <v>-1212860.1399999999</v>
      </c>
      <c r="L36" s="310">
        <v>1948644.79</v>
      </c>
      <c r="M36" s="310">
        <v>550973.34</v>
      </c>
      <c r="N36" s="310">
        <v>90000</v>
      </c>
      <c r="O36" s="310">
        <v>413.11</v>
      </c>
      <c r="P36" s="310">
        <v>1083600</v>
      </c>
      <c r="R36" s="310">
        <v>1260699</v>
      </c>
      <c r="U36" s="310">
        <v>351700.42</v>
      </c>
      <c r="V36" s="310">
        <v>50970.6</v>
      </c>
    </row>
    <row r="37" spans="1:23" x14ac:dyDescent="0.25">
      <c r="A37" t="s">
        <v>2563</v>
      </c>
      <c r="B37" s="310">
        <v>643278.43999999994</v>
      </c>
      <c r="C37" s="310">
        <v>105807.71</v>
      </c>
      <c r="D37" s="310">
        <v>173336.2</v>
      </c>
      <c r="E37" s="310">
        <v>137174.89000000001</v>
      </c>
      <c r="F37" s="310">
        <v>944080.31</v>
      </c>
      <c r="G37" s="310">
        <v>41650</v>
      </c>
      <c r="H37" s="310">
        <v>0</v>
      </c>
      <c r="K37" s="310">
        <v>-371496.79</v>
      </c>
      <c r="L37" s="310">
        <v>2125603</v>
      </c>
      <c r="M37" s="310">
        <v>1076171</v>
      </c>
      <c r="N37" s="310">
        <v>126000</v>
      </c>
      <c r="O37" s="310">
        <v>785.54</v>
      </c>
      <c r="P37" s="310">
        <v>1839550</v>
      </c>
      <c r="Q37" s="310">
        <v>4842</v>
      </c>
      <c r="R37" s="310">
        <v>2133632</v>
      </c>
      <c r="S37" s="310">
        <v>2160</v>
      </c>
      <c r="T37" s="310">
        <v>6400</v>
      </c>
      <c r="U37" s="310">
        <v>667944.30000000005</v>
      </c>
      <c r="V37" s="310">
        <v>29196.9</v>
      </c>
      <c r="W37" s="310">
        <v>94</v>
      </c>
    </row>
    <row r="38" spans="1:23" x14ac:dyDescent="0.25">
      <c r="A38" t="s">
        <v>2564</v>
      </c>
      <c r="B38" s="310">
        <v>482666.91</v>
      </c>
      <c r="C38" s="310">
        <v>58497.64</v>
      </c>
      <c r="D38" s="310">
        <v>48707.5</v>
      </c>
      <c r="E38" s="310">
        <v>49492.14</v>
      </c>
      <c r="F38" s="310">
        <v>286492.23</v>
      </c>
      <c r="G38" s="310">
        <v>2000</v>
      </c>
      <c r="H38" s="310">
        <v>0</v>
      </c>
      <c r="K38" s="310">
        <v>-1095122.0900000001</v>
      </c>
      <c r="L38" s="310">
        <v>1917883.16</v>
      </c>
      <c r="M38" s="310">
        <v>793597.59</v>
      </c>
      <c r="N38" s="310">
        <v>59790</v>
      </c>
      <c r="O38" s="310">
        <v>424.85</v>
      </c>
      <c r="P38" s="310">
        <v>915890</v>
      </c>
      <c r="R38" s="310">
        <v>1338504</v>
      </c>
      <c r="U38" s="310">
        <v>243040.87</v>
      </c>
      <c r="V38" s="310">
        <v>87062.22</v>
      </c>
    </row>
    <row r="39" spans="1:23" x14ac:dyDescent="0.25">
      <c r="A39" t="s">
        <v>2565</v>
      </c>
      <c r="B39" s="310">
        <v>873337.25</v>
      </c>
      <c r="C39" s="310">
        <v>18592.5</v>
      </c>
      <c r="D39" s="310">
        <v>58478.41</v>
      </c>
      <c r="E39" s="310">
        <v>167015.22</v>
      </c>
      <c r="F39" s="310">
        <v>1003589.28</v>
      </c>
      <c r="G39" s="310">
        <v>28160</v>
      </c>
      <c r="K39" s="310">
        <v>193597.01</v>
      </c>
      <c r="L39" s="310">
        <v>2205072.4900000002</v>
      </c>
      <c r="M39" s="310">
        <v>92179.41</v>
      </c>
      <c r="Q39" s="310">
        <v>3000</v>
      </c>
      <c r="R39" s="310">
        <v>69415</v>
      </c>
      <c r="U39" s="310">
        <v>174079.63</v>
      </c>
      <c r="V39" s="310">
        <v>157501.62</v>
      </c>
    </row>
    <row r="40" spans="1:23" x14ac:dyDescent="0.25">
      <c r="A40" t="s">
        <v>2566</v>
      </c>
      <c r="B40" s="310">
        <v>1021113.17</v>
      </c>
      <c r="C40" s="310">
        <v>58518.36</v>
      </c>
      <c r="D40" s="310">
        <v>164429.94</v>
      </c>
      <c r="E40" s="310">
        <v>2126470.77</v>
      </c>
      <c r="F40" s="310">
        <v>623122.16</v>
      </c>
      <c r="G40" s="310">
        <v>3000</v>
      </c>
      <c r="H40" s="310">
        <v>132.71</v>
      </c>
      <c r="K40" s="310">
        <v>1945386.42</v>
      </c>
      <c r="L40" s="310">
        <v>1879861.02</v>
      </c>
      <c r="M40" s="310">
        <v>1088993.6200000001</v>
      </c>
      <c r="N40" s="310">
        <v>248350</v>
      </c>
      <c r="O40" s="310">
        <v>1191.51</v>
      </c>
      <c r="P40" s="310">
        <v>1281820</v>
      </c>
      <c r="R40" s="310">
        <v>1568914.24</v>
      </c>
      <c r="S40" s="310">
        <v>15860</v>
      </c>
      <c r="U40" s="310">
        <v>623639.11</v>
      </c>
      <c r="V40" s="310">
        <v>98317.53</v>
      </c>
      <c r="W40" s="310">
        <v>148350</v>
      </c>
    </row>
    <row r="41" spans="1:23" x14ac:dyDescent="0.25">
      <c r="A41" t="s">
        <v>2567</v>
      </c>
      <c r="B41" s="310">
        <v>1031684</v>
      </c>
      <c r="C41" s="310">
        <v>140648.84</v>
      </c>
      <c r="D41" s="310">
        <v>142781.73000000001</v>
      </c>
      <c r="E41" s="310">
        <v>572568.42000000004</v>
      </c>
      <c r="F41" s="310">
        <v>547250.65</v>
      </c>
      <c r="H41" s="310">
        <v>0</v>
      </c>
      <c r="K41" s="310">
        <v>-1685020.02</v>
      </c>
      <c r="L41" s="310">
        <v>3832429.73</v>
      </c>
      <c r="M41" s="310">
        <v>954364.66</v>
      </c>
      <c r="N41" s="310">
        <v>345660</v>
      </c>
      <c r="O41" s="310">
        <v>1274.28</v>
      </c>
      <c r="P41" s="310">
        <v>1928670</v>
      </c>
      <c r="Q41" s="310">
        <v>25000</v>
      </c>
      <c r="R41" s="310">
        <v>2187568</v>
      </c>
      <c r="U41" s="310">
        <v>679481.02</v>
      </c>
      <c r="V41" s="310">
        <v>100395.99</v>
      </c>
    </row>
    <row r="42" spans="1:23" x14ac:dyDescent="0.25">
      <c r="A42" t="s">
        <v>2568</v>
      </c>
      <c r="B42" s="310">
        <v>486743.72</v>
      </c>
      <c r="C42" s="310">
        <v>73067.14</v>
      </c>
      <c r="D42" s="310">
        <v>80000.97</v>
      </c>
      <c r="E42" s="310">
        <v>96400.21</v>
      </c>
      <c r="F42" s="310">
        <v>1539734.26</v>
      </c>
      <c r="G42" s="310">
        <v>28350</v>
      </c>
      <c r="H42" s="310">
        <v>0</v>
      </c>
      <c r="K42" s="310">
        <v>252523.2</v>
      </c>
      <c r="L42" s="310">
        <v>1975418.72</v>
      </c>
      <c r="M42" s="310">
        <v>708020.02</v>
      </c>
      <c r="N42" s="310">
        <v>116800</v>
      </c>
      <c r="O42" s="310">
        <v>540.94000000000005</v>
      </c>
      <c r="P42" s="310">
        <v>1128045</v>
      </c>
      <c r="R42" s="310">
        <v>1364092</v>
      </c>
      <c r="U42" s="310">
        <v>420632.9</v>
      </c>
      <c r="V42" s="310">
        <v>149026.68</v>
      </c>
    </row>
    <row r="43" spans="1:23" x14ac:dyDescent="0.25">
      <c r="A43" t="s">
        <v>2569</v>
      </c>
      <c r="B43" s="310">
        <v>569898.5</v>
      </c>
      <c r="C43" s="310">
        <v>48630.96</v>
      </c>
      <c r="D43" s="310">
        <v>50323.79</v>
      </c>
      <c r="E43" s="310">
        <v>649002.14</v>
      </c>
      <c r="F43" s="310">
        <v>126264.04</v>
      </c>
      <c r="G43" s="310">
        <v>16650</v>
      </c>
      <c r="K43" s="310">
        <v>-351114.96</v>
      </c>
      <c r="L43" s="310">
        <v>1580455.21</v>
      </c>
      <c r="M43" s="310">
        <v>617221</v>
      </c>
      <c r="N43" s="310">
        <v>55800</v>
      </c>
      <c r="O43" s="310">
        <v>527.16</v>
      </c>
      <c r="P43" s="310">
        <v>807550</v>
      </c>
      <c r="R43" s="310">
        <v>951057</v>
      </c>
      <c r="U43" s="310">
        <v>287907.92</v>
      </c>
      <c r="V43" s="310">
        <v>44004.06</v>
      </c>
    </row>
    <row r="44" spans="1:23" x14ac:dyDescent="0.25">
      <c r="A44" t="s">
        <v>2570</v>
      </c>
      <c r="B44" s="310">
        <v>1087636.6200000001</v>
      </c>
      <c r="C44" s="310">
        <v>69702.22</v>
      </c>
      <c r="D44" s="310">
        <v>91960</v>
      </c>
      <c r="E44" s="310">
        <v>331139.40000000002</v>
      </c>
      <c r="F44" s="310">
        <v>596425.51</v>
      </c>
      <c r="G44" s="310">
        <v>23614.26</v>
      </c>
      <c r="H44" s="310">
        <v>0</v>
      </c>
      <c r="K44" s="310">
        <v>-563328.88</v>
      </c>
      <c r="L44" s="310">
        <v>2583577.5299999998</v>
      </c>
      <c r="M44" s="310">
        <v>869223.89</v>
      </c>
      <c r="O44" s="310">
        <v>1149.45</v>
      </c>
      <c r="P44" s="310">
        <v>1319460</v>
      </c>
      <c r="R44" s="310">
        <v>1520927</v>
      </c>
      <c r="S44" s="310">
        <v>1980</v>
      </c>
      <c r="U44" s="310">
        <v>383301.5</v>
      </c>
      <c r="V44" s="310">
        <v>150624</v>
      </c>
    </row>
    <row r="45" spans="1:23" x14ac:dyDescent="0.25">
      <c r="A45" t="s">
        <v>2571</v>
      </c>
      <c r="B45" s="310">
        <v>476109.39</v>
      </c>
      <c r="C45" s="310">
        <v>152265.24</v>
      </c>
      <c r="D45" s="310">
        <v>123274.18</v>
      </c>
      <c r="E45" s="310">
        <v>170793.51</v>
      </c>
      <c r="F45" s="310">
        <v>644164.54</v>
      </c>
      <c r="H45" s="310">
        <v>578.5</v>
      </c>
      <c r="K45" s="310">
        <v>-499743.89</v>
      </c>
      <c r="L45" s="310">
        <v>1850667.12</v>
      </c>
      <c r="M45" s="310">
        <v>747544.85</v>
      </c>
      <c r="N45" s="310">
        <v>42400</v>
      </c>
      <c r="O45" s="310">
        <v>75.94</v>
      </c>
      <c r="P45" s="310">
        <v>709360</v>
      </c>
      <c r="R45" s="310">
        <v>921958</v>
      </c>
      <c r="U45" s="310">
        <v>318836.14</v>
      </c>
      <c r="V45" s="310">
        <v>43481.52</v>
      </c>
    </row>
    <row r="46" spans="1:23" x14ac:dyDescent="0.25">
      <c r="A46" t="s">
        <v>2572</v>
      </c>
      <c r="B46" s="310">
        <v>511558.1</v>
      </c>
      <c r="C46" s="310">
        <v>53065.8</v>
      </c>
      <c r="D46" s="310">
        <v>94520.68</v>
      </c>
      <c r="E46" s="310">
        <v>211192.71</v>
      </c>
      <c r="F46" s="310">
        <v>419450.75</v>
      </c>
      <c r="G46" s="310">
        <v>22161.14</v>
      </c>
      <c r="H46" s="310">
        <v>0</v>
      </c>
      <c r="K46" s="310">
        <v>-2180229.0099999998</v>
      </c>
      <c r="L46" s="310">
        <v>3139393.79</v>
      </c>
      <c r="M46" s="310">
        <v>969989.35</v>
      </c>
      <c r="N46" s="310">
        <v>255000</v>
      </c>
      <c r="O46" s="310">
        <v>296.75</v>
      </c>
      <c r="P46" s="310">
        <v>819870</v>
      </c>
      <c r="R46" s="310">
        <v>1103311</v>
      </c>
      <c r="S46" s="310">
        <v>160</v>
      </c>
      <c r="T46" s="310">
        <v>1220</v>
      </c>
      <c r="U46" s="310">
        <v>534458.46</v>
      </c>
      <c r="V46" s="310">
        <v>97544.52</v>
      </c>
    </row>
    <row r="47" spans="1:23" x14ac:dyDescent="0.25">
      <c r="A47" t="s">
        <v>2573</v>
      </c>
      <c r="B47" s="310">
        <v>192434.4</v>
      </c>
      <c r="C47" s="310">
        <v>11422</v>
      </c>
      <c r="D47" s="310">
        <v>32278.9</v>
      </c>
      <c r="E47" s="310">
        <v>124509.18</v>
      </c>
      <c r="F47" s="310">
        <v>800257.56</v>
      </c>
      <c r="H47" s="310">
        <v>492</v>
      </c>
      <c r="K47" s="310">
        <v>-1239519.8600000001</v>
      </c>
      <c r="L47" s="310">
        <v>2592803.14</v>
      </c>
      <c r="M47" s="310">
        <v>600924.86</v>
      </c>
      <c r="O47" s="310">
        <v>287.16000000000003</v>
      </c>
      <c r="P47" s="310">
        <v>1010560</v>
      </c>
      <c r="R47" s="310">
        <v>1204226</v>
      </c>
      <c r="U47" s="310">
        <v>430594.45</v>
      </c>
      <c r="V47" s="310">
        <v>169824.81</v>
      </c>
    </row>
    <row r="48" spans="1:23" x14ac:dyDescent="0.25">
      <c r="A48" t="s">
        <v>2574</v>
      </c>
      <c r="B48" s="310">
        <v>568057.5</v>
      </c>
      <c r="C48" s="310">
        <v>36879.949999999997</v>
      </c>
      <c r="D48" s="310">
        <v>145169.26999999999</v>
      </c>
      <c r="E48" s="310">
        <v>-294821.3</v>
      </c>
      <c r="F48" s="310">
        <v>291511.03999999998</v>
      </c>
      <c r="G48" s="310">
        <v>130050</v>
      </c>
      <c r="K48" s="310">
        <v>-1629897.18</v>
      </c>
      <c r="L48" s="310">
        <v>2213150.63</v>
      </c>
      <c r="M48" s="310">
        <v>424957.07</v>
      </c>
      <c r="N48" s="310">
        <v>80000</v>
      </c>
      <c r="O48" s="310">
        <v>607.46</v>
      </c>
      <c r="P48" s="310">
        <v>801720</v>
      </c>
      <c r="Q48" s="310">
        <v>12000</v>
      </c>
      <c r="R48" s="310">
        <v>881446</v>
      </c>
      <c r="U48" s="310">
        <v>358583.22</v>
      </c>
      <c r="V48" s="310">
        <v>45762.3</v>
      </c>
    </row>
    <row r="49" spans="1:23" x14ac:dyDescent="0.25">
      <c r="A49" t="s">
        <v>2575</v>
      </c>
      <c r="B49" s="310">
        <v>231017.74</v>
      </c>
      <c r="D49" s="310">
        <v>31122.76</v>
      </c>
      <c r="E49" s="310">
        <v>1314723.7</v>
      </c>
      <c r="F49" s="310">
        <v>498545.14</v>
      </c>
      <c r="G49" s="310">
        <v>3400</v>
      </c>
      <c r="K49" s="310">
        <v>200915.46</v>
      </c>
      <c r="L49" s="310">
        <v>2118686.35</v>
      </c>
      <c r="M49" s="310">
        <v>47637.74</v>
      </c>
      <c r="R49" s="310">
        <v>40669</v>
      </c>
      <c r="U49" s="310">
        <v>127018.97</v>
      </c>
      <c r="V49" s="310">
        <v>127542.24</v>
      </c>
    </row>
    <row r="50" spans="1:23" x14ac:dyDescent="0.25">
      <c r="A50" t="s">
        <v>2576</v>
      </c>
      <c r="B50" s="310">
        <v>853594.09</v>
      </c>
      <c r="C50" s="310">
        <v>28962.58</v>
      </c>
      <c r="D50" s="310">
        <v>27805.19</v>
      </c>
      <c r="E50" s="310">
        <v>781449.95</v>
      </c>
      <c r="F50" s="310">
        <v>267871.99</v>
      </c>
      <c r="G50" s="310">
        <v>31665</v>
      </c>
      <c r="H50" s="310">
        <v>0</v>
      </c>
      <c r="I50" s="310">
        <v>1409</v>
      </c>
      <c r="K50" s="310">
        <v>-1193012.6499999999</v>
      </c>
      <c r="L50" s="310">
        <v>3206691.97</v>
      </c>
      <c r="M50" s="310">
        <v>1495432.48</v>
      </c>
      <c r="N50" s="310">
        <v>280600</v>
      </c>
      <c r="O50" s="310">
        <v>1068.21</v>
      </c>
      <c r="P50" s="310">
        <v>1941483</v>
      </c>
      <c r="R50" s="310">
        <v>2320355</v>
      </c>
      <c r="S50" s="310">
        <v>4000</v>
      </c>
      <c r="U50" s="310">
        <v>1307461.3</v>
      </c>
      <c r="V50" s="310">
        <v>173836.91</v>
      </c>
    </row>
    <row r="51" spans="1:23" x14ac:dyDescent="0.25">
      <c r="A51" t="s">
        <v>2577</v>
      </c>
      <c r="B51" s="310">
        <v>1175202.17</v>
      </c>
      <c r="C51" s="310">
        <v>24495.24</v>
      </c>
      <c r="D51" s="310">
        <v>82882.850000000006</v>
      </c>
      <c r="E51" s="310">
        <v>4</v>
      </c>
      <c r="F51" s="310">
        <v>907967.76</v>
      </c>
      <c r="G51" s="310">
        <v>16000</v>
      </c>
      <c r="H51" s="310">
        <v>0</v>
      </c>
      <c r="K51" s="310">
        <v>-772789.24</v>
      </c>
      <c r="L51" s="310">
        <v>2598703.46</v>
      </c>
      <c r="M51" s="310">
        <v>1833343.91</v>
      </c>
      <c r="O51" s="310">
        <v>1275.22</v>
      </c>
      <c r="P51" s="310">
        <v>1865440.5</v>
      </c>
      <c r="R51" s="310">
        <v>2435095.02</v>
      </c>
      <c r="S51" s="310">
        <v>240</v>
      </c>
      <c r="U51" s="310">
        <v>643142.59</v>
      </c>
      <c r="V51" s="310">
        <v>272944.21999999997</v>
      </c>
    </row>
    <row r="52" spans="1:23" x14ac:dyDescent="0.25">
      <c r="A52" t="s">
        <v>2578</v>
      </c>
      <c r="B52" s="310">
        <v>735390.98</v>
      </c>
      <c r="C52" s="310">
        <v>46124.18</v>
      </c>
      <c r="D52" s="310">
        <v>50615.3</v>
      </c>
      <c r="E52" s="310">
        <v>113706.51</v>
      </c>
      <c r="F52" s="310">
        <v>123117.96</v>
      </c>
      <c r="H52" s="310">
        <v>0</v>
      </c>
      <c r="K52" s="310">
        <v>-1412465.94</v>
      </c>
      <c r="L52" s="310">
        <v>2341456.5299999998</v>
      </c>
      <c r="M52" s="310">
        <v>1320114.99</v>
      </c>
      <c r="N52" s="310">
        <v>83080</v>
      </c>
      <c r="O52" s="310">
        <v>893.54</v>
      </c>
      <c r="P52" s="310">
        <v>605428.80000000005</v>
      </c>
      <c r="R52" s="310">
        <v>1087877.6000000001</v>
      </c>
      <c r="S52" s="310">
        <v>5090</v>
      </c>
      <c r="T52" s="310">
        <v>8544</v>
      </c>
      <c r="U52" s="310">
        <v>611422.55000000005</v>
      </c>
      <c r="V52" s="310">
        <v>156618.84</v>
      </c>
    </row>
    <row r="53" spans="1:23" x14ac:dyDescent="0.25">
      <c r="A53" t="s">
        <v>2579</v>
      </c>
      <c r="B53" s="310">
        <v>1094919.8899999999</v>
      </c>
      <c r="C53" s="310">
        <v>22833.58</v>
      </c>
      <c r="D53" s="310">
        <v>107060.57</v>
      </c>
      <c r="E53" s="310">
        <v>1722261.01</v>
      </c>
      <c r="F53" s="310">
        <v>609261.07999999996</v>
      </c>
      <c r="H53" s="310">
        <v>0</v>
      </c>
      <c r="K53" s="310">
        <v>1614750.46</v>
      </c>
      <c r="L53" s="310">
        <v>1574485.41</v>
      </c>
      <c r="M53" s="310">
        <v>2610947.08</v>
      </c>
      <c r="N53" s="310">
        <v>317400</v>
      </c>
      <c r="O53" s="310">
        <v>1103.58</v>
      </c>
      <c r="P53" s="310">
        <v>1308218.3999999999</v>
      </c>
      <c r="R53" s="310">
        <v>2134583.4</v>
      </c>
      <c r="S53" s="310">
        <v>400</v>
      </c>
      <c r="T53" s="310">
        <v>968</v>
      </c>
      <c r="U53" s="310">
        <v>1396001.67</v>
      </c>
      <c r="V53" s="310">
        <v>338615.73</v>
      </c>
    </row>
    <row r="54" spans="1:23" x14ac:dyDescent="0.25">
      <c r="A54" t="s">
        <v>2580</v>
      </c>
      <c r="B54" s="310">
        <v>625394.92000000004</v>
      </c>
      <c r="C54" s="310">
        <v>2464.75</v>
      </c>
      <c r="D54" s="310">
        <v>43491.5</v>
      </c>
      <c r="E54" s="310">
        <v>2</v>
      </c>
      <c r="F54" s="310">
        <v>96384.94</v>
      </c>
      <c r="G54" s="310">
        <v>13275</v>
      </c>
      <c r="H54" s="310">
        <v>0</v>
      </c>
      <c r="K54" s="310">
        <v>-1038578.8</v>
      </c>
      <c r="L54" s="310">
        <v>1566508.7</v>
      </c>
      <c r="M54" s="310">
        <v>728121.65</v>
      </c>
      <c r="N54" s="310">
        <v>40000</v>
      </c>
      <c r="O54" s="310">
        <v>565.25</v>
      </c>
      <c r="P54" s="310">
        <v>1146884.5</v>
      </c>
      <c r="R54" s="310">
        <v>1359588.5</v>
      </c>
      <c r="U54" s="310">
        <v>309760.48</v>
      </c>
      <c r="V54" s="310">
        <v>19689.21</v>
      </c>
    </row>
    <row r="55" spans="1:23" x14ac:dyDescent="0.25">
      <c r="A55" t="s">
        <v>2581</v>
      </c>
      <c r="B55" s="310">
        <v>389877.57</v>
      </c>
      <c r="C55" s="310">
        <v>27307.27</v>
      </c>
      <c r="D55" s="310">
        <v>23827.39</v>
      </c>
      <c r="E55" s="310">
        <v>11077.52</v>
      </c>
      <c r="F55" s="310">
        <v>82588</v>
      </c>
      <c r="G55" s="310">
        <v>16525</v>
      </c>
      <c r="H55" s="310">
        <v>0</v>
      </c>
      <c r="K55" s="310">
        <v>-2095328.65</v>
      </c>
      <c r="L55" s="310">
        <v>2534998.48</v>
      </c>
      <c r="M55" s="310">
        <v>1061362.8600000001</v>
      </c>
      <c r="O55" s="310">
        <v>541.15</v>
      </c>
      <c r="P55" s="310">
        <v>1997237.5</v>
      </c>
      <c r="R55" s="310">
        <v>2306709.5</v>
      </c>
      <c r="S55" s="310">
        <v>440</v>
      </c>
      <c r="U55" s="310">
        <v>639708.17000000004</v>
      </c>
      <c r="V55" s="310">
        <v>33800.92</v>
      </c>
    </row>
    <row r="56" spans="1:23" x14ac:dyDescent="0.25">
      <c r="A56" t="s">
        <v>2582</v>
      </c>
      <c r="B56" s="310">
        <v>704127.17</v>
      </c>
      <c r="C56" s="310">
        <v>70653.3</v>
      </c>
      <c r="D56" s="310">
        <v>67278.009999999995</v>
      </c>
      <c r="E56" s="310">
        <v>147457.60999999999</v>
      </c>
      <c r="F56" s="310">
        <v>180860.26</v>
      </c>
      <c r="G56" s="310">
        <v>22980</v>
      </c>
      <c r="H56" s="310">
        <v>0</v>
      </c>
      <c r="K56" s="310">
        <v>-1400985.75</v>
      </c>
      <c r="L56" s="310">
        <v>2415193.5099999998</v>
      </c>
      <c r="M56" s="310">
        <v>1516042.42</v>
      </c>
      <c r="O56" s="310">
        <v>1037.3</v>
      </c>
      <c r="P56" s="310">
        <v>1162696.5</v>
      </c>
      <c r="R56" s="310">
        <v>1486281.5</v>
      </c>
      <c r="S56" s="310">
        <v>16132.9</v>
      </c>
      <c r="U56" s="310">
        <v>986164.36</v>
      </c>
      <c r="V56" s="310">
        <v>58008.87</v>
      </c>
    </row>
    <row r="57" spans="1:23" x14ac:dyDescent="0.25">
      <c r="A57" t="s">
        <v>2583</v>
      </c>
      <c r="B57" s="310">
        <v>427590.01</v>
      </c>
      <c r="C57" s="310">
        <v>33</v>
      </c>
      <c r="D57" s="310">
        <v>17618.3</v>
      </c>
      <c r="E57" s="310">
        <v>165290.6</v>
      </c>
      <c r="F57" s="310">
        <v>70839.63</v>
      </c>
      <c r="H57" s="310">
        <v>0</v>
      </c>
      <c r="K57" s="310">
        <v>-695333.11</v>
      </c>
      <c r="L57" s="310">
        <v>1430245.31</v>
      </c>
      <c r="M57" s="310">
        <v>892908.35</v>
      </c>
      <c r="O57" s="310">
        <v>480.19</v>
      </c>
      <c r="P57" s="310">
        <v>1320606</v>
      </c>
      <c r="R57" s="310">
        <v>1544207</v>
      </c>
      <c r="S57" s="310">
        <v>3000</v>
      </c>
      <c r="U57" s="310">
        <v>531435.9</v>
      </c>
      <c r="V57" s="310">
        <v>188892.3</v>
      </c>
    </row>
    <row r="58" spans="1:23" x14ac:dyDescent="0.25">
      <c r="A58" t="s">
        <v>2584</v>
      </c>
      <c r="B58" s="310">
        <v>507176.6</v>
      </c>
      <c r="C58" s="310">
        <v>141564.45000000001</v>
      </c>
      <c r="D58" s="310">
        <v>94260.94</v>
      </c>
      <c r="E58" s="310">
        <v>3</v>
      </c>
      <c r="F58" s="310">
        <v>1251482.52</v>
      </c>
      <c r="H58" s="310">
        <v>0</v>
      </c>
      <c r="K58" s="310">
        <v>-1194587.6599999999</v>
      </c>
      <c r="L58" s="310">
        <v>2897338.69</v>
      </c>
      <c r="M58" s="310">
        <v>1937816.92</v>
      </c>
      <c r="N58" s="310">
        <v>488000</v>
      </c>
      <c r="O58" s="310">
        <v>479.28</v>
      </c>
      <c r="P58" s="310">
        <v>1455708.9</v>
      </c>
      <c r="Q58" s="310">
        <v>716</v>
      </c>
      <c r="R58" s="310">
        <v>1774264.9</v>
      </c>
      <c r="S58" s="310">
        <v>14351</v>
      </c>
      <c r="T58" s="310">
        <v>4036</v>
      </c>
      <c r="U58" s="310">
        <v>1583084.53</v>
      </c>
      <c r="V58" s="310">
        <v>214532.19</v>
      </c>
      <c r="W58" s="310">
        <v>716</v>
      </c>
    </row>
    <row r="59" spans="1:23" x14ac:dyDescent="0.25">
      <c r="A59" t="s">
        <v>2585</v>
      </c>
      <c r="B59" s="310">
        <v>592314.31000000006</v>
      </c>
      <c r="C59" s="310">
        <v>80990</v>
      </c>
      <c r="D59" s="310">
        <v>121744.53</v>
      </c>
      <c r="E59" s="310">
        <v>2</v>
      </c>
      <c r="F59" s="310">
        <v>118981.2</v>
      </c>
      <c r="G59" s="310">
        <v>19050</v>
      </c>
      <c r="H59" s="310">
        <v>0</v>
      </c>
      <c r="K59" s="310">
        <v>-2919281.03</v>
      </c>
      <c r="L59" s="310">
        <v>3457082.1</v>
      </c>
      <c r="M59" s="310">
        <v>1021317.42</v>
      </c>
      <c r="N59" s="310">
        <v>72000</v>
      </c>
      <c r="O59" s="310">
        <v>521.59</v>
      </c>
      <c r="P59" s="310">
        <v>955143</v>
      </c>
      <c r="R59" s="310">
        <v>1245579.6000000001</v>
      </c>
      <c r="S59" s="310">
        <v>6975</v>
      </c>
      <c r="T59" s="310">
        <v>2006</v>
      </c>
      <c r="U59" s="310">
        <v>352128.02</v>
      </c>
      <c r="V59" s="310">
        <v>85112.42</v>
      </c>
    </row>
    <row r="60" spans="1:23" x14ac:dyDescent="0.25">
      <c r="A60" t="s">
        <v>2586</v>
      </c>
      <c r="B60" s="310">
        <v>211690.15</v>
      </c>
      <c r="C60" s="310">
        <v>66713</v>
      </c>
      <c r="D60" s="310">
        <v>13070</v>
      </c>
      <c r="E60" s="310">
        <v>869226.38</v>
      </c>
      <c r="F60" s="310">
        <v>123030.75</v>
      </c>
      <c r="H60" s="310">
        <v>0</v>
      </c>
      <c r="K60" s="310">
        <v>886521.56</v>
      </c>
      <c r="L60" s="310">
        <v>339109.18</v>
      </c>
      <c r="M60" s="310">
        <v>1008631.84</v>
      </c>
      <c r="O60" s="310">
        <v>294.87</v>
      </c>
      <c r="P60" s="310">
        <v>791815.5</v>
      </c>
      <c r="R60" s="310">
        <v>1084128.5</v>
      </c>
      <c r="U60" s="310">
        <v>552205</v>
      </c>
      <c r="V60" s="310">
        <v>106309.17</v>
      </c>
    </row>
    <row r="61" spans="1:23" x14ac:dyDescent="0.25">
      <c r="A61" t="s">
        <v>2587</v>
      </c>
      <c r="B61" s="310">
        <v>451882.72</v>
      </c>
      <c r="C61" s="310">
        <v>14946.46</v>
      </c>
      <c r="D61" s="310">
        <v>89709.74</v>
      </c>
      <c r="E61" s="310">
        <v>1039157.82</v>
      </c>
      <c r="F61" s="310">
        <v>57319.95</v>
      </c>
      <c r="H61" s="310">
        <v>0</v>
      </c>
      <c r="K61" s="310">
        <v>-265217.33</v>
      </c>
      <c r="L61" s="310">
        <v>1695206.85</v>
      </c>
      <c r="M61" s="310">
        <v>783809.11</v>
      </c>
      <c r="O61" s="310">
        <v>381.18</v>
      </c>
      <c r="P61" s="310">
        <v>941472</v>
      </c>
      <c r="R61" s="310">
        <v>1226690.1499999999</v>
      </c>
      <c r="U61" s="310">
        <v>202312.28</v>
      </c>
      <c r="V61" s="310">
        <v>73632.69</v>
      </c>
    </row>
    <row r="62" spans="1:23" x14ac:dyDescent="0.25">
      <c r="A62" t="s">
        <v>2588</v>
      </c>
      <c r="B62" s="310">
        <v>679736.59</v>
      </c>
      <c r="C62" s="310">
        <v>19864.560000000001</v>
      </c>
      <c r="D62" s="310">
        <v>67762.81</v>
      </c>
      <c r="E62" s="310">
        <v>73356.240000000005</v>
      </c>
      <c r="F62" s="310">
        <v>132564.89000000001</v>
      </c>
      <c r="G62" s="310">
        <v>38107.120000000003</v>
      </c>
      <c r="H62" s="310">
        <v>0</v>
      </c>
      <c r="K62" s="310">
        <v>-1875604.12</v>
      </c>
      <c r="L62" s="310">
        <v>2729343.72</v>
      </c>
      <c r="M62" s="310">
        <v>1101175.8799999999</v>
      </c>
      <c r="O62" s="310">
        <v>768.26</v>
      </c>
      <c r="P62" s="310">
        <v>1097974.5</v>
      </c>
      <c r="R62" s="310">
        <v>1356639.18</v>
      </c>
      <c r="S62" s="310">
        <v>4000</v>
      </c>
      <c r="T62" s="310">
        <v>1660</v>
      </c>
      <c r="U62" s="310">
        <v>634759.39</v>
      </c>
      <c r="V62" s="310">
        <v>121421.7</v>
      </c>
    </row>
    <row r="63" spans="1:23" x14ac:dyDescent="0.25">
      <c r="A63" t="s">
        <v>2589</v>
      </c>
      <c r="B63" s="310">
        <v>1089536.1000000001</v>
      </c>
      <c r="C63" s="310">
        <v>30485.87</v>
      </c>
      <c r="D63" s="310">
        <v>17925.59</v>
      </c>
      <c r="E63" s="310">
        <v>18062</v>
      </c>
      <c r="F63" s="310">
        <v>510140.81</v>
      </c>
      <c r="G63" s="310">
        <v>21040</v>
      </c>
      <c r="H63" s="310">
        <v>0</v>
      </c>
      <c r="K63" s="310">
        <v>-1812144.48</v>
      </c>
      <c r="L63" s="310">
        <v>3207310.61</v>
      </c>
      <c r="M63" s="310">
        <v>1548146.81</v>
      </c>
      <c r="N63" s="310">
        <v>93780</v>
      </c>
      <c r="O63" s="310">
        <v>1102.29</v>
      </c>
      <c r="P63" s="310">
        <v>2032663.5</v>
      </c>
      <c r="R63" s="310">
        <v>2356073.7000000002</v>
      </c>
      <c r="S63" s="310">
        <v>3490</v>
      </c>
      <c r="T63" s="310">
        <v>3040</v>
      </c>
      <c r="U63" s="310">
        <v>826663.13</v>
      </c>
      <c r="V63" s="310">
        <v>236481.53</v>
      </c>
    </row>
    <row r="64" spans="1:23" x14ac:dyDescent="0.25">
      <c r="A64" t="s">
        <v>2590</v>
      </c>
      <c r="B64" s="310">
        <v>997384.74</v>
      </c>
      <c r="C64" s="310">
        <v>20970.419999999998</v>
      </c>
      <c r="D64" s="310">
        <v>182190.97</v>
      </c>
      <c r="E64" s="310">
        <v>1101826.49</v>
      </c>
      <c r="F64" s="310">
        <v>188495.12</v>
      </c>
      <c r="H64" s="310">
        <v>0</v>
      </c>
      <c r="K64" s="310">
        <v>-431265.11</v>
      </c>
      <c r="L64" s="310">
        <v>2601971.02</v>
      </c>
      <c r="M64" s="310">
        <v>1513798.34</v>
      </c>
      <c r="N64" s="310">
        <v>130400</v>
      </c>
      <c r="O64" s="310">
        <v>1047.8599999999999</v>
      </c>
      <c r="P64" s="310">
        <v>1109871</v>
      </c>
      <c r="R64" s="310">
        <v>1497350</v>
      </c>
      <c r="T64" s="310">
        <v>4680</v>
      </c>
      <c r="U64" s="310">
        <v>743526.99</v>
      </c>
      <c r="V64" s="310">
        <v>189398.38</v>
      </c>
    </row>
    <row r="65" spans="1:23" x14ac:dyDescent="0.25">
      <c r="A65" t="s">
        <v>2591</v>
      </c>
      <c r="B65" s="310">
        <v>730438.82</v>
      </c>
      <c r="C65" s="310">
        <v>41498.449999999997</v>
      </c>
      <c r="D65" s="310">
        <v>66781.509999999995</v>
      </c>
      <c r="E65" s="310">
        <v>797399.85</v>
      </c>
      <c r="F65" s="310">
        <v>66453.539999999994</v>
      </c>
      <c r="G65" s="310">
        <v>14775</v>
      </c>
      <c r="H65" s="310">
        <v>0</v>
      </c>
      <c r="K65" s="310">
        <v>-1644258.13</v>
      </c>
      <c r="L65" s="310">
        <v>3048211.32</v>
      </c>
      <c r="M65" s="310">
        <v>1159473.05</v>
      </c>
      <c r="N65" s="310">
        <v>127000</v>
      </c>
      <c r="O65" s="310">
        <v>757.2</v>
      </c>
      <c r="P65" s="310">
        <v>1505712</v>
      </c>
      <c r="Q65" s="310">
        <v>5910</v>
      </c>
      <c r="R65" s="310">
        <v>1831916.6</v>
      </c>
      <c r="U65" s="310">
        <v>637685.74</v>
      </c>
      <c r="V65" s="310">
        <v>45405.93</v>
      </c>
    </row>
    <row r="66" spans="1:23" x14ac:dyDescent="0.25">
      <c r="A66" t="s">
        <v>2592</v>
      </c>
      <c r="B66" s="310">
        <v>920438.31</v>
      </c>
      <c r="C66" s="310">
        <v>12703.69</v>
      </c>
      <c r="D66" s="310">
        <v>40881.18</v>
      </c>
      <c r="E66" s="310">
        <v>330761.48</v>
      </c>
      <c r="F66" s="310">
        <v>121931.03</v>
      </c>
      <c r="G66" s="310">
        <v>8120</v>
      </c>
      <c r="H66" s="310">
        <v>0</v>
      </c>
      <c r="K66" s="310">
        <v>-207995.26</v>
      </c>
      <c r="L66" s="310">
        <v>1312112.72</v>
      </c>
      <c r="M66" s="310">
        <v>1159975.93</v>
      </c>
      <c r="N66" s="310">
        <v>148220</v>
      </c>
      <c r="O66" s="310">
        <v>833.58</v>
      </c>
      <c r="P66" s="310">
        <v>859168.5</v>
      </c>
      <c r="R66" s="310">
        <v>1207669.5</v>
      </c>
      <c r="U66" s="310">
        <v>488222.05</v>
      </c>
      <c r="V66" s="310">
        <v>157828.23000000001</v>
      </c>
    </row>
    <row r="67" spans="1:23" x14ac:dyDescent="0.25">
      <c r="A67" t="s">
        <v>2593</v>
      </c>
      <c r="B67" s="310">
        <v>951284.3</v>
      </c>
      <c r="C67" s="310">
        <v>24820.51</v>
      </c>
      <c r="D67" s="310">
        <v>48332.27</v>
      </c>
      <c r="E67" s="310">
        <v>695122.5</v>
      </c>
      <c r="F67" s="310">
        <v>242339.43</v>
      </c>
      <c r="G67" s="310">
        <v>21000</v>
      </c>
      <c r="H67" s="310">
        <v>0</v>
      </c>
      <c r="K67" s="310">
        <v>952499.98</v>
      </c>
      <c r="L67" s="310">
        <v>997975.02</v>
      </c>
      <c r="M67" s="310">
        <v>708499.55</v>
      </c>
      <c r="N67" s="310">
        <v>65740</v>
      </c>
      <c r="O67" s="310">
        <v>1124.48</v>
      </c>
      <c r="P67" s="310">
        <v>1081070</v>
      </c>
      <c r="Q67" s="310">
        <v>26839</v>
      </c>
      <c r="R67" s="310">
        <v>1304582</v>
      </c>
      <c r="U67" s="310">
        <v>489023.66</v>
      </c>
      <c r="V67" s="310">
        <v>99243.36</v>
      </c>
    </row>
    <row r="68" spans="1:23" x14ac:dyDescent="0.25">
      <c r="A68" t="s">
        <v>2594</v>
      </c>
      <c r="B68" s="310">
        <v>455576.42</v>
      </c>
      <c r="C68" s="310">
        <v>78192.37</v>
      </c>
      <c r="D68" s="310">
        <v>84010.94</v>
      </c>
      <c r="E68" s="310">
        <v>547716.5</v>
      </c>
      <c r="F68" s="310">
        <v>262129.46</v>
      </c>
      <c r="G68" s="310">
        <v>36770</v>
      </c>
      <c r="H68" s="310">
        <v>0</v>
      </c>
      <c r="J68" s="310">
        <v>4031791.24</v>
      </c>
      <c r="K68" s="310">
        <v>-2735364.35</v>
      </c>
      <c r="M68" s="310">
        <v>938761.31</v>
      </c>
      <c r="N68" s="310">
        <v>106310</v>
      </c>
      <c r="O68" s="310">
        <v>736.35</v>
      </c>
      <c r="P68" s="310">
        <v>925590</v>
      </c>
      <c r="R68" s="310">
        <v>1159546</v>
      </c>
      <c r="U68" s="310">
        <v>646133.41</v>
      </c>
      <c r="V68" s="310">
        <v>71289.45</v>
      </c>
    </row>
    <row r="69" spans="1:23" x14ac:dyDescent="0.25">
      <c r="A69" t="s">
        <v>2595</v>
      </c>
      <c r="B69" s="310">
        <v>1005742.09</v>
      </c>
      <c r="C69" s="310">
        <v>29514.87</v>
      </c>
      <c r="D69" s="310">
        <v>61802.42</v>
      </c>
      <c r="E69" s="310">
        <v>215480.64</v>
      </c>
      <c r="F69" s="310">
        <v>620205.48</v>
      </c>
      <c r="G69" s="310">
        <v>91263.61</v>
      </c>
      <c r="H69" s="310">
        <v>-7374</v>
      </c>
      <c r="K69" s="310">
        <v>1283097.27</v>
      </c>
      <c r="L69" s="310">
        <v>73641.19</v>
      </c>
      <c r="M69" s="310">
        <v>1796994.79</v>
      </c>
      <c r="N69" s="310">
        <v>344700</v>
      </c>
      <c r="O69" s="310">
        <v>1076.5</v>
      </c>
      <c r="P69" s="310">
        <v>1728160</v>
      </c>
      <c r="Q69" s="310">
        <v>69683</v>
      </c>
      <c r="R69" s="310">
        <v>2176777</v>
      </c>
      <c r="S69" s="310">
        <v>3280</v>
      </c>
      <c r="T69" s="310">
        <v>5607</v>
      </c>
      <c r="U69" s="310">
        <v>1175522.78</v>
      </c>
      <c r="V69" s="310">
        <v>87310.080000000002</v>
      </c>
    </row>
    <row r="70" spans="1:23" x14ac:dyDescent="0.25">
      <c r="A70" t="s">
        <v>2596</v>
      </c>
      <c r="B70" s="310">
        <v>201318.41</v>
      </c>
      <c r="C70" s="310">
        <v>28120</v>
      </c>
      <c r="D70" s="310">
        <v>58486.98</v>
      </c>
      <c r="E70" s="310">
        <v>3</v>
      </c>
      <c r="F70" s="310">
        <v>-248850.2</v>
      </c>
      <c r="J70" s="310">
        <v>-490674.02</v>
      </c>
      <c r="L70" s="310">
        <v>607615.71</v>
      </c>
      <c r="M70" s="310">
        <v>736055.2</v>
      </c>
      <c r="N70" s="310">
        <v>94600</v>
      </c>
      <c r="O70" s="310">
        <v>179.34</v>
      </c>
      <c r="Q70" s="310">
        <v>892540</v>
      </c>
      <c r="R70" s="310">
        <v>1132312</v>
      </c>
      <c r="U70" s="310">
        <v>482283.14</v>
      </c>
      <c r="V70" s="310">
        <v>186642.9</v>
      </c>
    </row>
    <row r="71" spans="1:23" x14ac:dyDescent="0.25">
      <c r="A71" t="s">
        <v>2597</v>
      </c>
      <c r="B71" s="310">
        <v>502287.73</v>
      </c>
      <c r="C71" s="310">
        <v>0</v>
      </c>
      <c r="D71" s="310">
        <v>36576.65</v>
      </c>
      <c r="E71" s="310">
        <v>-591723.05000000005</v>
      </c>
      <c r="F71" s="310">
        <v>687546.39</v>
      </c>
      <c r="H71" s="310">
        <v>0</v>
      </c>
      <c r="K71" s="310">
        <v>-2738270.77</v>
      </c>
      <c r="L71" s="310">
        <v>3812852.35</v>
      </c>
      <c r="M71" s="310">
        <v>749578.2</v>
      </c>
      <c r="O71" s="310">
        <v>267</v>
      </c>
      <c r="P71" s="310">
        <v>1777256</v>
      </c>
      <c r="Q71" s="310">
        <v>-8606.58</v>
      </c>
      <c r="R71" s="310">
        <v>1954134</v>
      </c>
      <c r="U71" s="310">
        <v>647195.81999999995</v>
      </c>
      <c r="V71" s="310">
        <v>352158.66</v>
      </c>
      <c r="W71" s="310">
        <v>4900</v>
      </c>
    </row>
    <row r="72" spans="1:23" x14ac:dyDescent="0.25">
      <c r="A72" t="s">
        <v>2598</v>
      </c>
      <c r="B72" s="310">
        <v>463882.64</v>
      </c>
      <c r="C72" s="310">
        <v>154919.6</v>
      </c>
      <c r="D72" s="310">
        <v>83133.91</v>
      </c>
      <c r="E72" s="310">
        <v>426814.15</v>
      </c>
      <c r="F72" s="310">
        <v>166284.10999999999</v>
      </c>
      <c r="G72" s="310">
        <v>108975</v>
      </c>
      <c r="H72" s="310">
        <v>-860</v>
      </c>
      <c r="K72" s="310">
        <v>-863061.86</v>
      </c>
      <c r="L72" s="310">
        <v>1909993.72</v>
      </c>
      <c r="M72" s="310">
        <v>1007627.6</v>
      </c>
      <c r="O72" s="310">
        <v>550.52</v>
      </c>
      <c r="P72" s="310">
        <v>1013650</v>
      </c>
      <c r="Q72" s="310">
        <v>62621</v>
      </c>
      <c r="R72" s="310">
        <v>1340873</v>
      </c>
      <c r="U72" s="310">
        <v>494030.85</v>
      </c>
      <c r="V72" s="310">
        <v>109557.72</v>
      </c>
    </row>
    <row r="73" spans="1:23" x14ac:dyDescent="0.25">
      <c r="A73" t="s">
        <v>2599</v>
      </c>
      <c r="B73" s="310">
        <v>601840.36</v>
      </c>
      <c r="C73" s="310">
        <v>55260.63</v>
      </c>
      <c r="D73" s="310">
        <v>126849.88</v>
      </c>
      <c r="E73" s="310">
        <v>164938.10999999999</v>
      </c>
      <c r="F73" s="310">
        <v>-3434.57</v>
      </c>
      <c r="G73" s="310">
        <v>8650</v>
      </c>
      <c r="H73" s="310">
        <v>0</v>
      </c>
      <c r="K73" s="310">
        <v>-759973.81</v>
      </c>
      <c r="L73" s="310">
        <v>1439320.15</v>
      </c>
      <c r="M73" s="310">
        <v>1069497.6200000001</v>
      </c>
      <c r="O73" s="310">
        <v>494.32</v>
      </c>
      <c r="P73" s="310">
        <v>875610</v>
      </c>
      <c r="Q73" s="310">
        <v>56813</v>
      </c>
      <c r="R73" s="310">
        <v>1283667</v>
      </c>
      <c r="U73" s="310">
        <v>343817.97</v>
      </c>
      <c r="V73" s="310">
        <v>117471.9</v>
      </c>
    </row>
    <row r="74" spans="1:23" x14ac:dyDescent="0.25">
      <c r="A74" t="s">
        <v>2600</v>
      </c>
      <c r="B74" s="310">
        <v>795877.97</v>
      </c>
      <c r="C74" s="310">
        <v>33308.6</v>
      </c>
      <c r="D74" s="310">
        <v>69507.98</v>
      </c>
      <c r="E74" s="310">
        <v>806667.36</v>
      </c>
      <c r="F74" s="310">
        <v>189217.77</v>
      </c>
      <c r="G74" s="310">
        <v>345735</v>
      </c>
      <c r="H74" s="310">
        <v>0</v>
      </c>
      <c r="K74" s="310">
        <v>-3320369.32</v>
      </c>
      <c r="L74" s="310">
        <v>4868817.07</v>
      </c>
      <c r="M74" s="310">
        <v>1008526.68</v>
      </c>
      <c r="N74" s="310">
        <v>119990</v>
      </c>
      <c r="O74" s="310">
        <v>711.45</v>
      </c>
      <c r="P74" s="310">
        <v>1314470</v>
      </c>
      <c r="Q74" s="310">
        <v>198340</v>
      </c>
      <c r="R74" s="310">
        <v>1823152</v>
      </c>
      <c r="T74" s="310">
        <v>1632</v>
      </c>
      <c r="U74" s="310">
        <v>718448.05</v>
      </c>
      <c r="V74" s="310">
        <v>98409.15</v>
      </c>
    </row>
    <row r="75" spans="1:23" x14ac:dyDescent="0.25">
      <c r="A75" t="s">
        <v>2601</v>
      </c>
      <c r="B75" s="310">
        <v>389918.31</v>
      </c>
      <c r="C75" s="310">
        <v>0</v>
      </c>
      <c r="D75" s="310">
        <v>65289.29</v>
      </c>
      <c r="E75" s="310">
        <v>143168.72</v>
      </c>
      <c r="F75" s="310">
        <v>112740.93</v>
      </c>
      <c r="H75" s="310">
        <v>0</v>
      </c>
      <c r="K75" s="310">
        <v>282674.23</v>
      </c>
      <c r="L75" s="310">
        <v>310741.76000000001</v>
      </c>
      <c r="M75" s="310">
        <v>719588.61</v>
      </c>
      <c r="N75" s="310">
        <v>94770</v>
      </c>
      <c r="O75" s="310">
        <v>343.38</v>
      </c>
      <c r="P75" s="310">
        <v>1146980</v>
      </c>
      <c r="R75" s="310">
        <v>1417963</v>
      </c>
      <c r="U75" s="310">
        <v>365350.71</v>
      </c>
      <c r="V75" s="310">
        <v>60667.02</v>
      </c>
    </row>
    <row r="76" spans="1:23" x14ac:dyDescent="0.25">
      <c r="A76" t="s">
        <v>2602</v>
      </c>
      <c r="B76" s="310">
        <v>118684.71</v>
      </c>
      <c r="C76" s="310">
        <v>21455</v>
      </c>
      <c r="D76" s="310">
        <v>37235.5</v>
      </c>
      <c r="E76" s="310">
        <v>70418.62</v>
      </c>
      <c r="F76" s="310">
        <v>111508.95</v>
      </c>
      <c r="H76" s="310">
        <v>0</v>
      </c>
      <c r="K76" s="310">
        <v>-2831361.3</v>
      </c>
      <c r="L76" s="310">
        <v>3226080.14</v>
      </c>
      <c r="M76" s="310">
        <v>725921.49</v>
      </c>
      <c r="N76" s="310">
        <v>109932</v>
      </c>
      <c r="O76" s="310">
        <v>15.96</v>
      </c>
      <c r="P76" s="310">
        <v>1136120</v>
      </c>
      <c r="Q76" s="310">
        <v>544</v>
      </c>
      <c r="R76" s="310">
        <v>1458320</v>
      </c>
      <c r="T76" s="310">
        <v>10640</v>
      </c>
      <c r="U76" s="310">
        <v>433559.37</v>
      </c>
      <c r="V76" s="310">
        <v>105430.14</v>
      </c>
    </row>
    <row r="77" spans="1:23" x14ac:dyDescent="0.25">
      <c r="A77" t="s">
        <v>2603</v>
      </c>
      <c r="B77" s="310">
        <v>715633.39</v>
      </c>
      <c r="C77" s="310">
        <v>80529.679999999993</v>
      </c>
      <c r="D77" s="310">
        <v>37546.239999999998</v>
      </c>
      <c r="E77" s="310">
        <v>412800.27</v>
      </c>
      <c r="F77" s="310">
        <v>153088.94</v>
      </c>
      <c r="H77" s="310">
        <v>0</v>
      </c>
      <c r="K77" s="310">
        <v>-1319614.56</v>
      </c>
      <c r="L77" s="310">
        <v>2484321.89</v>
      </c>
      <c r="M77" s="310">
        <v>1336973.3700000001</v>
      </c>
      <c r="N77" s="310">
        <v>121000</v>
      </c>
      <c r="O77" s="310">
        <v>712.59</v>
      </c>
      <c r="P77" s="310">
        <v>1518820</v>
      </c>
      <c r="R77" s="310">
        <v>1838010</v>
      </c>
      <c r="T77" s="310">
        <v>541</v>
      </c>
      <c r="U77" s="310">
        <v>858206.25</v>
      </c>
      <c r="V77" s="310">
        <v>45857.52</v>
      </c>
    </row>
    <row r="78" spans="1:23" x14ac:dyDescent="0.25">
      <c r="A78" t="s">
        <v>2604</v>
      </c>
      <c r="B78" s="310">
        <v>193821.68</v>
      </c>
      <c r="C78" s="310">
        <v>0</v>
      </c>
      <c r="D78" s="310">
        <v>24372.23</v>
      </c>
      <c r="E78" s="310">
        <v>131881.18</v>
      </c>
      <c r="F78" s="310">
        <v>-2943.83</v>
      </c>
      <c r="K78" s="310">
        <v>-933912.4</v>
      </c>
      <c r="L78" s="310">
        <v>1219746.8700000001</v>
      </c>
      <c r="M78" s="310">
        <v>447899.78</v>
      </c>
      <c r="Q78" s="310">
        <v>834510</v>
      </c>
      <c r="R78" s="310">
        <v>953599.63</v>
      </c>
      <c r="U78" s="310">
        <v>163325.67000000001</v>
      </c>
      <c r="V78" s="310">
        <v>104187.69</v>
      </c>
    </row>
    <row r="79" spans="1:23" x14ac:dyDescent="0.25">
      <c r="A79" t="s">
        <v>2605</v>
      </c>
      <c r="B79" s="310">
        <v>420070.47</v>
      </c>
      <c r="C79" s="310">
        <v>0</v>
      </c>
      <c r="D79" s="310">
        <v>71460.36</v>
      </c>
      <c r="E79" s="310">
        <v>445499.64</v>
      </c>
      <c r="F79" s="310">
        <v>29442.16</v>
      </c>
      <c r="H79" s="310">
        <v>0</v>
      </c>
      <c r="K79" s="310">
        <v>-1431006.14</v>
      </c>
      <c r="L79" s="310">
        <v>2368149.29</v>
      </c>
      <c r="M79" s="310">
        <v>678552.51</v>
      </c>
      <c r="N79" s="310">
        <v>122000</v>
      </c>
      <c r="O79" s="310">
        <v>492.76</v>
      </c>
      <c r="P79" s="310">
        <v>1562620</v>
      </c>
      <c r="Q79" s="310">
        <v>46350</v>
      </c>
      <c r="R79" s="310">
        <v>1759273</v>
      </c>
      <c r="U79" s="310">
        <v>524512.76</v>
      </c>
      <c r="V79" s="310">
        <v>96900.03</v>
      </c>
    </row>
    <row r="80" spans="1:23" x14ac:dyDescent="0.25">
      <c r="A80" t="s">
        <v>2606</v>
      </c>
      <c r="B80" s="310">
        <v>701174.15</v>
      </c>
      <c r="C80" s="310">
        <v>29148.16</v>
      </c>
      <c r="D80" s="310">
        <v>22993.01</v>
      </c>
      <c r="E80" s="310">
        <v>376826.23</v>
      </c>
      <c r="F80" s="310">
        <v>468929.1</v>
      </c>
      <c r="G80" s="310">
        <v>20700</v>
      </c>
      <c r="H80" s="310">
        <v>0</v>
      </c>
      <c r="I80" s="310">
        <v>21500</v>
      </c>
      <c r="K80" s="310">
        <v>-719785.74</v>
      </c>
      <c r="L80" s="310">
        <v>2500428.33</v>
      </c>
      <c r="M80" s="310">
        <v>1017853.4</v>
      </c>
      <c r="N80" s="310">
        <v>2250</v>
      </c>
      <c r="O80" s="310">
        <v>1014.96</v>
      </c>
      <c r="P80" s="310">
        <v>1304300</v>
      </c>
      <c r="R80" s="310">
        <v>1669577</v>
      </c>
      <c r="S80" s="310">
        <v>3595</v>
      </c>
      <c r="T80" s="310">
        <v>5444</v>
      </c>
      <c r="U80" s="310">
        <v>696577.6</v>
      </c>
      <c r="V80" s="310">
        <v>173996.7</v>
      </c>
    </row>
    <row r="81" spans="1:22" x14ac:dyDescent="0.25">
      <c r="A81" t="s">
        <v>2607</v>
      </c>
      <c r="B81" s="310">
        <v>423448.38</v>
      </c>
      <c r="C81" s="310">
        <v>16825.8</v>
      </c>
      <c r="D81" s="310">
        <v>30410.33</v>
      </c>
      <c r="E81" s="310">
        <v>5</v>
      </c>
      <c r="F81" s="310">
        <v>193097.07</v>
      </c>
      <c r="G81" s="310">
        <v>10950</v>
      </c>
      <c r="H81" s="310">
        <v>0</v>
      </c>
      <c r="K81" s="310">
        <v>-1517598.91</v>
      </c>
      <c r="L81" s="310">
        <v>2140561.41</v>
      </c>
      <c r="M81" s="310">
        <v>697049.48</v>
      </c>
      <c r="N81" s="310">
        <v>126990</v>
      </c>
      <c r="O81" s="310">
        <v>523.58000000000004</v>
      </c>
      <c r="P81" s="310">
        <v>958539.5</v>
      </c>
      <c r="R81" s="310">
        <v>1291999.5</v>
      </c>
      <c r="S81" s="310">
        <v>860</v>
      </c>
      <c r="U81" s="310">
        <v>397607.48</v>
      </c>
      <c r="V81" s="310">
        <v>62761.5</v>
      </c>
    </row>
    <row r="82" spans="1:22" x14ac:dyDescent="0.25">
      <c r="A82" t="s">
        <v>2608</v>
      </c>
      <c r="B82" s="310">
        <v>921262.07</v>
      </c>
      <c r="C82" s="310">
        <v>62587.11</v>
      </c>
      <c r="D82" s="310">
        <v>71392</v>
      </c>
      <c r="E82" s="310">
        <v>707869.7</v>
      </c>
      <c r="F82" s="310">
        <v>448713.85</v>
      </c>
      <c r="G82" s="310">
        <v>32625</v>
      </c>
      <c r="H82" s="310">
        <v>0</v>
      </c>
      <c r="K82" s="310">
        <v>-222004.21</v>
      </c>
      <c r="L82" s="310">
        <v>2191938.59</v>
      </c>
      <c r="M82" s="310">
        <v>1116502.49</v>
      </c>
      <c r="N82" s="310">
        <v>129090</v>
      </c>
      <c r="O82" s="310">
        <v>1216.45</v>
      </c>
      <c r="P82" s="310">
        <v>530701.5</v>
      </c>
      <c r="R82" s="310">
        <v>794711.5</v>
      </c>
      <c r="S82" s="310">
        <v>16414</v>
      </c>
      <c r="U82" s="310">
        <v>554983.77</v>
      </c>
      <c r="V82" s="310">
        <v>202135.82</v>
      </c>
    </row>
    <row r="83" spans="1:22" x14ac:dyDescent="0.25">
      <c r="A83" t="s">
        <v>2609</v>
      </c>
      <c r="B83" s="310">
        <v>899977.31</v>
      </c>
      <c r="C83" s="310">
        <v>58578.73</v>
      </c>
      <c r="D83" s="310">
        <v>65741.37</v>
      </c>
      <c r="E83" s="310">
        <v>834266.13</v>
      </c>
      <c r="F83" s="310">
        <v>293392.62</v>
      </c>
      <c r="G83" s="310">
        <v>23881.3</v>
      </c>
      <c r="H83" s="310">
        <v>0</v>
      </c>
      <c r="K83" s="310">
        <v>-2000930.72</v>
      </c>
      <c r="L83" s="310">
        <v>4194803.6500000004</v>
      </c>
      <c r="M83" s="310">
        <v>1072798.45</v>
      </c>
      <c r="N83" s="310">
        <v>27000</v>
      </c>
      <c r="O83" s="310">
        <v>1204.52</v>
      </c>
      <c r="P83" s="310">
        <v>1333219.5</v>
      </c>
      <c r="R83" s="310">
        <v>1606834.5</v>
      </c>
      <c r="S83" s="310">
        <v>18693</v>
      </c>
      <c r="T83" s="310">
        <v>1536</v>
      </c>
      <c r="U83" s="310">
        <v>608308.27</v>
      </c>
      <c r="V83" s="310">
        <v>264648.77</v>
      </c>
    </row>
    <row r="84" spans="1:22" x14ac:dyDescent="0.25">
      <c r="A84" t="s">
        <v>2610</v>
      </c>
      <c r="B84" s="310">
        <v>229071.47</v>
      </c>
      <c r="C84" s="310">
        <v>10655.63</v>
      </c>
      <c r="D84" s="310">
        <v>53461.04</v>
      </c>
      <c r="E84" s="310">
        <v>471161.58</v>
      </c>
      <c r="F84" s="310">
        <v>129765.02</v>
      </c>
      <c r="G84" s="310">
        <v>14550</v>
      </c>
      <c r="H84" s="310">
        <v>0</v>
      </c>
      <c r="K84" s="310">
        <v>-1071479.23</v>
      </c>
      <c r="L84" s="310">
        <v>2119139.65</v>
      </c>
      <c r="M84" s="310">
        <v>552522.04</v>
      </c>
      <c r="N84" s="310">
        <v>70200</v>
      </c>
      <c r="O84" s="310">
        <v>396.06</v>
      </c>
      <c r="P84" s="310">
        <v>922540</v>
      </c>
      <c r="R84" s="310">
        <v>1182836</v>
      </c>
      <c r="U84" s="310">
        <v>381494.9</v>
      </c>
      <c r="V84" s="310">
        <v>149422.88</v>
      </c>
    </row>
    <row r="85" spans="1:22" x14ac:dyDescent="0.25">
      <c r="A85" t="s">
        <v>2611</v>
      </c>
      <c r="B85" s="310">
        <v>672001.39</v>
      </c>
      <c r="C85" s="310">
        <v>23911.85</v>
      </c>
      <c r="D85" s="310">
        <v>62231.51</v>
      </c>
      <c r="E85" s="310">
        <v>171046.16</v>
      </c>
      <c r="F85" s="310">
        <v>185028.68</v>
      </c>
      <c r="G85" s="310">
        <v>26325</v>
      </c>
      <c r="H85" s="310">
        <v>0</v>
      </c>
      <c r="K85" s="310">
        <v>1297.99</v>
      </c>
      <c r="L85" s="310">
        <v>1096893.17</v>
      </c>
      <c r="M85" s="310">
        <v>884841.5</v>
      </c>
      <c r="N85" s="310">
        <v>597900</v>
      </c>
      <c r="P85" s="310">
        <v>1065860</v>
      </c>
      <c r="R85" s="310">
        <v>1417769</v>
      </c>
      <c r="T85" s="310">
        <v>2230</v>
      </c>
      <c r="U85" s="310">
        <v>952270.82</v>
      </c>
      <c r="V85" s="310">
        <v>186628.25</v>
      </c>
    </row>
    <row r="86" spans="1:22" x14ac:dyDescent="0.25">
      <c r="A86" t="s">
        <v>2612</v>
      </c>
      <c r="B86" s="310">
        <v>919506.43</v>
      </c>
      <c r="C86" s="310">
        <v>58348.4</v>
      </c>
      <c r="D86" s="310">
        <v>36327.620000000003</v>
      </c>
      <c r="E86" s="310">
        <v>118787.26</v>
      </c>
      <c r="F86" s="310">
        <v>207336.17</v>
      </c>
      <c r="G86" s="310">
        <v>24248.85</v>
      </c>
      <c r="H86" s="310">
        <v>0</v>
      </c>
      <c r="K86" s="310">
        <v>-1788768.02</v>
      </c>
      <c r="L86" s="310">
        <v>3207738.11</v>
      </c>
      <c r="M86" s="310">
        <v>1022980.44</v>
      </c>
      <c r="O86" s="310">
        <v>1339.82</v>
      </c>
      <c r="P86" s="310">
        <v>992880</v>
      </c>
      <c r="R86" s="310">
        <v>1122018</v>
      </c>
      <c r="S86" s="310">
        <v>4505</v>
      </c>
      <c r="T86" s="310">
        <v>4600</v>
      </c>
      <c r="U86" s="310">
        <v>808897.16</v>
      </c>
      <c r="V86" s="310">
        <v>180093.16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G86"/>
  <sheetViews>
    <sheetView topLeftCell="Y1" zoomScale="92" zoomScaleNormal="92" workbookViewId="0">
      <selection activeCell="AF4" sqref="AF4"/>
    </sheetView>
  </sheetViews>
  <sheetFormatPr defaultColWidth="2.69921875" defaultRowHeight="13.8" x14ac:dyDescent="0.25"/>
  <cols>
    <col min="1" max="1" width="5.5" style="254" bestFit="1" customWidth="1"/>
    <col min="2" max="2" width="14.69921875" style="254" customWidth="1"/>
    <col min="3" max="3" width="7.5" style="264" bestFit="1" customWidth="1"/>
    <col min="4" max="4" width="44.59765625" style="264" bestFit="1" customWidth="1"/>
    <col min="5" max="5" width="21.3984375" customWidth="1"/>
    <col min="6" max="8" width="29" style="319"/>
    <col min="9" max="10" width="29"/>
    <col min="11" max="12" width="29" style="323"/>
    <col min="13" max="16" width="29"/>
    <col min="17" max="21" width="29" style="329"/>
    <col min="22" max="27" width="29" style="335"/>
    <col min="28" max="28" width="16.3984375" style="248" customWidth="1"/>
    <col min="29" max="29" width="15.8984375" style="270" bestFit="1" customWidth="1"/>
    <col min="30" max="30" width="17.3984375" style="265" bestFit="1" customWidth="1"/>
    <col min="31" max="31" width="17.59765625" style="267" bestFit="1" customWidth="1"/>
    <col min="32" max="32" width="19.09765625" style="268" bestFit="1" customWidth="1"/>
    <col min="33" max="33" width="14.59765625" style="271" bestFit="1" customWidth="1"/>
    <col min="34" max="16384" width="2.69921875" style="254"/>
  </cols>
  <sheetData>
    <row r="1" spans="1:33" x14ac:dyDescent="0.25">
      <c r="E1" t="s">
        <v>2458</v>
      </c>
      <c r="F1" s="319" t="s">
        <v>2459</v>
      </c>
      <c r="G1" s="319" t="s">
        <v>2460</v>
      </c>
      <c r="H1" s="319" t="s">
        <v>2461</v>
      </c>
      <c r="I1" t="s">
        <v>2463</v>
      </c>
      <c r="J1" t="s">
        <v>2464</v>
      </c>
      <c r="K1" s="323" t="s">
        <v>2467</v>
      </c>
      <c r="L1" s="323" t="s">
        <v>2471</v>
      </c>
      <c r="M1" t="s">
        <v>2472</v>
      </c>
      <c r="N1" t="s">
        <v>2473</v>
      </c>
      <c r="O1" t="s">
        <v>2474</v>
      </c>
      <c r="P1" t="s">
        <v>2475</v>
      </c>
      <c r="Q1" s="329" t="s">
        <v>2478</v>
      </c>
      <c r="R1" s="329" t="s">
        <v>2479</v>
      </c>
      <c r="S1" s="329" t="s">
        <v>2480</v>
      </c>
      <c r="T1" s="329" t="s">
        <v>2481</v>
      </c>
      <c r="U1" s="329" t="s">
        <v>2483</v>
      </c>
      <c r="V1" s="335" t="s">
        <v>2484</v>
      </c>
      <c r="W1" s="335" t="s">
        <v>2485</v>
      </c>
      <c r="X1" s="335" t="s">
        <v>2486</v>
      </c>
      <c r="Y1" s="335" t="s">
        <v>2487</v>
      </c>
      <c r="Z1" s="335" t="s">
        <v>2488</v>
      </c>
      <c r="AA1" s="335" t="s">
        <v>2490</v>
      </c>
      <c r="AB1" s="248" t="s">
        <v>6</v>
      </c>
      <c r="AC1" s="249" t="s">
        <v>7</v>
      </c>
      <c r="AD1" s="265" t="s">
        <v>8</v>
      </c>
      <c r="AE1" s="266" t="s">
        <v>9</v>
      </c>
      <c r="AF1" s="251" t="s">
        <v>10</v>
      </c>
      <c r="AG1" s="253" t="s">
        <v>11</v>
      </c>
    </row>
    <row r="2" spans="1:33" x14ac:dyDescent="0.25">
      <c r="B2" s="254" t="s">
        <v>55</v>
      </c>
      <c r="C2" s="264" t="s">
        <v>166</v>
      </c>
      <c r="E2" t="s">
        <v>2491</v>
      </c>
      <c r="F2" s="319" t="s">
        <v>2492</v>
      </c>
      <c r="G2" s="319" t="s">
        <v>2493</v>
      </c>
      <c r="H2" s="319" t="s">
        <v>2494</v>
      </c>
      <c r="I2" t="s">
        <v>2496</v>
      </c>
      <c r="J2" t="s">
        <v>2497</v>
      </c>
      <c r="K2" s="323" t="s">
        <v>2500</v>
      </c>
      <c r="L2" s="323" t="s">
        <v>2504</v>
      </c>
      <c r="M2" t="s">
        <v>2505</v>
      </c>
      <c r="N2" t="s">
        <v>2506</v>
      </c>
      <c r="O2" t="s">
        <v>2507</v>
      </c>
      <c r="P2" t="s">
        <v>2508</v>
      </c>
      <c r="Q2" s="329" t="s">
        <v>2511</v>
      </c>
      <c r="R2" s="329" t="s">
        <v>2512</v>
      </c>
      <c r="S2" s="329" t="s">
        <v>2513</v>
      </c>
      <c r="T2" s="329" t="s">
        <v>2514</v>
      </c>
      <c r="U2" s="329" t="s">
        <v>2516</v>
      </c>
      <c r="V2" s="335" t="s">
        <v>2517</v>
      </c>
      <c r="W2" s="335" t="s">
        <v>2518</v>
      </c>
      <c r="X2" s="335" t="s">
        <v>2519</v>
      </c>
      <c r="Y2" s="335" t="s">
        <v>2520</v>
      </c>
      <c r="Z2" s="335" t="s">
        <v>2521</v>
      </c>
      <c r="AA2" s="335" t="s">
        <v>2523</v>
      </c>
      <c r="AC2" s="249"/>
      <c r="AG2" s="250"/>
    </row>
    <row r="3" spans="1:33" x14ac:dyDescent="0.25">
      <c r="E3" t="s">
        <v>2524</v>
      </c>
      <c r="F3" s="320">
        <v>56626731.920000002</v>
      </c>
      <c r="G3" s="320">
        <v>4188095.27</v>
      </c>
      <c r="H3" s="320">
        <v>5552464.2800000003</v>
      </c>
      <c r="I3" s="310">
        <v>44512484.049999997</v>
      </c>
      <c r="J3" s="310">
        <v>30342115.149999999</v>
      </c>
      <c r="K3" s="324">
        <v>2305793.13</v>
      </c>
      <c r="L3" s="324">
        <v>-3235.49</v>
      </c>
      <c r="M3" s="310">
        <v>22909</v>
      </c>
      <c r="N3" s="310">
        <v>-4651491.17</v>
      </c>
      <c r="O3" s="310">
        <v>-41424290.710000001</v>
      </c>
      <c r="P3" s="310">
        <v>181350186.34999999</v>
      </c>
      <c r="Q3" s="330">
        <v>77280694.269999996</v>
      </c>
      <c r="R3" s="330">
        <v>15140530</v>
      </c>
      <c r="S3" s="330">
        <v>192950.29</v>
      </c>
      <c r="T3" s="330">
        <v>96391925.329999998</v>
      </c>
      <c r="U3" s="330">
        <v>3087853.18</v>
      </c>
      <c r="V3" s="336">
        <v>123305074.23999999</v>
      </c>
      <c r="W3" s="336">
        <v>285366.90000000002</v>
      </c>
      <c r="X3" s="336">
        <v>95060</v>
      </c>
      <c r="Y3" s="336">
        <v>53280495.909999996</v>
      </c>
      <c r="Z3" s="336">
        <v>11351876.460000001</v>
      </c>
      <c r="AA3" s="336">
        <v>154060</v>
      </c>
      <c r="AB3" s="248">
        <f t="shared" ref="AB3:AG3" si="0">SUM(AB4:AB86)</f>
        <v>66367291.469999991</v>
      </c>
      <c r="AC3" s="249">
        <f t="shared" si="0"/>
        <v>2302557.64</v>
      </c>
      <c r="AD3" s="265">
        <f t="shared" si="0"/>
        <v>64064733.829999998</v>
      </c>
      <c r="AE3" s="267">
        <f t="shared" si="0"/>
        <v>192093953.06999993</v>
      </c>
      <c r="AF3" s="268">
        <f t="shared" si="0"/>
        <v>188471933.51000002</v>
      </c>
      <c r="AG3" s="250">
        <f t="shared" si="0"/>
        <v>3622019.5600000038</v>
      </c>
    </row>
    <row r="4" spans="1:33" x14ac:dyDescent="0.25">
      <c r="A4" s="254" t="s">
        <v>279</v>
      </c>
      <c r="B4" s="254" t="s">
        <v>0</v>
      </c>
      <c r="C4" s="264">
        <v>5737</v>
      </c>
      <c r="D4" s="264" t="s">
        <v>600</v>
      </c>
      <c r="E4" t="s">
        <v>2530</v>
      </c>
      <c r="F4" s="320">
        <v>959874.39</v>
      </c>
      <c r="G4" s="320">
        <v>38170</v>
      </c>
      <c r="H4" s="320">
        <v>54075.25</v>
      </c>
      <c r="I4" s="310">
        <v>2632095.9500000002</v>
      </c>
      <c r="J4" s="310">
        <v>155060.67000000001</v>
      </c>
      <c r="K4" s="324">
        <v>36300</v>
      </c>
      <c r="L4" s="324">
        <v>0</v>
      </c>
      <c r="N4" s="310">
        <v>3998879.78</v>
      </c>
      <c r="O4" s="310">
        <v>342458.58</v>
      </c>
      <c r="P4" s="310">
        <v>198336.84</v>
      </c>
      <c r="Q4" s="330">
        <v>734997.78</v>
      </c>
      <c r="R4" s="330">
        <v>239100</v>
      </c>
      <c r="S4" s="330">
        <v>1200.32</v>
      </c>
      <c r="T4" s="330">
        <v>993540</v>
      </c>
      <c r="U4" s="330">
        <v>87555.6</v>
      </c>
      <c r="V4" s="336">
        <v>1440952</v>
      </c>
      <c r="Y4" s="336">
        <v>1133028.0900000001</v>
      </c>
      <c r="Z4" s="336">
        <v>219112.55</v>
      </c>
      <c r="AB4" s="321">
        <f>SUM(F4:H4)</f>
        <v>1052119.6400000001</v>
      </c>
      <c r="AC4" s="337">
        <f>SUM(K4:L4)</f>
        <v>36300</v>
      </c>
      <c r="AD4" s="269">
        <f>AB4-AC4</f>
        <v>1015819.6400000001</v>
      </c>
      <c r="AE4" s="338">
        <f>SUM(Q4:U4)</f>
        <v>2056393.7000000002</v>
      </c>
      <c r="AF4" s="339">
        <f>SUM(V4:AA4)</f>
        <v>2793092.6399999997</v>
      </c>
      <c r="AG4" s="250">
        <f>AE4-AF4</f>
        <v>-736698.93999999948</v>
      </c>
    </row>
    <row r="5" spans="1:33" x14ac:dyDescent="0.25">
      <c r="A5" s="254" t="s">
        <v>279</v>
      </c>
      <c r="B5" s="254" t="s">
        <v>0</v>
      </c>
      <c r="C5" s="264">
        <v>4213</v>
      </c>
      <c r="D5" s="264" t="s">
        <v>601</v>
      </c>
      <c r="E5" t="s">
        <v>2531</v>
      </c>
      <c r="F5" s="320">
        <v>766611.42</v>
      </c>
      <c r="G5" s="320">
        <v>140268.29</v>
      </c>
      <c r="H5" s="320">
        <v>62453.95</v>
      </c>
      <c r="I5" s="310">
        <v>459844.44</v>
      </c>
      <c r="J5" s="310">
        <v>226760.45</v>
      </c>
      <c r="K5" s="324">
        <v>35550</v>
      </c>
      <c r="L5" s="324">
        <v>0</v>
      </c>
      <c r="N5" s="310">
        <v>-972932.47</v>
      </c>
      <c r="O5" s="310">
        <v>488063.15</v>
      </c>
      <c r="P5" s="310">
        <v>2159407.13</v>
      </c>
      <c r="Q5" s="330">
        <v>808094.21</v>
      </c>
      <c r="R5" s="330">
        <v>158800</v>
      </c>
      <c r="S5" s="330">
        <v>776.85</v>
      </c>
      <c r="T5" s="330">
        <v>942560</v>
      </c>
      <c r="V5" s="336">
        <v>1309195</v>
      </c>
      <c r="Y5" s="336">
        <v>523644.38</v>
      </c>
      <c r="Z5" s="336">
        <v>131540.94</v>
      </c>
      <c r="AB5" s="321">
        <f t="shared" ref="AB5:AB68" si="1">SUM(F5:H5)</f>
        <v>969333.66</v>
      </c>
      <c r="AC5" s="337">
        <f t="shared" ref="AC5:AC68" si="2">SUM(K5:L5)</f>
        <v>35550</v>
      </c>
      <c r="AD5" s="269">
        <f t="shared" ref="AD5:AD68" si="3">AB5-AC5</f>
        <v>933783.66</v>
      </c>
      <c r="AE5" s="338">
        <f t="shared" ref="AE5:AE68" si="4">SUM(Q5:U5)</f>
        <v>1910231.06</v>
      </c>
      <c r="AF5" s="339">
        <f t="shared" ref="AF5:AF68" si="5">SUM(V5:AA5)</f>
        <v>1964380.3199999998</v>
      </c>
      <c r="AG5" s="250">
        <f t="shared" ref="AG5:AG68" si="6">AE5-AF5</f>
        <v>-54149.259999999776</v>
      </c>
    </row>
    <row r="6" spans="1:33" x14ac:dyDescent="0.25">
      <c r="A6" s="254" t="s">
        <v>279</v>
      </c>
      <c r="B6" s="254" t="s">
        <v>0</v>
      </c>
      <c r="C6" s="264">
        <v>4949</v>
      </c>
      <c r="D6" s="264" t="s">
        <v>602</v>
      </c>
      <c r="E6" t="s">
        <v>2532</v>
      </c>
      <c r="F6" s="320">
        <v>754345.22</v>
      </c>
      <c r="G6" s="320">
        <v>74231.89</v>
      </c>
      <c r="H6" s="320">
        <v>53374.57</v>
      </c>
      <c r="I6" s="310">
        <v>736616.62</v>
      </c>
      <c r="J6" s="310">
        <v>805559.53</v>
      </c>
      <c r="K6" s="324">
        <v>10020</v>
      </c>
      <c r="L6" s="324">
        <v>0</v>
      </c>
      <c r="N6" s="310">
        <v>-909033.75</v>
      </c>
      <c r="O6" s="310">
        <v>320382.63</v>
      </c>
      <c r="P6" s="310">
        <v>3104237.14</v>
      </c>
      <c r="Q6" s="330">
        <v>805254.05</v>
      </c>
      <c r="R6" s="330">
        <v>205800</v>
      </c>
      <c r="S6" s="330">
        <v>1004.49</v>
      </c>
      <c r="T6" s="330">
        <v>1797360</v>
      </c>
      <c r="U6" s="330">
        <v>31600.16</v>
      </c>
      <c r="V6" s="336">
        <v>2082974</v>
      </c>
      <c r="W6" s="336">
        <v>10420</v>
      </c>
      <c r="X6" s="336">
        <v>1400</v>
      </c>
      <c r="Y6" s="336">
        <v>743119.76</v>
      </c>
      <c r="Z6" s="336">
        <v>104583.13</v>
      </c>
      <c r="AB6" s="321">
        <f t="shared" si="1"/>
        <v>881951.67999999993</v>
      </c>
      <c r="AC6" s="337">
        <f t="shared" si="2"/>
        <v>10020</v>
      </c>
      <c r="AD6" s="269">
        <f t="shared" si="3"/>
        <v>871931.67999999993</v>
      </c>
      <c r="AE6" s="338">
        <f t="shared" si="4"/>
        <v>2841018.7</v>
      </c>
      <c r="AF6" s="339">
        <f t="shared" si="5"/>
        <v>2942496.8899999997</v>
      </c>
      <c r="AG6" s="250">
        <f t="shared" si="6"/>
        <v>-101478.18999999948</v>
      </c>
    </row>
    <row r="7" spans="1:33" x14ac:dyDescent="0.25">
      <c r="A7" s="254" t="s">
        <v>279</v>
      </c>
      <c r="B7" s="254" t="s">
        <v>0</v>
      </c>
      <c r="C7" s="264">
        <v>7233</v>
      </c>
      <c r="D7" s="264" t="s">
        <v>603</v>
      </c>
      <c r="E7" t="s">
        <v>2533</v>
      </c>
      <c r="F7" s="320">
        <v>1327481.3700000001</v>
      </c>
      <c r="G7" s="320">
        <v>86667.75</v>
      </c>
      <c r="H7" s="320">
        <v>24556.23</v>
      </c>
      <c r="I7" s="310">
        <v>3</v>
      </c>
      <c r="J7" s="310">
        <v>257256.42</v>
      </c>
      <c r="L7" s="324">
        <v>0</v>
      </c>
      <c r="N7" s="310">
        <v>-510631.36</v>
      </c>
      <c r="O7" s="310">
        <v>494389.91</v>
      </c>
      <c r="P7" s="310">
        <v>1481598.18</v>
      </c>
      <c r="Q7" s="330">
        <v>1269351.4099999999</v>
      </c>
      <c r="R7" s="330">
        <v>1315905</v>
      </c>
      <c r="S7" s="330">
        <v>134523.91</v>
      </c>
      <c r="T7" s="330">
        <v>1948320</v>
      </c>
      <c r="V7" s="336">
        <v>2740500</v>
      </c>
      <c r="W7" s="336">
        <v>5316</v>
      </c>
      <c r="Y7" s="336">
        <v>1609192.55</v>
      </c>
      <c r="Z7" s="336">
        <v>82483.73</v>
      </c>
      <c r="AB7" s="321">
        <f t="shared" si="1"/>
        <v>1438705.35</v>
      </c>
      <c r="AC7" s="337">
        <f t="shared" si="2"/>
        <v>0</v>
      </c>
      <c r="AD7" s="269">
        <f t="shared" si="3"/>
        <v>1438705.35</v>
      </c>
      <c r="AE7" s="338">
        <f t="shared" si="4"/>
        <v>4668100.32</v>
      </c>
      <c r="AF7" s="339">
        <f t="shared" si="5"/>
        <v>4437492.28</v>
      </c>
      <c r="AG7" s="250">
        <f t="shared" si="6"/>
        <v>230608.04000000004</v>
      </c>
    </row>
    <row r="8" spans="1:33" x14ac:dyDescent="0.25">
      <c r="A8" s="254" t="s">
        <v>279</v>
      </c>
      <c r="B8" s="254" t="s">
        <v>0</v>
      </c>
      <c r="C8" s="264">
        <v>5081</v>
      </c>
      <c r="D8" s="264" t="s">
        <v>604</v>
      </c>
      <c r="E8" t="s">
        <v>2534</v>
      </c>
      <c r="F8" s="320">
        <v>1205355.53</v>
      </c>
      <c r="G8" s="320">
        <v>83989.91</v>
      </c>
      <c r="H8" s="320">
        <v>27428.74</v>
      </c>
      <c r="I8" s="310">
        <v>3</v>
      </c>
      <c r="J8" s="310">
        <v>879883.18</v>
      </c>
      <c r="K8" s="324">
        <v>40650</v>
      </c>
      <c r="L8" s="324">
        <v>0</v>
      </c>
      <c r="N8" s="310">
        <v>-1838293.15</v>
      </c>
      <c r="O8" s="310">
        <v>361103.34</v>
      </c>
      <c r="P8" s="310">
        <v>3577514.61</v>
      </c>
      <c r="Q8" s="330">
        <v>978721.2</v>
      </c>
      <c r="R8" s="330">
        <v>322625</v>
      </c>
      <c r="S8" s="330">
        <v>1324.85</v>
      </c>
      <c r="T8" s="330">
        <v>912310</v>
      </c>
      <c r="U8" s="330">
        <v>174080</v>
      </c>
      <c r="V8" s="336">
        <v>1463655</v>
      </c>
      <c r="Y8" s="336">
        <v>816795.46</v>
      </c>
      <c r="Z8" s="336">
        <v>52925.03</v>
      </c>
      <c r="AB8" s="321">
        <f t="shared" si="1"/>
        <v>1316774.18</v>
      </c>
      <c r="AC8" s="337">
        <f t="shared" si="2"/>
        <v>40650</v>
      </c>
      <c r="AD8" s="269">
        <f t="shared" si="3"/>
        <v>1276124.18</v>
      </c>
      <c r="AE8" s="338">
        <f t="shared" si="4"/>
        <v>2389061.0499999998</v>
      </c>
      <c r="AF8" s="339">
        <f t="shared" si="5"/>
        <v>2333375.4899999998</v>
      </c>
      <c r="AG8" s="250">
        <f t="shared" si="6"/>
        <v>55685.560000000056</v>
      </c>
    </row>
    <row r="9" spans="1:33" x14ac:dyDescent="0.25">
      <c r="A9" s="254" t="s">
        <v>279</v>
      </c>
      <c r="B9" s="254" t="s">
        <v>0</v>
      </c>
      <c r="C9" s="264">
        <v>1868</v>
      </c>
      <c r="D9" s="264" t="s">
        <v>605</v>
      </c>
      <c r="E9" t="s">
        <v>2535</v>
      </c>
      <c r="F9" s="320">
        <v>543154.46</v>
      </c>
      <c r="G9" s="320">
        <v>1602.19</v>
      </c>
      <c r="H9" s="320">
        <v>39349.43</v>
      </c>
      <c r="I9" s="310">
        <v>238926.91</v>
      </c>
      <c r="J9" s="310">
        <v>218655.21</v>
      </c>
      <c r="K9" s="324">
        <v>19635.75</v>
      </c>
      <c r="L9" s="324">
        <v>0</v>
      </c>
      <c r="N9" s="310">
        <v>882758.94</v>
      </c>
      <c r="O9" s="310">
        <v>73896.679999999993</v>
      </c>
      <c r="P9" s="310">
        <v>80851.62</v>
      </c>
      <c r="Q9" s="330">
        <v>371708.34</v>
      </c>
      <c r="R9" s="330">
        <v>277000</v>
      </c>
      <c r="T9" s="330">
        <v>683350</v>
      </c>
      <c r="V9" s="336">
        <v>822684</v>
      </c>
      <c r="Y9" s="336">
        <v>429657.73</v>
      </c>
      <c r="Z9" s="336">
        <v>95171.4</v>
      </c>
      <c r="AB9" s="321">
        <f t="shared" si="1"/>
        <v>584106.07999999996</v>
      </c>
      <c r="AC9" s="337">
        <f t="shared" si="2"/>
        <v>19635.75</v>
      </c>
      <c r="AD9" s="269">
        <f t="shared" si="3"/>
        <v>564470.32999999996</v>
      </c>
      <c r="AE9" s="338">
        <f t="shared" si="4"/>
        <v>1332058.3400000001</v>
      </c>
      <c r="AF9" s="339">
        <f t="shared" si="5"/>
        <v>1347513.13</v>
      </c>
      <c r="AG9" s="250">
        <f t="shared" si="6"/>
        <v>-15454.789999999804</v>
      </c>
    </row>
    <row r="10" spans="1:33" x14ac:dyDescent="0.25">
      <c r="A10" s="254" t="s">
        <v>279</v>
      </c>
      <c r="B10" s="254" t="s">
        <v>0</v>
      </c>
      <c r="C10" s="264">
        <v>7126</v>
      </c>
      <c r="D10" s="264" t="s">
        <v>606</v>
      </c>
      <c r="E10" t="s">
        <v>2536</v>
      </c>
      <c r="F10" s="320">
        <v>1197500.3799999999</v>
      </c>
      <c r="G10" s="320">
        <v>21966</v>
      </c>
      <c r="H10" s="320">
        <v>167094.9</v>
      </c>
      <c r="I10" s="310">
        <v>945268.93</v>
      </c>
      <c r="J10" s="310">
        <v>1377099.33</v>
      </c>
      <c r="K10" s="324">
        <v>23100</v>
      </c>
      <c r="L10" s="324">
        <v>0</v>
      </c>
      <c r="N10" s="310">
        <v>830004.63</v>
      </c>
      <c r="O10" s="310">
        <v>243947.27</v>
      </c>
      <c r="P10" s="310">
        <v>2359303.7200000002</v>
      </c>
      <c r="Q10" s="330">
        <v>933388.56</v>
      </c>
      <c r="R10" s="330">
        <v>153800</v>
      </c>
      <c r="S10" s="330">
        <v>1055.57</v>
      </c>
      <c r="T10" s="330">
        <v>1535720</v>
      </c>
      <c r="U10" s="330">
        <v>530000</v>
      </c>
      <c r="V10" s="336">
        <v>1922304</v>
      </c>
      <c r="W10" s="336">
        <v>6080</v>
      </c>
      <c r="Y10" s="336">
        <v>683166.8</v>
      </c>
      <c r="Z10" s="336">
        <v>289839.40999999997</v>
      </c>
      <c r="AB10" s="321">
        <f t="shared" si="1"/>
        <v>1386561.2799999998</v>
      </c>
      <c r="AC10" s="337">
        <f t="shared" si="2"/>
        <v>23100</v>
      </c>
      <c r="AD10" s="269">
        <f t="shared" si="3"/>
        <v>1363461.2799999998</v>
      </c>
      <c r="AE10" s="338">
        <f t="shared" si="4"/>
        <v>3153964.13</v>
      </c>
      <c r="AF10" s="339">
        <f t="shared" si="5"/>
        <v>2901390.21</v>
      </c>
      <c r="AG10" s="250">
        <f t="shared" si="6"/>
        <v>252573.91999999993</v>
      </c>
    </row>
    <row r="11" spans="1:33" x14ac:dyDescent="0.25">
      <c r="A11" s="254" t="s">
        <v>279</v>
      </c>
      <c r="B11" s="254" t="s">
        <v>0</v>
      </c>
      <c r="C11" s="264">
        <v>2671</v>
      </c>
      <c r="D11" s="264" t="s">
        <v>607</v>
      </c>
      <c r="E11" t="s">
        <v>2537</v>
      </c>
      <c r="F11" s="320">
        <v>654928.12</v>
      </c>
      <c r="G11" s="320">
        <v>22976.91</v>
      </c>
      <c r="H11" s="320">
        <v>46486.07</v>
      </c>
      <c r="I11" s="310">
        <v>719291</v>
      </c>
      <c r="J11" s="310">
        <v>166577.28</v>
      </c>
      <c r="L11" s="324">
        <v>0</v>
      </c>
      <c r="N11" s="310">
        <v>-891788.64</v>
      </c>
      <c r="O11" s="310">
        <v>412650.74</v>
      </c>
      <c r="P11" s="310">
        <v>2243800.1</v>
      </c>
      <c r="Q11" s="330">
        <v>429501.15</v>
      </c>
      <c r="R11" s="330">
        <v>359480</v>
      </c>
      <c r="T11" s="330">
        <v>400228</v>
      </c>
      <c r="V11" s="336">
        <v>690079</v>
      </c>
      <c r="Y11" s="336">
        <v>599482.59</v>
      </c>
      <c r="Z11" s="336">
        <v>54050.38</v>
      </c>
      <c r="AB11" s="321">
        <f t="shared" si="1"/>
        <v>724391.1</v>
      </c>
      <c r="AC11" s="337">
        <f t="shared" si="2"/>
        <v>0</v>
      </c>
      <c r="AD11" s="269">
        <f t="shared" si="3"/>
        <v>724391.1</v>
      </c>
      <c r="AE11" s="338">
        <f t="shared" si="4"/>
        <v>1189209.1499999999</v>
      </c>
      <c r="AF11" s="339">
        <f t="shared" si="5"/>
        <v>1343611.9699999997</v>
      </c>
      <c r="AG11" s="250">
        <f t="shared" si="6"/>
        <v>-154402.81999999983</v>
      </c>
    </row>
    <row r="12" spans="1:33" ht="13.5" customHeight="1" x14ac:dyDescent="0.25">
      <c r="A12" s="254" t="s">
        <v>279</v>
      </c>
      <c r="B12" s="254" t="s">
        <v>0</v>
      </c>
      <c r="C12" s="264">
        <v>4454</v>
      </c>
      <c r="D12" s="264" t="s">
        <v>608</v>
      </c>
      <c r="E12" t="s">
        <v>2538</v>
      </c>
      <c r="F12" s="320">
        <v>1454354.7</v>
      </c>
      <c r="G12" s="320">
        <v>29542.81</v>
      </c>
      <c r="H12" s="320">
        <v>204474.95</v>
      </c>
      <c r="I12" s="310">
        <v>3</v>
      </c>
      <c r="J12" s="310">
        <v>217388.62</v>
      </c>
      <c r="K12" s="324">
        <v>156750</v>
      </c>
      <c r="L12" s="324">
        <v>0</v>
      </c>
      <c r="N12" s="310">
        <v>-1311381.32</v>
      </c>
      <c r="O12" s="310">
        <v>293100.59000000003</v>
      </c>
      <c r="P12" s="310">
        <v>2541297.98</v>
      </c>
      <c r="Q12" s="330">
        <v>762468.95</v>
      </c>
      <c r="R12" s="330">
        <v>686750</v>
      </c>
      <c r="S12" s="330">
        <v>1228.93</v>
      </c>
      <c r="T12" s="330">
        <v>1145770</v>
      </c>
      <c r="V12" s="336">
        <v>1465092</v>
      </c>
      <c r="Y12" s="336">
        <v>841515.72</v>
      </c>
      <c r="Z12" s="336">
        <v>63613.33</v>
      </c>
      <c r="AB12" s="321">
        <f t="shared" si="1"/>
        <v>1688372.46</v>
      </c>
      <c r="AC12" s="337">
        <f t="shared" si="2"/>
        <v>156750</v>
      </c>
      <c r="AD12" s="269">
        <f t="shared" si="3"/>
        <v>1531622.46</v>
      </c>
      <c r="AE12" s="338">
        <f t="shared" si="4"/>
        <v>2596217.88</v>
      </c>
      <c r="AF12" s="339">
        <f t="shared" si="5"/>
        <v>2370221.0499999998</v>
      </c>
      <c r="AG12" s="250">
        <f t="shared" si="6"/>
        <v>225996.83000000007</v>
      </c>
    </row>
    <row r="13" spans="1:33" x14ac:dyDescent="0.25">
      <c r="A13" s="254" t="s">
        <v>279</v>
      </c>
      <c r="B13" s="254" t="s">
        <v>0</v>
      </c>
      <c r="C13" s="264">
        <v>3077</v>
      </c>
      <c r="D13" s="264" t="s">
        <v>609</v>
      </c>
      <c r="E13" t="s">
        <v>2539</v>
      </c>
      <c r="F13" s="320">
        <v>328618.44</v>
      </c>
      <c r="G13" s="320">
        <v>34119.919999999998</v>
      </c>
      <c r="H13" s="320">
        <v>30875.759999999998</v>
      </c>
      <c r="I13" s="310">
        <v>1804499.88</v>
      </c>
      <c r="J13" s="310">
        <v>228174.89</v>
      </c>
      <c r="K13" s="324">
        <v>103244.28</v>
      </c>
      <c r="L13" s="324">
        <v>0</v>
      </c>
      <c r="N13" s="310">
        <v>-49978.7</v>
      </c>
      <c r="O13" s="310">
        <v>83385.3</v>
      </c>
      <c r="P13" s="310">
        <v>2357450.56</v>
      </c>
      <c r="Q13" s="330">
        <v>532557.89</v>
      </c>
      <c r="R13" s="330">
        <v>60000</v>
      </c>
      <c r="S13" s="330">
        <v>386.23</v>
      </c>
      <c r="T13" s="330">
        <v>378630</v>
      </c>
      <c r="V13" s="336">
        <v>543674</v>
      </c>
      <c r="W13" s="336">
        <v>6088</v>
      </c>
      <c r="Y13" s="336">
        <v>396652.84</v>
      </c>
      <c r="Z13" s="336">
        <v>92971.83</v>
      </c>
      <c r="AB13" s="321">
        <f t="shared" si="1"/>
        <v>393614.12</v>
      </c>
      <c r="AC13" s="337">
        <f t="shared" si="2"/>
        <v>103244.28</v>
      </c>
      <c r="AD13" s="269">
        <f t="shared" si="3"/>
        <v>290369.83999999997</v>
      </c>
      <c r="AE13" s="338">
        <f t="shared" si="4"/>
        <v>971574.12</v>
      </c>
      <c r="AF13" s="339">
        <f t="shared" si="5"/>
        <v>1039386.67</v>
      </c>
      <c r="AG13" s="250">
        <f t="shared" si="6"/>
        <v>-67812.550000000047</v>
      </c>
    </row>
    <row r="14" spans="1:33" x14ac:dyDescent="0.25">
      <c r="A14" s="254" t="s">
        <v>279</v>
      </c>
      <c r="B14" s="254" t="s">
        <v>0</v>
      </c>
      <c r="C14" s="264">
        <v>2778</v>
      </c>
      <c r="D14" s="264" t="s">
        <v>610</v>
      </c>
      <c r="E14" t="s">
        <v>2540</v>
      </c>
      <c r="F14" s="320">
        <v>618631.14</v>
      </c>
      <c r="G14" s="320">
        <v>38013.47</v>
      </c>
      <c r="H14" s="320">
        <v>66727.13</v>
      </c>
      <c r="I14" s="310">
        <v>794530.94</v>
      </c>
      <c r="J14" s="310">
        <v>463410.78</v>
      </c>
      <c r="K14" s="324">
        <v>41097.25</v>
      </c>
      <c r="L14" s="324">
        <v>0</v>
      </c>
      <c r="N14" s="310">
        <v>-1445598.15</v>
      </c>
      <c r="O14" s="310">
        <v>152466.23000000001</v>
      </c>
      <c r="P14" s="310">
        <v>3416597.09</v>
      </c>
      <c r="Q14" s="330">
        <v>610019.56000000006</v>
      </c>
      <c r="R14" s="330">
        <v>125000</v>
      </c>
      <c r="S14" s="330">
        <v>666.25</v>
      </c>
      <c r="T14" s="330">
        <v>913050</v>
      </c>
      <c r="U14" s="330">
        <v>520</v>
      </c>
      <c r="V14" s="336">
        <v>1243729</v>
      </c>
      <c r="Y14" s="336">
        <v>344175.84</v>
      </c>
      <c r="Z14" s="336">
        <v>244599.93</v>
      </c>
      <c r="AB14" s="321">
        <f t="shared" si="1"/>
        <v>723371.74</v>
      </c>
      <c r="AC14" s="337">
        <f t="shared" si="2"/>
        <v>41097.25</v>
      </c>
      <c r="AD14" s="269">
        <f t="shared" si="3"/>
        <v>682274.49</v>
      </c>
      <c r="AE14" s="338">
        <f t="shared" si="4"/>
        <v>1649255.81</v>
      </c>
      <c r="AF14" s="339">
        <f t="shared" si="5"/>
        <v>1832504.77</v>
      </c>
      <c r="AG14" s="250">
        <f t="shared" si="6"/>
        <v>-183248.95999999996</v>
      </c>
    </row>
    <row r="15" spans="1:33" x14ac:dyDescent="0.25">
      <c r="A15" s="254" t="s">
        <v>279</v>
      </c>
      <c r="B15" s="254" t="s">
        <v>0</v>
      </c>
      <c r="C15" s="264">
        <v>4143</v>
      </c>
      <c r="D15" s="264" t="s">
        <v>611</v>
      </c>
      <c r="E15" t="s">
        <v>2541</v>
      </c>
      <c r="F15" s="320">
        <v>978663.87</v>
      </c>
      <c r="G15" s="320">
        <v>166120.97</v>
      </c>
      <c r="H15" s="320">
        <v>35049.160000000003</v>
      </c>
      <c r="I15" s="310">
        <v>2135389.7400000002</v>
      </c>
      <c r="J15" s="310">
        <v>277356.90999999997</v>
      </c>
      <c r="K15" s="324">
        <v>30105.94</v>
      </c>
      <c r="L15" s="324">
        <v>0</v>
      </c>
      <c r="N15" s="310">
        <v>135096.57999999999</v>
      </c>
      <c r="O15" s="310">
        <v>272435.38</v>
      </c>
      <c r="P15" s="310">
        <v>3110817.16</v>
      </c>
      <c r="Q15" s="330">
        <v>994213.12</v>
      </c>
      <c r="R15" s="330">
        <v>491050</v>
      </c>
      <c r="S15" s="330">
        <v>1062.27</v>
      </c>
      <c r="T15" s="330">
        <v>1086840</v>
      </c>
      <c r="V15" s="336">
        <v>1471363</v>
      </c>
      <c r="W15" s="336">
        <v>480</v>
      </c>
      <c r="X15" s="336">
        <v>860</v>
      </c>
      <c r="Y15" s="336">
        <v>906965.42</v>
      </c>
      <c r="Z15" s="336">
        <v>149371.38</v>
      </c>
      <c r="AB15" s="321">
        <f t="shared" si="1"/>
        <v>1179834</v>
      </c>
      <c r="AC15" s="337">
        <f t="shared" si="2"/>
        <v>30105.94</v>
      </c>
      <c r="AD15" s="269">
        <f t="shared" si="3"/>
        <v>1149728.06</v>
      </c>
      <c r="AE15" s="338">
        <f t="shared" si="4"/>
        <v>2573165.39</v>
      </c>
      <c r="AF15" s="339">
        <f t="shared" si="5"/>
        <v>2529039.7999999998</v>
      </c>
      <c r="AG15" s="250">
        <f t="shared" si="6"/>
        <v>44125.590000000317</v>
      </c>
    </row>
    <row r="16" spans="1:33" x14ac:dyDescent="0.25">
      <c r="A16" s="254" t="s">
        <v>279</v>
      </c>
      <c r="B16" s="254" t="s">
        <v>0</v>
      </c>
      <c r="C16" s="264">
        <v>5018</v>
      </c>
      <c r="D16" s="264" t="s">
        <v>612</v>
      </c>
      <c r="E16" t="s">
        <v>2542</v>
      </c>
      <c r="F16" s="320">
        <v>799272.99</v>
      </c>
      <c r="G16" s="320">
        <v>199409.6</v>
      </c>
      <c r="H16" s="320">
        <v>49388.11</v>
      </c>
      <c r="I16" s="310">
        <v>1401951.34</v>
      </c>
      <c r="J16" s="310">
        <v>604513.51</v>
      </c>
      <c r="K16" s="324">
        <v>43980</v>
      </c>
      <c r="L16" s="324">
        <v>0</v>
      </c>
      <c r="N16" s="310">
        <v>-1896073.39</v>
      </c>
      <c r="O16" s="310">
        <v>287542.98</v>
      </c>
      <c r="P16" s="310">
        <v>4381554.71</v>
      </c>
      <c r="Q16" s="330">
        <v>1011903.46</v>
      </c>
      <c r="R16" s="330">
        <v>520000</v>
      </c>
      <c r="S16" s="330">
        <v>575.91999999999996</v>
      </c>
      <c r="T16" s="330">
        <v>1639548</v>
      </c>
      <c r="V16" s="336">
        <v>2043780</v>
      </c>
      <c r="W16" s="336">
        <v>905</v>
      </c>
      <c r="Y16" s="336">
        <v>714111.89</v>
      </c>
      <c r="Z16" s="336">
        <v>175699.24</v>
      </c>
      <c r="AB16" s="321">
        <f t="shared" si="1"/>
        <v>1048070.7</v>
      </c>
      <c r="AC16" s="337">
        <f t="shared" si="2"/>
        <v>43980</v>
      </c>
      <c r="AD16" s="269">
        <f t="shared" si="3"/>
        <v>1004090.7</v>
      </c>
      <c r="AE16" s="338">
        <f t="shared" si="4"/>
        <v>3172027.38</v>
      </c>
      <c r="AF16" s="339">
        <f t="shared" si="5"/>
        <v>2934496.13</v>
      </c>
      <c r="AG16" s="250">
        <f t="shared" si="6"/>
        <v>237531.25</v>
      </c>
    </row>
    <row r="17" spans="1:33" x14ac:dyDescent="0.25">
      <c r="A17" s="254" t="s">
        <v>279</v>
      </c>
      <c r="B17" s="254" t="s">
        <v>0</v>
      </c>
      <c r="C17" s="264">
        <v>3532</v>
      </c>
      <c r="D17" s="264" t="s">
        <v>613</v>
      </c>
      <c r="E17" t="s">
        <v>2543</v>
      </c>
      <c r="F17" s="320">
        <v>1260551.94</v>
      </c>
      <c r="G17" s="320">
        <v>7837.47</v>
      </c>
      <c r="H17" s="320">
        <v>24513.25</v>
      </c>
      <c r="I17" s="310">
        <v>66799.12</v>
      </c>
      <c r="J17" s="310">
        <v>170536.45</v>
      </c>
      <c r="K17" s="324">
        <v>62700</v>
      </c>
      <c r="L17" s="324">
        <v>0</v>
      </c>
      <c r="N17" s="310">
        <v>-1702424.15</v>
      </c>
      <c r="O17" s="310">
        <v>216864.78</v>
      </c>
      <c r="P17" s="310">
        <v>2824820.87</v>
      </c>
      <c r="Q17" s="330">
        <v>673415.73</v>
      </c>
      <c r="R17" s="330">
        <v>500000</v>
      </c>
      <c r="S17" s="330">
        <v>1150.43</v>
      </c>
      <c r="T17" s="330">
        <v>1349850</v>
      </c>
      <c r="U17" s="330">
        <v>3000</v>
      </c>
      <c r="V17" s="336">
        <v>1788267</v>
      </c>
      <c r="X17" s="336">
        <v>7180</v>
      </c>
      <c r="Y17" s="336">
        <v>487859.39</v>
      </c>
      <c r="Z17" s="336">
        <v>115833.04</v>
      </c>
      <c r="AB17" s="321">
        <f t="shared" si="1"/>
        <v>1292902.6599999999</v>
      </c>
      <c r="AC17" s="337">
        <f t="shared" si="2"/>
        <v>62700</v>
      </c>
      <c r="AD17" s="269">
        <f t="shared" si="3"/>
        <v>1230202.6599999999</v>
      </c>
      <c r="AE17" s="338">
        <f t="shared" si="4"/>
        <v>2527416.16</v>
      </c>
      <c r="AF17" s="339">
        <f t="shared" si="5"/>
        <v>2399139.4300000002</v>
      </c>
      <c r="AG17" s="250">
        <f t="shared" si="6"/>
        <v>128276.72999999998</v>
      </c>
    </row>
    <row r="18" spans="1:33" x14ac:dyDescent="0.25">
      <c r="A18" s="254" t="s">
        <v>279</v>
      </c>
      <c r="B18" s="254" t="s">
        <v>0</v>
      </c>
      <c r="C18" s="264">
        <v>5707</v>
      </c>
      <c r="D18" s="264" t="s">
        <v>614</v>
      </c>
      <c r="E18" t="s">
        <v>2544</v>
      </c>
      <c r="F18" s="320">
        <v>844912.43</v>
      </c>
      <c r="G18" s="320">
        <v>42193.19</v>
      </c>
      <c r="H18" s="320">
        <v>41908.31</v>
      </c>
      <c r="I18" s="310">
        <v>33742.35</v>
      </c>
      <c r="J18" s="310">
        <v>344341</v>
      </c>
      <c r="K18" s="324">
        <v>19200</v>
      </c>
      <c r="L18" s="324">
        <v>0</v>
      </c>
      <c r="N18" s="310">
        <v>-1141080.3700000001</v>
      </c>
      <c r="O18" s="310">
        <v>478516.95</v>
      </c>
      <c r="P18" s="310">
        <v>2287611.84</v>
      </c>
      <c r="Q18" s="330">
        <v>1098991.56</v>
      </c>
      <c r="R18" s="330">
        <v>195000</v>
      </c>
      <c r="S18" s="330">
        <v>1151.33</v>
      </c>
      <c r="T18" s="330">
        <v>926171.03</v>
      </c>
      <c r="V18" s="336">
        <v>1502596.03</v>
      </c>
      <c r="W18" s="336">
        <v>8730</v>
      </c>
      <c r="Y18" s="336">
        <v>953598.54</v>
      </c>
      <c r="Z18" s="336">
        <v>93540.49</v>
      </c>
      <c r="AB18" s="321">
        <f t="shared" si="1"/>
        <v>929013.93000000017</v>
      </c>
      <c r="AC18" s="337">
        <f t="shared" si="2"/>
        <v>19200</v>
      </c>
      <c r="AD18" s="269">
        <f t="shared" si="3"/>
        <v>909813.93000000017</v>
      </c>
      <c r="AE18" s="338">
        <f t="shared" si="4"/>
        <v>2221313.92</v>
      </c>
      <c r="AF18" s="339">
        <f t="shared" si="5"/>
        <v>2558465.0600000005</v>
      </c>
      <c r="AG18" s="250">
        <f t="shared" si="6"/>
        <v>-337151.1400000006</v>
      </c>
    </row>
    <row r="19" spans="1:33" x14ac:dyDescent="0.25">
      <c r="A19" s="254" t="s">
        <v>279</v>
      </c>
      <c r="B19" s="254" t="s">
        <v>0</v>
      </c>
      <c r="C19" s="264">
        <v>3845</v>
      </c>
      <c r="D19" s="264" t="s">
        <v>615</v>
      </c>
      <c r="E19" t="s">
        <v>2545</v>
      </c>
      <c r="F19" s="320">
        <v>864138.06</v>
      </c>
      <c r="G19" s="320">
        <v>53286.239999999998</v>
      </c>
      <c r="H19" s="320">
        <v>48544.58</v>
      </c>
      <c r="I19" s="310">
        <v>4</v>
      </c>
      <c r="J19" s="310">
        <v>130011.65</v>
      </c>
      <c r="K19" s="324">
        <v>44100</v>
      </c>
      <c r="L19" s="324">
        <v>0</v>
      </c>
      <c r="N19" s="310">
        <v>-2106293.4500000002</v>
      </c>
      <c r="O19" s="310">
        <v>370945.46</v>
      </c>
      <c r="P19" s="310">
        <v>2658489.6</v>
      </c>
      <c r="Q19" s="330">
        <v>666786.76</v>
      </c>
      <c r="R19" s="330">
        <v>381310</v>
      </c>
      <c r="T19" s="330">
        <v>1870990</v>
      </c>
      <c r="U19" s="330">
        <v>24850</v>
      </c>
      <c r="V19" s="336">
        <v>2138079</v>
      </c>
      <c r="W19" s="336">
        <v>5400</v>
      </c>
      <c r="Y19" s="336">
        <v>649677.18999999994</v>
      </c>
      <c r="Z19" s="336">
        <v>22037.65</v>
      </c>
      <c r="AB19" s="321">
        <f t="shared" si="1"/>
        <v>965968.88</v>
      </c>
      <c r="AC19" s="337">
        <f t="shared" si="2"/>
        <v>44100</v>
      </c>
      <c r="AD19" s="269">
        <f t="shared" si="3"/>
        <v>921868.88</v>
      </c>
      <c r="AE19" s="338">
        <f t="shared" si="4"/>
        <v>2943936.76</v>
      </c>
      <c r="AF19" s="339">
        <f t="shared" si="5"/>
        <v>2815193.84</v>
      </c>
      <c r="AG19" s="250">
        <f t="shared" si="6"/>
        <v>128742.91999999993</v>
      </c>
    </row>
    <row r="20" spans="1:33" x14ac:dyDescent="0.25">
      <c r="A20" s="254" t="s">
        <v>279</v>
      </c>
      <c r="B20" s="254" t="s">
        <v>0</v>
      </c>
      <c r="C20" s="264">
        <v>2875</v>
      </c>
      <c r="D20" s="264" t="s">
        <v>616</v>
      </c>
      <c r="E20" t="s">
        <v>2546</v>
      </c>
      <c r="F20" s="320">
        <v>906000.23</v>
      </c>
      <c r="G20" s="320">
        <v>59069.97</v>
      </c>
      <c r="H20" s="320">
        <v>45074.57</v>
      </c>
      <c r="I20" s="310">
        <v>4077864.11</v>
      </c>
      <c r="J20" s="310">
        <v>155248.43</v>
      </c>
      <c r="K20" s="324">
        <v>21792.12</v>
      </c>
      <c r="L20" s="324">
        <v>0</v>
      </c>
      <c r="N20" s="310">
        <v>4644845.13</v>
      </c>
      <c r="O20" s="310">
        <v>82998.86</v>
      </c>
      <c r="P20" s="310">
        <v>712043.8</v>
      </c>
      <c r="Q20" s="330">
        <v>494512.61</v>
      </c>
      <c r="S20" s="330">
        <v>1242.31</v>
      </c>
      <c r="T20" s="330">
        <v>1484010</v>
      </c>
      <c r="V20" s="336">
        <v>1638825.76</v>
      </c>
      <c r="Y20" s="336">
        <v>414169.72</v>
      </c>
      <c r="Z20" s="336">
        <v>145192.04</v>
      </c>
      <c r="AB20" s="321">
        <f t="shared" si="1"/>
        <v>1010144.7699999999</v>
      </c>
      <c r="AC20" s="337">
        <f t="shared" si="2"/>
        <v>21792.12</v>
      </c>
      <c r="AD20" s="269">
        <f t="shared" si="3"/>
        <v>988352.64999999991</v>
      </c>
      <c r="AE20" s="338">
        <f t="shared" si="4"/>
        <v>1979764.92</v>
      </c>
      <c r="AF20" s="339">
        <f t="shared" si="5"/>
        <v>2198187.52</v>
      </c>
      <c r="AG20" s="250">
        <f t="shared" si="6"/>
        <v>-218422.60000000009</v>
      </c>
    </row>
    <row r="21" spans="1:33" x14ac:dyDescent="0.25">
      <c r="A21" s="254" t="s">
        <v>279</v>
      </c>
      <c r="B21" s="254" t="s">
        <v>0</v>
      </c>
      <c r="C21" s="264">
        <v>3123</v>
      </c>
      <c r="D21" s="264" t="s">
        <v>617</v>
      </c>
      <c r="E21" t="s">
        <v>2547</v>
      </c>
      <c r="F21" s="320">
        <v>469201.88</v>
      </c>
      <c r="G21" s="320">
        <v>28563.919999999998</v>
      </c>
      <c r="H21" s="320">
        <v>9260.16</v>
      </c>
      <c r="I21" s="310">
        <v>155491.79999999999</v>
      </c>
      <c r="J21" s="310">
        <v>525118.18999999994</v>
      </c>
      <c r="K21" s="324">
        <v>13262.6</v>
      </c>
      <c r="L21" s="324">
        <v>0</v>
      </c>
      <c r="N21" s="310">
        <v>-2815489.87</v>
      </c>
      <c r="O21" s="310">
        <v>133079</v>
      </c>
      <c r="P21" s="310">
        <v>4272663.5999999996</v>
      </c>
      <c r="Q21" s="330">
        <v>595630.27</v>
      </c>
      <c r="S21" s="330">
        <v>773.5</v>
      </c>
      <c r="T21" s="330">
        <v>1205640</v>
      </c>
      <c r="V21" s="336">
        <v>1440389</v>
      </c>
      <c r="W21" s="336">
        <v>1500</v>
      </c>
      <c r="Y21" s="336">
        <v>627154.55000000005</v>
      </c>
      <c r="Z21" s="336">
        <v>148879.6</v>
      </c>
      <c r="AB21" s="321">
        <f t="shared" si="1"/>
        <v>507025.95999999996</v>
      </c>
      <c r="AC21" s="337">
        <f t="shared" si="2"/>
        <v>13262.6</v>
      </c>
      <c r="AD21" s="269">
        <f t="shared" si="3"/>
        <v>493763.36</v>
      </c>
      <c r="AE21" s="338">
        <f t="shared" si="4"/>
        <v>1802043.77</v>
      </c>
      <c r="AF21" s="339">
        <f t="shared" si="5"/>
        <v>2217923.15</v>
      </c>
      <c r="AG21" s="250">
        <f t="shared" si="6"/>
        <v>-415879.37999999989</v>
      </c>
    </row>
    <row r="22" spans="1:33" x14ac:dyDescent="0.25">
      <c r="A22" s="254" t="s">
        <v>279</v>
      </c>
      <c r="B22" s="254" t="s">
        <v>0</v>
      </c>
      <c r="C22" s="264">
        <v>3601</v>
      </c>
      <c r="D22" s="264" t="s">
        <v>618</v>
      </c>
      <c r="E22" t="s">
        <v>2548</v>
      </c>
      <c r="F22" s="320">
        <v>501247.19</v>
      </c>
      <c r="G22" s="320">
        <v>69668.679999999993</v>
      </c>
      <c r="H22" s="320">
        <v>15904.53</v>
      </c>
      <c r="I22" s="310">
        <v>1104033.1499999999</v>
      </c>
      <c r="J22" s="310">
        <v>195515.17</v>
      </c>
      <c r="K22" s="324">
        <v>26220</v>
      </c>
      <c r="L22" s="324">
        <v>0</v>
      </c>
      <c r="N22" s="310">
        <v>-314674.13</v>
      </c>
      <c r="O22" s="310">
        <v>236650.09</v>
      </c>
      <c r="P22" s="310">
        <v>2054348.01</v>
      </c>
      <c r="Q22" s="330">
        <v>744420.44</v>
      </c>
      <c r="R22" s="330">
        <v>136000</v>
      </c>
      <c r="S22" s="330">
        <v>670.74</v>
      </c>
      <c r="T22" s="330">
        <v>1006200</v>
      </c>
      <c r="V22" s="336">
        <v>1249170.58</v>
      </c>
      <c r="Y22" s="336">
        <v>631210.39</v>
      </c>
      <c r="Z22" s="336">
        <v>123085.46</v>
      </c>
      <c r="AB22" s="321">
        <f t="shared" si="1"/>
        <v>586820.4</v>
      </c>
      <c r="AC22" s="337">
        <f t="shared" si="2"/>
        <v>26220</v>
      </c>
      <c r="AD22" s="269">
        <f t="shared" si="3"/>
        <v>560600.4</v>
      </c>
      <c r="AE22" s="338">
        <f t="shared" si="4"/>
        <v>1887291.18</v>
      </c>
      <c r="AF22" s="339">
        <f t="shared" si="5"/>
        <v>2003466.4300000002</v>
      </c>
      <c r="AG22" s="250">
        <f t="shared" si="6"/>
        <v>-116175.25000000023</v>
      </c>
    </row>
    <row r="23" spans="1:33" x14ac:dyDescent="0.25">
      <c r="A23" s="254" t="s">
        <v>279</v>
      </c>
      <c r="B23" s="254" t="s">
        <v>0</v>
      </c>
      <c r="C23" s="264">
        <v>3870</v>
      </c>
      <c r="D23" s="264" t="s">
        <v>619</v>
      </c>
      <c r="E23" t="s">
        <v>2549</v>
      </c>
      <c r="F23" s="320">
        <v>1611427.72</v>
      </c>
      <c r="G23" s="320">
        <v>91168.12</v>
      </c>
      <c r="H23" s="320">
        <v>3748.53</v>
      </c>
      <c r="I23" s="310">
        <v>4</v>
      </c>
      <c r="J23" s="310">
        <v>86148.78</v>
      </c>
      <c r="K23" s="324">
        <v>17130.650000000001</v>
      </c>
      <c r="L23" s="324">
        <v>0</v>
      </c>
      <c r="N23" s="310">
        <v>-778520.55</v>
      </c>
      <c r="O23" s="310">
        <v>264294.02</v>
      </c>
      <c r="P23" s="310">
        <v>2203520.5099999998</v>
      </c>
      <c r="Q23" s="330">
        <v>809192</v>
      </c>
      <c r="R23" s="330">
        <v>437715</v>
      </c>
      <c r="S23" s="330">
        <v>1990.1</v>
      </c>
      <c r="T23" s="330">
        <v>680490</v>
      </c>
      <c r="U23" s="330">
        <v>770</v>
      </c>
      <c r="V23" s="336">
        <v>1164081</v>
      </c>
      <c r="W23" s="336">
        <v>6312</v>
      </c>
      <c r="Y23" s="336">
        <v>616127.04</v>
      </c>
      <c r="Z23" s="336">
        <v>57564.54</v>
      </c>
      <c r="AB23" s="321">
        <f t="shared" si="1"/>
        <v>1706344.3699999999</v>
      </c>
      <c r="AC23" s="337">
        <f t="shared" si="2"/>
        <v>17130.650000000001</v>
      </c>
      <c r="AD23" s="269">
        <f t="shared" si="3"/>
        <v>1689213.72</v>
      </c>
      <c r="AE23" s="338">
        <f t="shared" si="4"/>
        <v>1930157.1</v>
      </c>
      <c r="AF23" s="339">
        <f t="shared" si="5"/>
        <v>1844084.58</v>
      </c>
      <c r="AG23" s="250">
        <f t="shared" si="6"/>
        <v>86072.520000000019</v>
      </c>
    </row>
    <row r="24" spans="1:33" x14ac:dyDescent="0.25">
      <c r="A24" s="254" t="s">
        <v>283</v>
      </c>
      <c r="B24" s="254" t="s">
        <v>1</v>
      </c>
      <c r="C24" s="264">
        <v>7346</v>
      </c>
      <c r="D24" s="264" t="s">
        <v>620</v>
      </c>
      <c r="E24" t="s">
        <v>2550</v>
      </c>
      <c r="F24" s="320">
        <v>1142889.72</v>
      </c>
      <c r="G24" s="320">
        <v>28572</v>
      </c>
      <c r="H24" s="320">
        <v>127873.11</v>
      </c>
      <c r="I24" s="310">
        <v>136305.59</v>
      </c>
      <c r="J24" s="310">
        <v>1262524</v>
      </c>
      <c r="K24" s="324">
        <v>33062.6</v>
      </c>
      <c r="L24" s="324">
        <v>0</v>
      </c>
      <c r="O24" s="310">
        <v>614541.22</v>
      </c>
      <c r="P24" s="310">
        <v>2350727.5299999998</v>
      </c>
      <c r="Q24" s="330">
        <v>1173495.24</v>
      </c>
      <c r="R24" s="330">
        <v>381415</v>
      </c>
      <c r="S24" s="330">
        <v>1555.48</v>
      </c>
      <c r="T24" s="330">
        <v>1142649</v>
      </c>
      <c r="V24" s="336">
        <v>1477635</v>
      </c>
      <c r="W24" s="336">
        <v>5714</v>
      </c>
      <c r="Y24" s="336">
        <v>1210748.6399999999</v>
      </c>
      <c r="Z24" s="336">
        <v>305184.01</v>
      </c>
      <c r="AB24" s="321">
        <f t="shared" si="1"/>
        <v>1299334.83</v>
      </c>
      <c r="AC24" s="337">
        <f t="shared" si="2"/>
        <v>33062.6</v>
      </c>
      <c r="AD24" s="269">
        <f t="shared" si="3"/>
        <v>1266272.23</v>
      </c>
      <c r="AE24" s="338">
        <f t="shared" si="4"/>
        <v>2699114.7199999997</v>
      </c>
      <c r="AF24" s="339">
        <f t="shared" si="5"/>
        <v>2999281.6499999994</v>
      </c>
      <c r="AG24" s="250">
        <f t="shared" si="6"/>
        <v>-300166.9299999997</v>
      </c>
    </row>
    <row r="25" spans="1:33" x14ac:dyDescent="0.25">
      <c r="A25" s="254" t="s">
        <v>283</v>
      </c>
      <c r="B25" s="254" t="s">
        <v>1</v>
      </c>
      <c r="C25" s="264">
        <v>4269</v>
      </c>
      <c r="D25" s="264" t="s">
        <v>621</v>
      </c>
      <c r="E25" t="s">
        <v>2551</v>
      </c>
      <c r="F25" s="320">
        <v>138240.38</v>
      </c>
      <c r="G25" s="320">
        <v>22332.69</v>
      </c>
      <c r="H25" s="320">
        <v>78634.399999999994</v>
      </c>
      <c r="I25" s="310">
        <v>498045.45</v>
      </c>
      <c r="J25" s="310">
        <v>348107.91</v>
      </c>
      <c r="K25" s="324">
        <v>30008.3</v>
      </c>
      <c r="L25" s="324">
        <v>0</v>
      </c>
      <c r="O25" s="310">
        <v>-2010245.8</v>
      </c>
      <c r="P25" s="310">
        <v>3163898.35</v>
      </c>
      <c r="Q25" s="330">
        <v>795835.05</v>
      </c>
      <c r="R25" s="330">
        <v>250310</v>
      </c>
      <c r="S25" s="330">
        <v>188.26</v>
      </c>
      <c r="T25" s="330">
        <v>1073340</v>
      </c>
      <c r="V25" s="336">
        <v>1359378</v>
      </c>
      <c r="W25" s="336">
        <v>13184</v>
      </c>
      <c r="Y25" s="336">
        <v>739636.85</v>
      </c>
      <c r="Z25" s="336">
        <v>105774.48</v>
      </c>
      <c r="AB25" s="321">
        <f t="shared" si="1"/>
        <v>239207.47</v>
      </c>
      <c r="AC25" s="337">
        <f t="shared" si="2"/>
        <v>30008.3</v>
      </c>
      <c r="AD25" s="269">
        <f t="shared" si="3"/>
        <v>209199.17</v>
      </c>
      <c r="AE25" s="338">
        <f t="shared" si="4"/>
        <v>2119673.31</v>
      </c>
      <c r="AF25" s="339">
        <f t="shared" si="5"/>
        <v>2217973.33</v>
      </c>
      <c r="AG25" s="250">
        <f t="shared" si="6"/>
        <v>-98300.020000000019</v>
      </c>
    </row>
    <row r="26" spans="1:33" x14ac:dyDescent="0.25">
      <c r="A26" s="254" t="s">
        <v>283</v>
      </c>
      <c r="B26" s="254" t="s">
        <v>1</v>
      </c>
      <c r="C26" s="264">
        <v>7452</v>
      </c>
      <c r="D26" s="264" t="s">
        <v>622</v>
      </c>
      <c r="E26" t="s">
        <v>2552</v>
      </c>
      <c r="F26" s="320">
        <v>624515.18999999994</v>
      </c>
      <c r="G26" s="320">
        <v>104255.5</v>
      </c>
      <c r="H26" s="320">
        <v>76719.78</v>
      </c>
      <c r="I26" s="310">
        <v>1205307.58</v>
      </c>
      <c r="J26" s="310">
        <v>249339.48</v>
      </c>
      <c r="K26" s="324">
        <v>31869</v>
      </c>
      <c r="L26" s="324">
        <v>171.3</v>
      </c>
      <c r="O26" s="310">
        <v>4246229.76</v>
      </c>
      <c r="P26" s="310">
        <v>-2060186.09</v>
      </c>
      <c r="Q26" s="330">
        <v>1350027.38</v>
      </c>
      <c r="R26" s="330">
        <v>458498</v>
      </c>
      <c r="S26" s="330">
        <v>738.46</v>
      </c>
      <c r="T26" s="330">
        <v>2739165</v>
      </c>
      <c r="V26" s="336">
        <v>3018711</v>
      </c>
      <c r="W26" s="336">
        <v>6858</v>
      </c>
      <c r="Y26" s="336">
        <v>1210520.93</v>
      </c>
      <c r="Z26" s="336">
        <v>270285.34999999998</v>
      </c>
      <c r="AB26" s="321">
        <f t="shared" si="1"/>
        <v>805490.47</v>
      </c>
      <c r="AC26" s="337">
        <f t="shared" si="2"/>
        <v>32040.3</v>
      </c>
      <c r="AD26" s="269">
        <f t="shared" si="3"/>
        <v>773450.16999999993</v>
      </c>
      <c r="AE26" s="338">
        <f t="shared" si="4"/>
        <v>4548428.84</v>
      </c>
      <c r="AF26" s="339">
        <f t="shared" si="5"/>
        <v>4506375.2799999993</v>
      </c>
      <c r="AG26" s="250">
        <f t="shared" si="6"/>
        <v>42053.560000000522</v>
      </c>
    </row>
    <row r="27" spans="1:33" x14ac:dyDescent="0.25">
      <c r="A27" s="254" t="s">
        <v>283</v>
      </c>
      <c r="B27" s="254" t="s">
        <v>1</v>
      </c>
      <c r="C27" s="264">
        <v>5116</v>
      </c>
      <c r="D27" s="264" t="s">
        <v>623</v>
      </c>
      <c r="E27" t="s">
        <v>2553</v>
      </c>
      <c r="F27" s="320">
        <v>512314.87</v>
      </c>
      <c r="G27" s="320">
        <v>92931.47</v>
      </c>
      <c r="H27" s="320">
        <v>55009.52</v>
      </c>
      <c r="I27" s="310">
        <v>562869.93000000005</v>
      </c>
      <c r="J27" s="310">
        <v>537288.56999999995</v>
      </c>
      <c r="K27" s="324">
        <v>20820</v>
      </c>
      <c r="L27" s="324">
        <v>0</v>
      </c>
      <c r="O27" s="310">
        <v>-1017097.24</v>
      </c>
      <c r="P27" s="310">
        <v>2920599.11</v>
      </c>
      <c r="Q27" s="330">
        <v>901562.5</v>
      </c>
      <c r="S27" s="330">
        <v>811.45</v>
      </c>
      <c r="T27" s="330">
        <v>1415763</v>
      </c>
      <c r="V27" s="336">
        <v>1659445.9</v>
      </c>
      <c r="W27" s="336">
        <v>11658</v>
      </c>
      <c r="Y27" s="336">
        <v>653040.24</v>
      </c>
      <c r="Z27" s="336">
        <v>157900.32</v>
      </c>
      <c r="AB27" s="321">
        <f t="shared" si="1"/>
        <v>660255.86</v>
      </c>
      <c r="AC27" s="337">
        <f t="shared" si="2"/>
        <v>20820</v>
      </c>
      <c r="AD27" s="269">
        <f t="shared" si="3"/>
        <v>639435.86</v>
      </c>
      <c r="AE27" s="338">
        <f t="shared" si="4"/>
        <v>2318136.9500000002</v>
      </c>
      <c r="AF27" s="339">
        <f t="shared" si="5"/>
        <v>2482044.4599999995</v>
      </c>
      <c r="AG27" s="250">
        <f t="shared" si="6"/>
        <v>-163907.50999999931</v>
      </c>
    </row>
    <row r="28" spans="1:33" x14ac:dyDescent="0.25">
      <c r="A28" s="254" t="s">
        <v>283</v>
      </c>
      <c r="B28" s="254" t="s">
        <v>1</v>
      </c>
      <c r="C28" s="264">
        <v>3330</v>
      </c>
      <c r="D28" s="264" t="s">
        <v>624</v>
      </c>
      <c r="E28" t="s">
        <v>2554</v>
      </c>
      <c r="F28" s="320">
        <v>360145.01</v>
      </c>
      <c r="G28" s="320">
        <v>48347.72</v>
      </c>
      <c r="H28" s="320">
        <v>36422.949999999997</v>
      </c>
      <c r="I28" s="310">
        <v>519086.15</v>
      </c>
      <c r="J28" s="310">
        <v>188157.66</v>
      </c>
      <c r="K28" s="324">
        <v>14222.2</v>
      </c>
      <c r="L28" s="324">
        <v>0</v>
      </c>
      <c r="O28" s="310">
        <v>2796.3</v>
      </c>
      <c r="P28" s="310">
        <v>1187021.07</v>
      </c>
      <c r="Q28" s="330">
        <v>910034.81</v>
      </c>
      <c r="S28" s="330">
        <v>550.17999999999995</v>
      </c>
      <c r="T28" s="330">
        <v>1570778.4</v>
      </c>
      <c r="V28" s="336">
        <v>1876666.4</v>
      </c>
      <c r="W28" s="336">
        <v>22740</v>
      </c>
      <c r="Y28" s="336">
        <v>465153.13</v>
      </c>
      <c r="Z28" s="336">
        <v>168683.94</v>
      </c>
      <c r="AB28" s="321">
        <f t="shared" si="1"/>
        <v>444915.68</v>
      </c>
      <c r="AC28" s="337">
        <f t="shared" si="2"/>
        <v>14222.2</v>
      </c>
      <c r="AD28" s="269">
        <f t="shared" si="3"/>
        <v>430693.48</v>
      </c>
      <c r="AE28" s="338">
        <f t="shared" si="4"/>
        <v>2481363.39</v>
      </c>
      <c r="AF28" s="339">
        <f t="shared" si="5"/>
        <v>2533243.4699999997</v>
      </c>
      <c r="AG28" s="250">
        <f t="shared" si="6"/>
        <v>-51880.079999999609</v>
      </c>
    </row>
    <row r="29" spans="1:33" x14ac:dyDescent="0.25">
      <c r="A29" s="254" t="s">
        <v>283</v>
      </c>
      <c r="B29" s="254" t="s">
        <v>1</v>
      </c>
      <c r="C29" s="264">
        <v>3774</v>
      </c>
      <c r="D29" s="264" t="s">
        <v>625</v>
      </c>
      <c r="E29" t="s">
        <v>2555</v>
      </c>
      <c r="F29" s="320">
        <v>269026.03999999998</v>
      </c>
      <c r="G29" s="320">
        <v>35393.49</v>
      </c>
      <c r="H29" s="320">
        <v>83879.360000000001</v>
      </c>
      <c r="I29" s="310">
        <v>344928.79</v>
      </c>
      <c r="J29" s="310">
        <v>213141.89</v>
      </c>
      <c r="K29" s="324">
        <v>18701.650000000001</v>
      </c>
      <c r="L29" s="324">
        <v>0</v>
      </c>
      <c r="O29" s="310">
        <v>-1427894.37</v>
      </c>
      <c r="P29" s="310">
        <v>2650223.29</v>
      </c>
      <c r="Q29" s="330">
        <v>800905.28</v>
      </c>
      <c r="R29" s="330">
        <v>105000</v>
      </c>
      <c r="S29" s="330">
        <v>660.38</v>
      </c>
      <c r="T29" s="330">
        <v>1281156.6000000001</v>
      </c>
      <c r="V29" s="336">
        <v>1447261.6</v>
      </c>
      <c r="W29" s="336">
        <v>3660</v>
      </c>
      <c r="Y29" s="336">
        <v>819088.66</v>
      </c>
      <c r="Z29" s="336">
        <v>212373</v>
      </c>
      <c r="AB29" s="321">
        <f t="shared" si="1"/>
        <v>388298.88999999996</v>
      </c>
      <c r="AC29" s="337">
        <f t="shared" si="2"/>
        <v>18701.650000000001</v>
      </c>
      <c r="AD29" s="269">
        <f t="shared" si="3"/>
        <v>369597.23999999993</v>
      </c>
      <c r="AE29" s="338">
        <f t="shared" si="4"/>
        <v>2187722.2600000002</v>
      </c>
      <c r="AF29" s="339">
        <f t="shared" si="5"/>
        <v>2482383.2600000002</v>
      </c>
      <c r="AG29" s="250">
        <f t="shared" si="6"/>
        <v>-294661</v>
      </c>
    </row>
    <row r="30" spans="1:33" x14ac:dyDescent="0.25">
      <c r="A30" s="254" t="s">
        <v>283</v>
      </c>
      <c r="B30" s="254" t="s">
        <v>1</v>
      </c>
      <c r="C30" s="264">
        <v>2996</v>
      </c>
      <c r="D30" s="264" t="s">
        <v>626</v>
      </c>
      <c r="E30" t="s">
        <v>2556</v>
      </c>
      <c r="F30" s="320">
        <v>546501.36</v>
      </c>
      <c r="G30" s="320">
        <v>40095.68</v>
      </c>
      <c r="H30" s="320">
        <v>135561.79999999999</v>
      </c>
      <c r="I30" s="310">
        <v>1655102.47</v>
      </c>
      <c r="J30" s="310">
        <v>158838.82</v>
      </c>
      <c r="K30" s="324">
        <v>36600</v>
      </c>
      <c r="L30" s="324">
        <v>0</v>
      </c>
      <c r="O30" s="310">
        <v>596697.07999999996</v>
      </c>
      <c r="P30" s="310">
        <v>1714501.17</v>
      </c>
      <c r="Q30" s="330">
        <v>762881.02</v>
      </c>
      <c r="R30" s="330">
        <v>412400</v>
      </c>
      <c r="S30" s="330">
        <v>430.42</v>
      </c>
      <c r="T30" s="330">
        <v>641880</v>
      </c>
      <c r="U30" s="330">
        <v>1587</v>
      </c>
      <c r="V30" s="336">
        <v>862315.33</v>
      </c>
      <c r="W30" s="336">
        <v>1230</v>
      </c>
      <c r="X30" s="336">
        <v>1928</v>
      </c>
      <c r="Y30" s="336">
        <v>554348.64</v>
      </c>
      <c r="Z30" s="336">
        <v>211054.59</v>
      </c>
      <c r="AB30" s="321">
        <f t="shared" si="1"/>
        <v>722158.84000000008</v>
      </c>
      <c r="AC30" s="337">
        <f t="shared" si="2"/>
        <v>36600</v>
      </c>
      <c r="AD30" s="269">
        <f t="shared" si="3"/>
        <v>685558.84000000008</v>
      </c>
      <c r="AE30" s="338">
        <f t="shared" si="4"/>
        <v>1819178.44</v>
      </c>
      <c r="AF30" s="339">
        <f t="shared" si="5"/>
        <v>1630876.56</v>
      </c>
      <c r="AG30" s="250">
        <f t="shared" si="6"/>
        <v>188301.87999999989</v>
      </c>
    </row>
    <row r="31" spans="1:33" x14ac:dyDescent="0.25">
      <c r="A31" s="254" t="s">
        <v>283</v>
      </c>
      <c r="B31" s="254" t="s">
        <v>1</v>
      </c>
      <c r="C31" s="264">
        <v>6600</v>
      </c>
      <c r="D31" s="264" t="s">
        <v>627</v>
      </c>
      <c r="E31" t="s">
        <v>2557</v>
      </c>
      <c r="F31" s="320">
        <v>921470.32</v>
      </c>
      <c r="G31" s="320">
        <v>36411.56</v>
      </c>
      <c r="H31" s="320">
        <v>90331.68</v>
      </c>
      <c r="I31" s="310">
        <v>700273.28</v>
      </c>
      <c r="J31" s="310">
        <v>472962.94</v>
      </c>
      <c r="K31" s="324">
        <v>21352.55</v>
      </c>
      <c r="L31" s="324">
        <v>0</v>
      </c>
      <c r="O31" s="310">
        <v>-400710.09</v>
      </c>
      <c r="P31" s="310">
        <v>2482860.59</v>
      </c>
      <c r="Q31" s="330">
        <v>1075269.47</v>
      </c>
      <c r="R31" s="330">
        <v>246300</v>
      </c>
      <c r="S31" s="330">
        <v>2084.06</v>
      </c>
      <c r="T31" s="330">
        <v>1284718.5</v>
      </c>
      <c r="V31" s="336">
        <v>1597334.5</v>
      </c>
      <c r="W31" s="336">
        <v>12744</v>
      </c>
      <c r="Y31" s="336">
        <v>645289.21</v>
      </c>
      <c r="Z31" s="336">
        <v>235057.59</v>
      </c>
      <c r="AB31" s="321">
        <f t="shared" si="1"/>
        <v>1048213.5599999998</v>
      </c>
      <c r="AC31" s="337">
        <f t="shared" si="2"/>
        <v>21352.55</v>
      </c>
      <c r="AD31" s="269">
        <f t="shared" si="3"/>
        <v>1026861.0099999998</v>
      </c>
      <c r="AE31" s="338">
        <f t="shared" si="4"/>
        <v>2608372.0300000003</v>
      </c>
      <c r="AF31" s="339">
        <f t="shared" si="5"/>
        <v>2490425.2999999998</v>
      </c>
      <c r="AG31" s="250">
        <f t="shared" si="6"/>
        <v>117946.73000000045</v>
      </c>
    </row>
    <row r="32" spans="1:33" x14ac:dyDescent="0.25">
      <c r="A32" s="254" t="s">
        <v>283</v>
      </c>
      <c r="B32" s="254" t="s">
        <v>1</v>
      </c>
      <c r="C32" s="264">
        <v>2814</v>
      </c>
      <c r="D32" s="264" t="s">
        <v>628</v>
      </c>
      <c r="E32" t="s">
        <v>2558</v>
      </c>
      <c r="F32" s="320">
        <v>304031.90000000002</v>
      </c>
      <c r="G32" s="320">
        <v>29002.18</v>
      </c>
      <c r="H32" s="320">
        <v>49699.19</v>
      </c>
      <c r="I32" s="310">
        <v>480214.05</v>
      </c>
      <c r="J32" s="310">
        <v>149725.59</v>
      </c>
      <c r="K32" s="324">
        <v>17050</v>
      </c>
      <c r="L32" s="324">
        <v>3624</v>
      </c>
      <c r="O32" s="310">
        <v>-1251879.96</v>
      </c>
      <c r="P32" s="310">
        <v>2102364.12</v>
      </c>
      <c r="Q32" s="330">
        <v>644391.94999999995</v>
      </c>
      <c r="R32" s="330">
        <v>276995</v>
      </c>
      <c r="S32" s="330">
        <v>289.72000000000003</v>
      </c>
      <c r="T32" s="330">
        <v>918773.6</v>
      </c>
      <c r="V32" s="336">
        <v>1072271.6000000001</v>
      </c>
      <c r="W32" s="336">
        <v>4922</v>
      </c>
      <c r="Y32" s="336">
        <v>502106</v>
      </c>
      <c r="Z32" s="336">
        <v>119635.92</v>
      </c>
      <c r="AB32" s="321">
        <f t="shared" si="1"/>
        <v>382733.27</v>
      </c>
      <c r="AC32" s="337">
        <f t="shared" si="2"/>
        <v>20674</v>
      </c>
      <c r="AD32" s="269">
        <f t="shared" si="3"/>
        <v>362059.27</v>
      </c>
      <c r="AE32" s="338">
        <f t="shared" si="4"/>
        <v>1840450.27</v>
      </c>
      <c r="AF32" s="339">
        <f t="shared" si="5"/>
        <v>1698935.52</v>
      </c>
      <c r="AG32" s="250">
        <f t="shared" si="6"/>
        <v>141514.75</v>
      </c>
    </row>
    <row r="33" spans="1:33" x14ac:dyDescent="0.25">
      <c r="A33" s="254" t="s">
        <v>283</v>
      </c>
      <c r="B33" s="254" t="s">
        <v>1</v>
      </c>
      <c r="C33" s="264">
        <v>5791</v>
      </c>
      <c r="D33" s="264" t="s">
        <v>629</v>
      </c>
      <c r="E33" t="s">
        <v>2559</v>
      </c>
      <c r="F33" s="320">
        <v>259791</v>
      </c>
      <c r="G33" s="320">
        <v>127673.12</v>
      </c>
      <c r="H33" s="320">
        <v>45507.34</v>
      </c>
      <c r="I33" s="310">
        <v>554914.68000000005</v>
      </c>
      <c r="J33" s="310">
        <v>678175.88</v>
      </c>
      <c r="K33" s="324">
        <v>28790.66</v>
      </c>
      <c r="L33" s="324">
        <v>0</v>
      </c>
      <c r="O33" s="310">
        <v>656614.76</v>
      </c>
      <c r="P33" s="310">
        <v>923152.19</v>
      </c>
      <c r="Q33" s="330">
        <v>1153878.03</v>
      </c>
      <c r="R33" s="330">
        <v>359785</v>
      </c>
      <c r="S33" s="330">
        <v>303.16000000000003</v>
      </c>
      <c r="T33" s="330">
        <v>1647702</v>
      </c>
      <c r="V33" s="336">
        <v>1966676.92</v>
      </c>
      <c r="W33" s="336">
        <v>1096</v>
      </c>
      <c r="X33" s="336">
        <v>18908</v>
      </c>
      <c r="Y33" s="336">
        <v>980637.23</v>
      </c>
      <c r="Z33" s="336">
        <v>136845.63</v>
      </c>
      <c r="AB33" s="321">
        <f t="shared" si="1"/>
        <v>432971.45999999996</v>
      </c>
      <c r="AC33" s="337">
        <f t="shared" si="2"/>
        <v>28790.66</v>
      </c>
      <c r="AD33" s="269">
        <f t="shared" si="3"/>
        <v>404180.8</v>
      </c>
      <c r="AE33" s="338">
        <f t="shared" si="4"/>
        <v>3161668.19</v>
      </c>
      <c r="AF33" s="339">
        <f t="shared" si="5"/>
        <v>3104163.78</v>
      </c>
      <c r="AG33" s="250">
        <f t="shared" si="6"/>
        <v>57504.410000000149</v>
      </c>
    </row>
    <row r="34" spans="1:33" x14ac:dyDescent="0.25">
      <c r="A34" s="254" t="s">
        <v>283</v>
      </c>
      <c r="B34" s="254" t="s">
        <v>1</v>
      </c>
      <c r="C34" s="264">
        <v>5865</v>
      </c>
      <c r="D34" s="264" t="s">
        <v>630</v>
      </c>
      <c r="E34" t="s">
        <v>2560</v>
      </c>
      <c r="F34" s="320">
        <v>578001.42000000004</v>
      </c>
      <c r="G34" s="320">
        <v>21021</v>
      </c>
      <c r="H34" s="320">
        <v>46399.47</v>
      </c>
      <c r="I34" s="310">
        <v>1161550.5900000001</v>
      </c>
      <c r="J34" s="310">
        <v>397907.91</v>
      </c>
      <c r="K34" s="324">
        <v>25831.3</v>
      </c>
      <c r="L34" s="324">
        <v>0</v>
      </c>
      <c r="O34" s="310">
        <v>-252516.86</v>
      </c>
      <c r="P34" s="310">
        <v>2548141.21</v>
      </c>
      <c r="Q34" s="330">
        <v>1049024.69</v>
      </c>
      <c r="R34" s="330">
        <v>384550</v>
      </c>
      <c r="S34" s="330">
        <v>843.06</v>
      </c>
      <c r="T34" s="330">
        <v>1809964.6</v>
      </c>
      <c r="U34" s="330">
        <v>1594</v>
      </c>
      <c r="V34" s="336">
        <v>2146077.6</v>
      </c>
      <c r="W34" s="336">
        <v>13404</v>
      </c>
      <c r="Y34" s="336">
        <v>964798.7</v>
      </c>
      <c r="Z34" s="336">
        <v>238271.31</v>
      </c>
      <c r="AB34" s="321">
        <f t="shared" si="1"/>
        <v>645421.89</v>
      </c>
      <c r="AC34" s="337">
        <f t="shared" si="2"/>
        <v>25831.3</v>
      </c>
      <c r="AD34" s="269">
        <f t="shared" si="3"/>
        <v>619590.59</v>
      </c>
      <c r="AE34" s="338">
        <f t="shared" si="4"/>
        <v>3245976.35</v>
      </c>
      <c r="AF34" s="339">
        <f t="shared" si="5"/>
        <v>3362551.61</v>
      </c>
      <c r="AG34" s="250">
        <f t="shared" si="6"/>
        <v>-116575.25999999978</v>
      </c>
    </row>
    <row r="35" spans="1:33" x14ac:dyDescent="0.25">
      <c r="A35" s="254" t="s">
        <v>283</v>
      </c>
      <c r="B35" s="254" t="s">
        <v>1</v>
      </c>
      <c r="C35" s="264">
        <v>4329</v>
      </c>
      <c r="D35" s="264" t="s">
        <v>631</v>
      </c>
      <c r="E35" t="s">
        <v>2561</v>
      </c>
      <c r="F35" s="320">
        <v>566717.81999999995</v>
      </c>
      <c r="G35" s="320">
        <v>33959.74</v>
      </c>
      <c r="H35" s="320">
        <v>151045.04999999999</v>
      </c>
      <c r="I35" s="310">
        <v>356868.72</v>
      </c>
      <c r="J35" s="310">
        <v>439799.66</v>
      </c>
      <c r="K35" s="324">
        <v>600</v>
      </c>
      <c r="L35" s="324">
        <v>0</v>
      </c>
      <c r="O35" s="310">
        <v>-362579.61</v>
      </c>
      <c r="P35" s="310">
        <v>1650244.41</v>
      </c>
      <c r="Q35" s="330">
        <v>815017.85</v>
      </c>
      <c r="R35" s="330">
        <v>367190</v>
      </c>
      <c r="S35" s="330">
        <v>586.91999999999996</v>
      </c>
      <c r="T35" s="330">
        <v>1033452</v>
      </c>
      <c r="U35" s="330">
        <v>1195</v>
      </c>
      <c r="V35" s="336">
        <v>1170529</v>
      </c>
      <c r="W35" s="336">
        <v>11300</v>
      </c>
      <c r="Y35" s="336">
        <v>625368.29</v>
      </c>
      <c r="Z35" s="336">
        <v>150118.29</v>
      </c>
      <c r="AB35" s="321">
        <f t="shared" si="1"/>
        <v>751722.60999999987</v>
      </c>
      <c r="AC35" s="337">
        <f t="shared" si="2"/>
        <v>600</v>
      </c>
      <c r="AD35" s="269">
        <f t="shared" si="3"/>
        <v>751122.60999999987</v>
      </c>
      <c r="AE35" s="338">
        <f t="shared" si="4"/>
        <v>2217441.77</v>
      </c>
      <c r="AF35" s="339">
        <f t="shared" si="5"/>
        <v>1957315.58</v>
      </c>
      <c r="AG35" s="250">
        <f t="shared" si="6"/>
        <v>260126.18999999994</v>
      </c>
    </row>
    <row r="36" spans="1:33" x14ac:dyDescent="0.25">
      <c r="A36" s="254" t="s">
        <v>286</v>
      </c>
      <c r="B36" s="254" t="s">
        <v>2</v>
      </c>
      <c r="C36" s="264">
        <v>1955</v>
      </c>
      <c r="D36" s="264" t="s">
        <v>632</v>
      </c>
      <c r="E36" t="s">
        <v>2562</v>
      </c>
      <c r="F36" s="320">
        <v>412204.85</v>
      </c>
      <c r="G36" s="320">
        <v>33345.72</v>
      </c>
      <c r="H36" s="320">
        <v>26640.21</v>
      </c>
      <c r="I36" s="310">
        <v>55198.34</v>
      </c>
      <c r="J36" s="310">
        <v>285811.96000000002</v>
      </c>
      <c r="K36" s="324">
        <v>15800</v>
      </c>
      <c r="L36" s="324">
        <v>0</v>
      </c>
      <c r="O36" s="310">
        <v>-1212860.1399999999</v>
      </c>
      <c r="P36" s="310">
        <v>1948644.79</v>
      </c>
      <c r="Q36" s="330">
        <v>550973.34</v>
      </c>
      <c r="R36" s="330">
        <v>90000</v>
      </c>
      <c r="S36" s="330">
        <v>413.11</v>
      </c>
      <c r="T36" s="330">
        <v>1083600</v>
      </c>
      <c r="V36" s="336">
        <v>1260699</v>
      </c>
      <c r="Y36" s="336">
        <v>351700.42</v>
      </c>
      <c r="Z36" s="336">
        <v>50970.6</v>
      </c>
      <c r="AB36" s="321">
        <f t="shared" si="1"/>
        <v>472190.77999999997</v>
      </c>
      <c r="AC36" s="337">
        <f t="shared" si="2"/>
        <v>15800</v>
      </c>
      <c r="AD36" s="269">
        <f t="shared" si="3"/>
        <v>456390.77999999997</v>
      </c>
      <c r="AE36" s="338">
        <f t="shared" si="4"/>
        <v>1724986.45</v>
      </c>
      <c r="AF36" s="339">
        <f t="shared" si="5"/>
        <v>1663370.02</v>
      </c>
      <c r="AG36" s="250">
        <f t="shared" si="6"/>
        <v>61616.429999999935</v>
      </c>
    </row>
    <row r="37" spans="1:33" x14ac:dyDescent="0.25">
      <c r="A37" s="254" t="s">
        <v>286</v>
      </c>
      <c r="B37" s="254" t="s">
        <v>2</v>
      </c>
      <c r="C37" s="264">
        <v>4228</v>
      </c>
      <c r="D37" s="264" t="s">
        <v>633</v>
      </c>
      <c r="E37" t="s">
        <v>2563</v>
      </c>
      <c r="F37" s="320">
        <v>643278.43999999994</v>
      </c>
      <c r="G37" s="320">
        <v>105807.71</v>
      </c>
      <c r="H37" s="320">
        <v>173336.2</v>
      </c>
      <c r="I37" s="310">
        <v>137174.89000000001</v>
      </c>
      <c r="J37" s="310">
        <v>944080.31</v>
      </c>
      <c r="K37" s="324">
        <v>41650</v>
      </c>
      <c r="L37" s="324">
        <v>0</v>
      </c>
      <c r="O37" s="310">
        <v>-371496.79</v>
      </c>
      <c r="P37" s="310">
        <v>2125603</v>
      </c>
      <c r="Q37" s="330">
        <v>1076171</v>
      </c>
      <c r="R37" s="330">
        <v>126000</v>
      </c>
      <c r="S37" s="330">
        <v>785.54</v>
      </c>
      <c r="T37" s="330">
        <v>1839550</v>
      </c>
      <c r="U37" s="330">
        <v>4842</v>
      </c>
      <c r="V37" s="336">
        <v>2133632</v>
      </c>
      <c r="W37" s="336">
        <v>2160</v>
      </c>
      <c r="X37" s="336">
        <v>6400</v>
      </c>
      <c r="Y37" s="336">
        <v>667944.30000000005</v>
      </c>
      <c r="Z37" s="336">
        <v>29196.9</v>
      </c>
      <c r="AA37" s="336">
        <v>94</v>
      </c>
      <c r="AB37" s="321">
        <f t="shared" si="1"/>
        <v>922422.34999999986</v>
      </c>
      <c r="AC37" s="337">
        <f t="shared" si="2"/>
        <v>41650</v>
      </c>
      <c r="AD37" s="269">
        <f t="shared" si="3"/>
        <v>880772.34999999986</v>
      </c>
      <c r="AE37" s="338">
        <f t="shared" si="4"/>
        <v>3047348.54</v>
      </c>
      <c r="AF37" s="339">
        <f t="shared" si="5"/>
        <v>2839427.1999999997</v>
      </c>
      <c r="AG37" s="250">
        <f t="shared" si="6"/>
        <v>207921.34000000032</v>
      </c>
    </row>
    <row r="38" spans="1:33" x14ac:dyDescent="0.25">
      <c r="A38" s="254" t="s">
        <v>286</v>
      </c>
      <c r="B38" s="254" t="s">
        <v>2</v>
      </c>
      <c r="C38" s="264">
        <v>1245</v>
      </c>
      <c r="D38" s="264" t="s">
        <v>634</v>
      </c>
      <c r="E38" t="s">
        <v>2564</v>
      </c>
      <c r="F38" s="320">
        <v>482666.91</v>
      </c>
      <c r="G38" s="320">
        <v>58497.64</v>
      </c>
      <c r="H38" s="320">
        <v>48707.5</v>
      </c>
      <c r="I38" s="310">
        <v>49492.14</v>
      </c>
      <c r="J38" s="310">
        <v>286492.23</v>
      </c>
      <c r="K38" s="324">
        <v>2000</v>
      </c>
      <c r="L38" s="324">
        <v>0</v>
      </c>
      <c r="O38" s="310">
        <v>-1095122.0900000001</v>
      </c>
      <c r="P38" s="310">
        <v>1917883.16</v>
      </c>
      <c r="Q38" s="330">
        <v>793597.59</v>
      </c>
      <c r="R38" s="330">
        <v>59790</v>
      </c>
      <c r="S38" s="330">
        <v>424.85</v>
      </c>
      <c r="T38" s="330">
        <v>915890</v>
      </c>
      <c r="V38" s="336">
        <v>1338504</v>
      </c>
      <c r="Y38" s="336">
        <v>243040.87</v>
      </c>
      <c r="Z38" s="336">
        <v>87062.22</v>
      </c>
      <c r="AB38" s="321">
        <f t="shared" si="1"/>
        <v>589872.04999999993</v>
      </c>
      <c r="AC38" s="337">
        <f t="shared" si="2"/>
        <v>2000</v>
      </c>
      <c r="AD38" s="269">
        <f t="shared" si="3"/>
        <v>587872.04999999993</v>
      </c>
      <c r="AE38" s="338">
        <f t="shared" si="4"/>
        <v>1769702.44</v>
      </c>
      <c r="AF38" s="339">
        <f t="shared" si="5"/>
        <v>1668607.09</v>
      </c>
      <c r="AG38" s="250">
        <f t="shared" si="6"/>
        <v>101095.34999999986</v>
      </c>
    </row>
    <row r="39" spans="1:33" x14ac:dyDescent="0.25">
      <c r="A39" s="254" t="s">
        <v>286</v>
      </c>
      <c r="B39" s="254" t="s">
        <v>2</v>
      </c>
      <c r="C39" s="264">
        <v>5421</v>
      </c>
      <c r="D39" s="264" t="s">
        <v>635</v>
      </c>
      <c r="E39" t="s">
        <v>2565</v>
      </c>
      <c r="F39" s="320">
        <v>873337.25</v>
      </c>
      <c r="G39" s="320">
        <v>18592.5</v>
      </c>
      <c r="H39" s="320">
        <v>58478.41</v>
      </c>
      <c r="I39" s="310">
        <v>167015.22</v>
      </c>
      <c r="J39" s="310">
        <v>1003589.28</v>
      </c>
      <c r="K39" s="324">
        <v>28160</v>
      </c>
      <c r="O39" s="310">
        <v>193597.01</v>
      </c>
      <c r="P39" s="310">
        <v>2205072.4900000002</v>
      </c>
      <c r="Q39" s="330">
        <v>92179.41</v>
      </c>
      <c r="U39" s="330">
        <v>3000</v>
      </c>
      <c r="V39" s="336">
        <v>69415</v>
      </c>
      <c r="Y39" s="336">
        <v>174079.63</v>
      </c>
      <c r="Z39" s="336">
        <v>157501.62</v>
      </c>
      <c r="AB39" s="321">
        <f t="shared" si="1"/>
        <v>950408.16</v>
      </c>
      <c r="AC39" s="337">
        <f t="shared" si="2"/>
        <v>28160</v>
      </c>
      <c r="AD39" s="269">
        <f t="shared" si="3"/>
        <v>922248.16</v>
      </c>
      <c r="AE39" s="338">
        <f t="shared" si="4"/>
        <v>95179.41</v>
      </c>
      <c r="AF39" s="339">
        <f t="shared" si="5"/>
        <v>400996.25</v>
      </c>
      <c r="AG39" s="250">
        <f t="shared" si="6"/>
        <v>-305816.83999999997</v>
      </c>
    </row>
    <row r="40" spans="1:33" x14ac:dyDescent="0.25">
      <c r="A40" s="254" t="s">
        <v>286</v>
      </c>
      <c r="B40" s="254" t="s">
        <v>2</v>
      </c>
      <c r="C40" s="264">
        <v>3481</v>
      </c>
      <c r="D40" s="264" t="s">
        <v>636</v>
      </c>
      <c r="E40" t="s">
        <v>2566</v>
      </c>
      <c r="F40" s="320">
        <v>1021113.17</v>
      </c>
      <c r="G40" s="320">
        <v>58518.36</v>
      </c>
      <c r="H40" s="320">
        <v>164429.94</v>
      </c>
      <c r="I40" s="310">
        <v>2126470.77</v>
      </c>
      <c r="J40" s="310">
        <v>623122.16</v>
      </c>
      <c r="K40" s="324">
        <v>3000</v>
      </c>
      <c r="L40" s="324">
        <v>132.71</v>
      </c>
      <c r="O40" s="310">
        <v>1945386.42</v>
      </c>
      <c r="P40" s="310">
        <v>1879861.02</v>
      </c>
      <c r="Q40" s="330">
        <v>1088993.6200000001</v>
      </c>
      <c r="R40" s="330">
        <v>248350</v>
      </c>
      <c r="S40" s="330">
        <v>1191.51</v>
      </c>
      <c r="T40" s="330">
        <v>1281820</v>
      </c>
      <c r="V40" s="336">
        <v>1568914.24</v>
      </c>
      <c r="W40" s="336">
        <v>15860</v>
      </c>
      <c r="Y40" s="336">
        <v>623639.11</v>
      </c>
      <c r="Z40" s="336">
        <v>98317.53</v>
      </c>
      <c r="AA40" s="336">
        <v>148350</v>
      </c>
      <c r="AB40" s="321">
        <f t="shared" si="1"/>
        <v>1244061.47</v>
      </c>
      <c r="AC40" s="337">
        <f t="shared" si="2"/>
        <v>3132.71</v>
      </c>
      <c r="AD40" s="269">
        <f t="shared" si="3"/>
        <v>1240928.76</v>
      </c>
      <c r="AE40" s="338">
        <f t="shared" si="4"/>
        <v>2620355.13</v>
      </c>
      <c r="AF40" s="339">
        <f t="shared" si="5"/>
        <v>2455080.88</v>
      </c>
      <c r="AG40" s="250">
        <f t="shared" si="6"/>
        <v>165274.25</v>
      </c>
    </row>
    <row r="41" spans="1:33" x14ac:dyDescent="0.25">
      <c r="A41" s="254" t="s">
        <v>286</v>
      </c>
      <c r="B41" s="254" t="s">
        <v>2</v>
      </c>
      <c r="C41" s="264">
        <v>3499</v>
      </c>
      <c r="D41" s="264" t="s">
        <v>637</v>
      </c>
      <c r="E41" t="s">
        <v>2567</v>
      </c>
      <c r="F41" s="320">
        <v>1031684</v>
      </c>
      <c r="G41" s="320">
        <v>140648.84</v>
      </c>
      <c r="H41" s="320">
        <v>142781.73000000001</v>
      </c>
      <c r="I41" s="310">
        <v>572568.42000000004</v>
      </c>
      <c r="J41" s="310">
        <v>547250.65</v>
      </c>
      <c r="L41" s="324">
        <v>0</v>
      </c>
      <c r="O41" s="310">
        <v>-1685020.02</v>
      </c>
      <c r="P41" s="310">
        <v>3832429.73</v>
      </c>
      <c r="Q41" s="330">
        <v>954364.66</v>
      </c>
      <c r="R41" s="330">
        <v>345660</v>
      </c>
      <c r="S41" s="330">
        <v>1274.28</v>
      </c>
      <c r="T41" s="330">
        <v>1928670</v>
      </c>
      <c r="U41" s="330">
        <v>25000</v>
      </c>
      <c r="V41" s="336">
        <v>2187568</v>
      </c>
      <c r="Y41" s="336">
        <v>679481.02</v>
      </c>
      <c r="Z41" s="336">
        <v>100395.99</v>
      </c>
      <c r="AB41" s="321">
        <f t="shared" si="1"/>
        <v>1315114.57</v>
      </c>
      <c r="AC41" s="337">
        <f t="shared" si="2"/>
        <v>0</v>
      </c>
      <c r="AD41" s="269">
        <f t="shared" si="3"/>
        <v>1315114.57</v>
      </c>
      <c r="AE41" s="338">
        <f t="shared" si="4"/>
        <v>3254968.9400000004</v>
      </c>
      <c r="AF41" s="339">
        <f t="shared" si="5"/>
        <v>2967445.0100000002</v>
      </c>
      <c r="AG41" s="250">
        <f t="shared" si="6"/>
        <v>287523.93000000017</v>
      </c>
    </row>
    <row r="42" spans="1:33" x14ac:dyDescent="0.25">
      <c r="A42" s="254" t="s">
        <v>286</v>
      </c>
      <c r="B42" s="254" t="s">
        <v>2</v>
      </c>
      <c r="C42" s="264">
        <v>1888</v>
      </c>
      <c r="D42" s="264" t="s">
        <v>638</v>
      </c>
      <c r="E42" t="s">
        <v>2568</v>
      </c>
      <c r="F42" s="320">
        <v>486743.72</v>
      </c>
      <c r="G42" s="320">
        <v>73067.14</v>
      </c>
      <c r="H42" s="320">
        <v>80000.97</v>
      </c>
      <c r="I42" s="310">
        <v>96400.21</v>
      </c>
      <c r="J42" s="310">
        <v>1539734.26</v>
      </c>
      <c r="K42" s="324">
        <v>28350</v>
      </c>
      <c r="L42" s="324">
        <v>0</v>
      </c>
      <c r="O42" s="310">
        <v>252523.2</v>
      </c>
      <c r="P42" s="310">
        <v>1975418.72</v>
      </c>
      <c r="Q42" s="330">
        <v>708020.02</v>
      </c>
      <c r="R42" s="330">
        <v>116800</v>
      </c>
      <c r="S42" s="330">
        <v>540.94000000000005</v>
      </c>
      <c r="T42" s="330">
        <v>1128045</v>
      </c>
      <c r="V42" s="336">
        <v>1364092</v>
      </c>
      <c r="Y42" s="336">
        <v>420632.9</v>
      </c>
      <c r="Z42" s="336">
        <v>149026.68</v>
      </c>
      <c r="AB42" s="321">
        <f t="shared" si="1"/>
        <v>639811.82999999996</v>
      </c>
      <c r="AC42" s="337">
        <f t="shared" si="2"/>
        <v>28350</v>
      </c>
      <c r="AD42" s="269">
        <f t="shared" si="3"/>
        <v>611461.82999999996</v>
      </c>
      <c r="AE42" s="338">
        <f t="shared" si="4"/>
        <v>1953405.96</v>
      </c>
      <c r="AF42" s="339">
        <f t="shared" si="5"/>
        <v>1933751.5799999998</v>
      </c>
      <c r="AG42" s="250">
        <f t="shared" si="6"/>
        <v>19654.380000000121</v>
      </c>
    </row>
    <row r="43" spans="1:33" x14ac:dyDescent="0.25">
      <c r="A43" s="254" t="s">
        <v>286</v>
      </c>
      <c r="B43" s="254" t="s">
        <v>2</v>
      </c>
      <c r="C43" s="264">
        <v>1651</v>
      </c>
      <c r="D43" s="264" t="s">
        <v>639</v>
      </c>
      <c r="E43" t="s">
        <v>2569</v>
      </c>
      <c r="F43" s="320">
        <v>569898.5</v>
      </c>
      <c r="G43" s="320">
        <v>48630.96</v>
      </c>
      <c r="H43" s="320">
        <v>50323.79</v>
      </c>
      <c r="I43" s="310">
        <v>649002.14</v>
      </c>
      <c r="J43" s="310">
        <v>126264.04</v>
      </c>
      <c r="K43" s="324">
        <v>16650</v>
      </c>
      <c r="O43" s="310">
        <v>-351114.96</v>
      </c>
      <c r="P43" s="310">
        <v>1580455.21</v>
      </c>
      <c r="Q43" s="330">
        <v>617221</v>
      </c>
      <c r="R43" s="330">
        <v>55800</v>
      </c>
      <c r="S43" s="330">
        <v>527.16</v>
      </c>
      <c r="T43" s="330">
        <v>807550</v>
      </c>
      <c r="V43" s="336">
        <v>951057</v>
      </c>
      <c r="Y43" s="336">
        <v>287907.92</v>
      </c>
      <c r="Z43" s="336">
        <v>44004.06</v>
      </c>
      <c r="AB43" s="321">
        <f t="shared" si="1"/>
        <v>668853.25</v>
      </c>
      <c r="AC43" s="337">
        <f t="shared" si="2"/>
        <v>16650</v>
      </c>
      <c r="AD43" s="269">
        <f t="shared" si="3"/>
        <v>652203.25</v>
      </c>
      <c r="AE43" s="338">
        <f t="shared" si="4"/>
        <v>1481098.1600000001</v>
      </c>
      <c r="AF43" s="339">
        <f t="shared" si="5"/>
        <v>1282968.98</v>
      </c>
      <c r="AG43" s="250">
        <f t="shared" si="6"/>
        <v>198129.18000000017</v>
      </c>
    </row>
    <row r="44" spans="1:33" x14ac:dyDescent="0.25">
      <c r="A44" s="254" t="s">
        <v>286</v>
      </c>
      <c r="B44" s="254" t="s">
        <v>2</v>
      </c>
      <c r="C44" s="264">
        <v>3959</v>
      </c>
      <c r="D44" s="264" t="s">
        <v>640</v>
      </c>
      <c r="E44" t="s">
        <v>2570</v>
      </c>
      <c r="F44" s="320">
        <v>1087636.6200000001</v>
      </c>
      <c r="G44" s="320">
        <v>69702.22</v>
      </c>
      <c r="H44" s="320">
        <v>91960</v>
      </c>
      <c r="I44" s="310">
        <v>331139.40000000002</v>
      </c>
      <c r="J44" s="310">
        <v>596425.51</v>
      </c>
      <c r="K44" s="324">
        <v>23614.26</v>
      </c>
      <c r="L44" s="324">
        <v>0</v>
      </c>
      <c r="O44" s="310">
        <v>-563328.88</v>
      </c>
      <c r="P44" s="310">
        <v>2583577.5299999998</v>
      </c>
      <c r="Q44" s="330">
        <v>869223.89</v>
      </c>
      <c r="S44" s="330">
        <v>1149.45</v>
      </c>
      <c r="T44" s="330">
        <v>1319460</v>
      </c>
      <c r="V44" s="336">
        <v>1520927</v>
      </c>
      <c r="W44" s="336">
        <v>1980</v>
      </c>
      <c r="Y44" s="336">
        <v>383301.5</v>
      </c>
      <c r="Z44" s="336">
        <v>150624</v>
      </c>
      <c r="AB44" s="321">
        <f t="shared" si="1"/>
        <v>1249298.8400000001</v>
      </c>
      <c r="AC44" s="337">
        <f t="shared" si="2"/>
        <v>23614.26</v>
      </c>
      <c r="AD44" s="269">
        <f t="shared" si="3"/>
        <v>1225684.58</v>
      </c>
      <c r="AE44" s="338">
        <f t="shared" si="4"/>
        <v>2189833.34</v>
      </c>
      <c r="AF44" s="339">
        <f t="shared" si="5"/>
        <v>2056832.5</v>
      </c>
      <c r="AG44" s="250">
        <f t="shared" si="6"/>
        <v>133000.83999999985</v>
      </c>
    </row>
    <row r="45" spans="1:33" x14ac:dyDescent="0.25">
      <c r="A45" s="254" t="s">
        <v>286</v>
      </c>
      <c r="B45" s="254" t="s">
        <v>2</v>
      </c>
      <c r="C45" s="264">
        <v>2503</v>
      </c>
      <c r="D45" s="264" t="s">
        <v>641</v>
      </c>
      <c r="E45" t="s">
        <v>2571</v>
      </c>
      <c r="F45" s="320">
        <v>476109.39</v>
      </c>
      <c r="G45" s="320">
        <v>152265.24</v>
      </c>
      <c r="H45" s="320">
        <v>123274.18</v>
      </c>
      <c r="I45" s="310">
        <v>170793.51</v>
      </c>
      <c r="J45" s="310">
        <v>644164.54</v>
      </c>
      <c r="L45" s="324">
        <v>578.5</v>
      </c>
      <c r="O45" s="310">
        <v>-499743.89</v>
      </c>
      <c r="P45" s="310">
        <v>1850667.12</v>
      </c>
      <c r="Q45" s="330">
        <v>747544.85</v>
      </c>
      <c r="R45" s="330">
        <v>42400</v>
      </c>
      <c r="S45" s="330">
        <v>75.94</v>
      </c>
      <c r="T45" s="330">
        <v>709360</v>
      </c>
      <c r="V45" s="336">
        <v>921958</v>
      </c>
      <c r="Y45" s="336">
        <v>318836.14</v>
      </c>
      <c r="Z45" s="336">
        <v>43481.52</v>
      </c>
      <c r="AB45" s="321">
        <f t="shared" si="1"/>
        <v>751648.81</v>
      </c>
      <c r="AC45" s="337">
        <f t="shared" si="2"/>
        <v>578.5</v>
      </c>
      <c r="AD45" s="269">
        <f t="shared" si="3"/>
        <v>751070.31</v>
      </c>
      <c r="AE45" s="338">
        <f t="shared" si="4"/>
        <v>1499380.79</v>
      </c>
      <c r="AF45" s="339">
        <f t="shared" si="5"/>
        <v>1284275.6600000001</v>
      </c>
      <c r="AG45" s="250">
        <f t="shared" si="6"/>
        <v>215105.12999999989</v>
      </c>
    </row>
    <row r="46" spans="1:33" x14ac:dyDescent="0.25">
      <c r="A46" s="254" t="s">
        <v>286</v>
      </c>
      <c r="B46" s="254" t="s">
        <v>2</v>
      </c>
      <c r="C46" s="264">
        <v>3619</v>
      </c>
      <c r="D46" s="264" t="s">
        <v>642</v>
      </c>
      <c r="E46" t="s">
        <v>2572</v>
      </c>
      <c r="F46" s="320">
        <v>511558.1</v>
      </c>
      <c r="G46" s="320">
        <v>53065.8</v>
      </c>
      <c r="H46" s="320">
        <v>94520.68</v>
      </c>
      <c r="I46" s="310">
        <v>211192.71</v>
      </c>
      <c r="J46" s="310">
        <v>419450.75</v>
      </c>
      <c r="K46" s="324">
        <v>22161.14</v>
      </c>
      <c r="L46" s="324">
        <v>0</v>
      </c>
      <c r="O46" s="310">
        <v>-2180229.0099999998</v>
      </c>
      <c r="P46" s="310">
        <v>3139393.79</v>
      </c>
      <c r="Q46" s="330">
        <v>969989.35</v>
      </c>
      <c r="R46" s="330">
        <v>255000</v>
      </c>
      <c r="S46" s="330">
        <v>296.75</v>
      </c>
      <c r="T46" s="330">
        <v>819870</v>
      </c>
      <c r="V46" s="336">
        <v>1103311</v>
      </c>
      <c r="W46" s="336">
        <v>160</v>
      </c>
      <c r="X46" s="336">
        <v>1220</v>
      </c>
      <c r="Y46" s="336">
        <v>534458.46</v>
      </c>
      <c r="Z46" s="336">
        <v>97544.52</v>
      </c>
      <c r="AB46" s="321">
        <f t="shared" si="1"/>
        <v>659144.58000000007</v>
      </c>
      <c r="AC46" s="337">
        <f t="shared" si="2"/>
        <v>22161.14</v>
      </c>
      <c r="AD46" s="269">
        <f t="shared" si="3"/>
        <v>636983.44000000006</v>
      </c>
      <c r="AE46" s="338">
        <f t="shared" si="4"/>
        <v>2045156.1</v>
      </c>
      <c r="AF46" s="339">
        <f t="shared" si="5"/>
        <v>1736693.98</v>
      </c>
      <c r="AG46" s="250">
        <f t="shared" si="6"/>
        <v>308462.12000000011</v>
      </c>
    </row>
    <row r="47" spans="1:33" x14ac:dyDescent="0.25">
      <c r="A47" s="254" t="s">
        <v>286</v>
      </c>
      <c r="B47" s="254" t="s">
        <v>2</v>
      </c>
      <c r="C47" s="264">
        <v>2593</v>
      </c>
      <c r="D47" s="264" t="s">
        <v>643</v>
      </c>
      <c r="E47" t="s">
        <v>2573</v>
      </c>
      <c r="F47" s="320">
        <v>192434.4</v>
      </c>
      <c r="G47" s="320">
        <v>11422</v>
      </c>
      <c r="H47" s="320">
        <v>32278.9</v>
      </c>
      <c r="I47" s="310">
        <v>124509.18</v>
      </c>
      <c r="J47" s="310">
        <v>800257.56</v>
      </c>
      <c r="L47" s="324">
        <v>492</v>
      </c>
      <c r="O47" s="310">
        <v>-1239519.8600000001</v>
      </c>
      <c r="P47" s="310">
        <v>2592803.14</v>
      </c>
      <c r="Q47" s="330">
        <v>600924.86</v>
      </c>
      <c r="S47" s="330">
        <v>287.16000000000003</v>
      </c>
      <c r="T47" s="330">
        <v>1010560</v>
      </c>
      <c r="V47" s="336">
        <v>1204226</v>
      </c>
      <c r="Y47" s="336">
        <v>430594.45</v>
      </c>
      <c r="Z47" s="336">
        <v>169824.81</v>
      </c>
      <c r="AB47" s="321">
        <f t="shared" si="1"/>
        <v>236135.3</v>
      </c>
      <c r="AC47" s="337">
        <f t="shared" si="2"/>
        <v>492</v>
      </c>
      <c r="AD47" s="269">
        <f t="shared" si="3"/>
        <v>235643.3</v>
      </c>
      <c r="AE47" s="338">
        <f t="shared" si="4"/>
        <v>1611772.02</v>
      </c>
      <c r="AF47" s="339">
        <f t="shared" si="5"/>
        <v>1804645.26</v>
      </c>
      <c r="AG47" s="250">
        <f t="shared" si="6"/>
        <v>-192873.24</v>
      </c>
    </row>
    <row r="48" spans="1:33" x14ac:dyDescent="0.25">
      <c r="A48" s="254" t="s">
        <v>286</v>
      </c>
      <c r="B48" s="254" t="s">
        <v>2</v>
      </c>
      <c r="C48" s="264">
        <v>1622</v>
      </c>
      <c r="D48" s="264" t="s">
        <v>644</v>
      </c>
      <c r="E48" t="s">
        <v>2574</v>
      </c>
      <c r="F48" s="320">
        <v>568057.5</v>
      </c>
      <c r="G48" s="320">
        <v>36879.949999999997</v>
      </c>
      <c r="H48" s="320">
        <v>145169.26999999999</v>
      </c>
      <c r="I48" s="310">
        <v>-294821.3</v>
      </c>
      <c r="J48" s="310">
        <v>291511.03999999998</v>
      </c>
      <c r="K48" s="324">
        <v>130050</v>
      </c>
      <c r="O48" s="310">
        <v>-1629897.18</v>
      </c>
      <c r="P48" s="310">
        <v>2213150.63</v>
      </c>
      <c r="Q48" s="330">
        <v>424957.07</v>
      </c>
      <c r="R48" s="330">
        <v>80000</v>
      </c>
      <c r="S48" s="330">
        <v>607.46</v>
      </c>
      <c r="T48" s="330">
        <v>801720</v>
      </c>
      <c r="U48" s="330">
        <v>12000</v>
      </c>
      <c r="V48" s="336">
        <v>881446</v>
      </c>
      <c r="Y48" s="336">
        <v>358583.22</v>
      </c>
      <c r="Z48" s="336">
        <v>45762.3</v>
      </c>
      <c r="AB48" s="321">
        <f t="shared" si="1"/>
        <v>750106.72</v>
      </c>
      <c r="AC48" s="337">
        <f t="shared" si="2"/>
        <v>130050</v>
      </c>
      <c r="AD48" s="269">
        <f t="shared" si="3"/>
        <v>620056.72</v>
      </c>
      <c r="AE48" s="338">
        <f t="shared" si="4"/>
        <v>1319284.53</v>
      </c>
      <c r="AF48" s="339">
        <f t="shared" si="5"/>
        <v>1285791.52</v>
      </c>
      <c r="AG48" s="250">
        <f t="shared" si="6"/>
        <v>33493.010000000009</v>
      </c>
    </row>
    <row r="49" spans="1:33" x14ac:dyDescent="0.25">
      <c r="A49" s="254" t="s">
        <v>286</v>
      </c>
      <c r="B49" s="254" t="s">
        <v>2</v>
      </c>
      <c r="C49" s="264">
        <v>2164</v>
      </c>
      <c r="D49" s="264" t="s">
        <v>645</v>
      </c>
      <c r="E49" t="s">
        <v>2575</v>
      </c>
      <c r="F49" s="320">
        <v>231017.74</v>
      </c>
      <c r="H49" s="320">
        <v>31122.76</v>
      </c>
      <c r="I49" s="310">
        <v>1314723.7</v>
      </c>
      <c r="J49" s="310">
        <v>498545.14</v>
      </c>
      <c r="K49" s="324">
        <v>3400</v>
      </c>
      <c r="O49" s="310">
        <v>200915.46</v>
      </c>
      <c r="P49" s="310">
        <v>2118686.35</v>
      </c>
      <c r="Q49" s="330">
        <v>47637.74</v>
      </c>
      <c r="V49" s="336">
        <v>40669</v>
      </c>
      <c r="Y49" s="336">
        <v>127018.97</v>
      </c>
      <c r="Z49" s="336">
        <v>127542.24</v>
      </c>
      <c r="AB49" s="321">
        <f t="shared" si="1"/>
        <v>262140.5</v>
      </c>
      <c r="AC49" s="337">
        <f t="shared" si="2"/>
        <v>3400</v>
      </c>
      <c r="AD49" s="269">
        <f t="shared" si="3"/>
        <v>258740.5</v>
      </c>
      <c r="AE49" s="338">
        <f t="shared" si="4"/>
        <v>47637.74</v>
      </c>
      <c r="AF49" s="339">
        <f t="shared" si="5"/>
        <v>295230.21000000002</v>
      </c>
      <c r="AG49" s="250">
        <f t="shared" si="6"/>
        <v>-247592.47000000003</v>
      </c>
    </row>
    <row r="50" spans="1:33" x14ac:dyDescent="0.25">
      <c r="A50" s="254" t="s">
        <v>289</v>
      </c>
      <c r="B50" s="254" t="s">
        <v>3</v>
      </c>
      <c r="C50" s="264">
        <v>5944</v>
      </c>
      <c r="D50" s="264" t="s">
        <v>646</v>
      </c>
      <c r="E50" t="s">
        <v>2576</v>
      </c>
      <c r="F50" s="320">
        <v>853594.09</v>
      </c>
      <c r="G50" s="320">
        <v>28962.58</v>
      </c>
      <c r="H50" s="320">
        <v>27805.19</v>
      </c>
      <c r="I50" s="310">
        <v>781449.95</v>
      </c>
      <c r="J50" s="310">
        <v>267871.99</v>
      </c>
      <c r="K50" s="324">
        <v>31665</v>
      </c>
      <c r="L50" s="324">
        <v>0</v>
      </c>
      <c r="M50" s="310">
        <v>1409</v>
      </c>
      <c r="O50" s="310">
        <v>-1193012.6499999999</v>
      </c>
      <c r="P50" s="310">
        <v>3206691.97</v>
      </c>
      <c r="Q50" s="330">
        <v>1495432.48</v>
      </c>
      <c r="R50" s="330">
        <v>280600</v>
      </c>
      <c r="S50" s="330">
        <v>1068.21</v>
      </c>
      <c r="T50" s="330">
        <v>1941483</v>
      </c>
      <c r="V50" s="336">
        <v>2320355</v>
      </c>
      <c r="W50" s="336">
        <v>4000</v>
      </c>
      <c r="Y50" s="336">
        <v>1307461.3</v>
      </c>
      <c r="Z50" s="336">
        <v>173836.91</v>
      </c>
      <c r="AB50" s="321">
        <f t="shared" si="1"/>
        <v>910361.85999999987</v>
      </c>
      <c r="AC50" s="337">
        <f t="shared" si="2"/>
        <v>31665</v>
      </c>
      <c r="AD50" s="269">
        <f t="shared" si="3"/>
        <v>878696.85999999987</v>
      </c>
      <c r="AE50" s="338">
        <f t="shared" si="4"/>
        <v>3718583.69</v>
      </c>
      <c r="AF50" s="339">
        <f t="shared" si="5"/>
        <v>3805653.21</v>
      </c>
      <c r="AG50" s="250">
        <f t="shared" si="6"/>
        <v>-87069.520000000019</v>
      </c>
    </row>
    <row r="51" spans="1:33" x14ac:dyDescent="0.25">
      <c r="A51" s="254" t="s">
        <v>289</v>
      </c>
      <c r="B51" s="254" t="s">
        <v>3</v>
      </c>
      <c r="C51" s="264">
        <v>5439</v>
      </c>
      <c r="D51" s="264" t="s">
        <v>647</v>
      </c>
      <c r="E51" t="s">
        <v>2577</v>
      </c>
      <c r="F51" s="320">
        <v>1175202.17</v>
      </c>
      <c r="G51" s="320">
        <v>24495.24</v>
      </c>
      <c r="H51" s="320">
        <v>82882.850000000006</v>
      </c>
      <c r="I51" s="310">
        <v>4</v>
      </c>
      <c r="J51" s="310">
        <v>907967.76</v>
      </c>
      <c r="K51" s="324">
        <v>16000</v>
      </c>
      <c r="L51" s="324">
        <v>0</v>
      </c>
      <c r="O51" s="310">
        <v>-772789.24</v>
      </c>
      <c r="P51" s="310">
        <v>2598703.46</v>
      </c>
      <c r="Q51" s="330">
        <v>1833343.91</v>
      </c>
      <c r="S51" s="330">
        <v>1275.22</v>
      </c>
      <c r="T51" s="330">
        <v>1865440.5</v>
      </c>
      <c r="V51" s="336">
        <v>2435095.02</v>
      </c>
      <c r="W51" s="336">
        <v>240</v>
      </c>
      <c r="Y51" s="336">
        <v>643142.59</v>
      </c>
      <c r="Z51" s="336">
        <v>272944.21999999997</v>
      </c>
      <c r="AB51" s="321">
        <f t="shared" si="1"/>
        <v>1282580.26</v>
      </c>
      <c r="AC51" s="337">
        <f t="shared" si="2"/>
        <v>16000</v>
      </c>
      <c r="AD51" s="269">
        <f t="shared" si="3"/>
        <v>1266580.26</v>
      </c>
      <c r="AE51" s="338">
        <f t="shared" si="4"/>
        <v>3700059.63</v>
      </c>
      <c r="AF51" s="339">
        <f t="shared" si="5"/>
        <v>3351421.83</v>
      </c>
      <c r="AG51" s="250">
        <f t="shared" si="6"/>
        <v>348637.79999999981</v>
      </c>
    </row>
    <row r="52" spans="1:33" x14ac:dyDescent="0.25">
      <c r="A52" s="254" t="s">
        <v>289</v>
      </c>
      <c r="B52" s="254" t="s">
        <v>3</v>
      </c>
      <c r="C52" s="264">
        <v>3683</v>
      </c>
      <c r="D52" s="264" t="s">
        <v>648</v>
      </c>
      <c r="E52" t="s">
        <v>2578</v>
      </c>
      <c r="F52" s="320">
        <v>735390.98</v>
      </c>
      <c r="G52" s="320">
        <v>46124.18</v>
      </c>
      <c r="H52" s="320">
        <v>50615.3</v>
      </c>
      <c r="I52" s="310">
        <v>113706.51</v>
      </c>
      <c r="J52" s="310">
        <v>123117.96</v>
      </c>
      <c r="L52" s="324">
        <v>0</v>
      </c>
      <c r="O52" s="310">
        <v>-1412465.94</v>
      </c>
      <c r="P52" s="310">
        <v>2341456.5299999998</v>
      </c>
      <c r="Q52" s="330">
        <v>1320114.99</v>
      </c>
      <c r="R52" s="330">
        <v>83080</v>
      </c>
      <c r="S52" s="330">
        <v>893.54</v>
      </c>
      <c r="T52" s="330">
        <v>605428.80000000005</v>
      </c>
      <c r="V52" s="336">
        <v>1087877.6000000001</v>
      </c>
      <c r="W52" s="336">
        <v>5090</v>
      </c>
      <c r="X52" s="336">
        <v>8544</v>
      </c>
      <c r="Y52" s="336">
        <v>611422.55000000005</v>
      </c>
      <c r="Z52" s="336">
        <v>156618.84</v>
      </c>
      <c r="AB52" s="321">
        <f t="shared" si="1"/>
        <v>832130.46000000008</v>
      </c>
      <c r="AC52" s="337">
        <f t="shared" si="2"/>
        <v>0</v>
      </c>
      <c r="AD52" s="269">
        <f t="shared" si="3"/>
        <v>832130.46000000008</v>
      </c>
      <c r="AE52" s="338">
        <f t="shared" si="4"/>
        <v>2009517.33</v>
      </c>
      <c r="AF52" s="339">
        <f t="shared" si="5"/>
        <v>1869552.9900000002</v>
      </c>
      <c r="AG52" s="250">
        <f t="shared" si="6"/>
        <v>139964.33999999985</v>
      </c>
    </row>
    <row r="53" spans="1:33" x14ac:dyDescent="0.25">
      <c r="A53" s="254" t="s">
        <v>289</v>
      </c>
      <c r="B53" s="254" t="s">
        <v>3</v>
      </c>
      <c r="C53" s="264">
        <v>10514</v>
      </c>
      <c r="D53" s="264" t="s">
        <v>649</v>
      </c>
      <c r="E53" t="s">
        <v>2579</v>
      </c>
      <c r="F53" s="320">
        <v>1094919.8899999999</v>
      </c>
      <c r="G53" s="320">
        <v>22833.58</v>
      </c>
      <c r="H53" s="320">
        <v>107060.57</v>
      </c>
      <c r="I53" s="310">
        <v>1722261.01</v>
      </c>
      <c r="J53" s="310">
        <v>609261.07999999996</v>
      </c>
      <c r="L53" s="324">
        <v>0</v>
      </c>
      <c r="O53" s="310">
        <v>1614750.46</v>
      </c>
      <c r="P53" s="310">
        <v>1574485.41</v>
      </c>
      <c r="Q53" s="330">
        <v>2610947.08</v>
      </c>
      <c r="R53" s="330">
        <v>317400</v>
      </c>
      <c r="S53" s="330">
        <v>1103.58</v>
      </c>
      <c r="T53" s="330">
        <v>1308218.3999999999</v>
      </c>
      <c r="V53" s="336">
        <v>2134583.4</v>
      </c>
      <c r="W53" s="336">
        <v>400</v>
      </c>
      <c r="X53" s="336">
        <v>968</v>
      </c>
      <c r="Y53" s="336">
        <v>1396001.67</v>
      </c>
      <c r="Z53" s="336">
        <v>338615.73</v>
      </c>
      <c r="AB53" s="321">
        <f t="shared" si="1"/>
        <v>1224814.04</v>
      </c>
      <c r="AC53" s="337">
        <f t="shared" si="2"/>
        <v>0</v>
      </c>
      <c r="AD53" s="269">
        <f t="shared" si="3"/>
        <v>1224814.04</v>
      </c>
      <c r="AE53" s="338">
        <f t="shared" si="4"/>
        <v>4237669.0600000005</v>
      </c>
      <c r="AF53" s="339">
        <f t="shared" si="5"/>
        <v>3870568.8</v>
      </c>
      <c r="AG53" s="250">
        <f t="shared" si="6"/>
        <v>367100.26000000071</v>
      </c>
    </row>
    <row r="54" spans="1:33" x14ac:dyDescent="0.25">
      <c r="A54" s="254" t="s">
        <v>289</v>
      </c>
      <c r="B54" s="254" t="s">
        <v>3</v>
      </c>
      <c r="C54" s="264">
        <v>1578</v>
      </c>
      <c r="D54" s="264" t="s">
        <v>650</v>
      </c>
      <c r="E54" t="s">
        <v>2580</v>
      </c>
      <c r="F54" s="320">
        <v>625394.92000000004</v>
      </c>
      <c r="G54" s="320">
        <v>2464.75</v>
      </c>
      <c r="H54" s="320">
        <v>43491.5</v>
      </c>
      <c r="I54" s="310">
        <v>2</v>
      </c>
      <c r="J54" s="310">
        <v>96384.94</v>
      </c>
      <c r="K54" s="324">
        <v>13275</v>
      </c>
      <c r="L54" s="324">
        <v>0</v>
      </c>
      <c r="O54" s="310">
        <v>-1038578.8</v>
      </c>
      <c r="P54" s="310">
        <v>1566508.7</v>
      </c>
      <c r="Q54" s="330">
        <v>728121.65</v>
      </c>
      <c r="R54" s="330">
        <v>40000</v>
      </c>
      <c r="S54" s="330">
        <v>565.25</v>
      </c>
      <c r="T54" s="330">
        <v>1146884.5</v>
      </c>
      <c r="V54" s="336">
        <v>1359588.5</v>
      </c>
      <c r="Y54" s="336">
        <v>309760.48</v>
      </c>
      <c r="Z54" s="336">
        <v>19689.21</v>
      </c>
      <c r="AB54" s="321">
        <f t="shared" si="1"/>
        <v>671351.17</v>
      </c>
      <c r="AC54" s="337">
        <f t="shared" si="2"/>
        <v>13275</v>
      </c>
      <c r="AD54" s="269">
        <f t="shared" si="3"/>
        <v>658076.17000000004</v>
      </c>
      <c r="AE54" s="338">
        <f t="shared" si="4"/>
        <v>1915571.4</v>
      </c>
      <c r="AF54" s="339">
        <f t="shared" si="5"/>
        <v>1689038.19</v>
      </c>
      <c r="AG54" s="250">
        <f t="shared" si="6"/>
        <v>226533.20999999996</v>
      </c>
    </row>
    <row r="55" spans="1:33" x14ac:dyDescent="0.25">
      <c r="A55" s="254" t="s">
        <v>289</v>
      </c>
      <c r="B55" s="254" t="s">
        <v>3</v>
      </c>
      <c r="C55" s="264">
        <v>3503</v>
      </c>
      <c r="D55" s="264" t="s">
        <v>651</v>
      </c>
      <c r="E55" t="s">
        <v>2581</v>
      </c>
      <c r="F55" s="320">
        <v>389877.57</v>
      </c>
      <c r="G55" s="320">
        <v>27307.27</v>
      </c>
      <c r="H55" s="320">
        <v>23827.39</v>
      </c>
      <c r="I55" s="310">
        <v>11077.52</v>
      </c>
      <c r="J55" s="310">
        <v>82588</v>
      </c>
      <c r="K55" s="324">
        <v>16525</v>
      </c>
      <c r="L55" s="324">
        <v>0</v>
      </c>
      <c r="O55" s="310">
        <v>-2095328.65</v>
      </c>
      <c r="P55" s="310">
        <v>2534998.48</v>
      </c>
      <c r="Q55" s="330">
        <v>1061362.8600000001</v>
      </c>
      <c r="S55" s="330">
        <v>541.15</v>
      </c>
      <c r="T55" s="330">
        <v>1997237.5</v>
      </c>
      <c r="V55" s="336">
        <v>2306709.5</v>
      </c>
      <c r="W55" s="336">
        <v>440</v>
      </c>
      <c r="Y55" s="336">
        <v>639708.17000000004</v>
      </c>
      <c r="Z55" s="336">
        <v>33800.92</v>
      </c>
      <c r="AB55" s="321">
        <f t="shared" si="1"/>
        <v>441012.23000000004</v>
      </c>
      <c r="AC55" s="337">
        <f t="shared" si="2"/>
        <v>16525</v>
      </c>
      <c r="AD55" s="269">
        <f t="shared" si="3"/>
        <v>424487.23000000004</v>
      </c>
      <c r="AE55" s="338">
        <f t="shared" si="4"/>
        <v>3059141.51</v>
      </c>
      <c r="AF55" s="339">
        <f t="shared" si="5"/>
        <v>2980658.59</v>
      </c>
      <c r="AG55" s="250">
        <f t="shared" si="6"/>
        <v>78482.919999999925</v>
      </c>
    </row>
    <row r="56" spans="1:33" x14ac:dyDescent="0.25">
      <c r="A56" s="254" t="s">
        <v>289</v>
      </c>
      <c r="B56" s="254" t="s">
        <v>3</v>
      </c>
      <c r="C56" s="264">
        <v>5709</v>
      </c>
      <c r="D56" s="264" t="s">
        <v>652</v>
      </c>
      <c r="E56" t="s">
        <v>2582</v>
      </c>
      <c r="F56" s="320">
        <v>704127.17</v>
      </c>
      <c r="G56" s="320">
        <v>70653.3</v>
      </c>
      <c r="H56" s="320">
        <v>67278.009999999995</v>
      </c>
      <c r="I56" s="310">
        <v>147457.60999999999</v>
      </c>
      <c r="J56" s="310">
        <v>180860.26</v>
      </c>
      <c r="K56" s="324">
        <v>22980</v>
      </c>
      <c r="L56" s="324">
        <v>0</v>
      </c>
      <c r="O56" s="310">
        <v>-1400985.75</v>
      </c>
      <c r="P56" s="310">
        <v>2415193.5099999998</v>
      </c>
      <c r="Q56" s="330">
        <v>1516042.42</v>
      </c>
      <c r="S56" s="330">
        <v>1037.3</v>
      </c>
      <c r="T56" s="330">
        <v>1162696.5</v>
      </c>
      <c r="V56" s="336">
        <v>1486281.5</v>
      </c>
      <c r="W56" s="336">
        <v>16132.9</v>
      </c>
      <c r="Y56" s="336">
        <v>986164.36</v>
      </c>
      <c r="Z56" s="336">
        <v>58008.87</v>
      </c>
      <c r="AB56" s="321">
        <f t="shared" si="1"/>
        <v>842058.4800000001</v>
      </c>
      <c r="AC56" s="337">
        <f t="shared" si="2"/>
        <v>22980</v>
      </c>
      <c r="AD56" s="269">
        <f t="shared" si="3"/>
        <v>819078.4800000001</v>
      </c>
      <c r="AE56" s="338">
        <f t="shared" si="4"/>
        <v>2679776.2199999997</v>
      </c>
      <c r="AF56" s="339">
        <f t="shared" si="5"/>
        <v>2546587.63</v>
      </c>
      <c r="AG56" s="250">
        <f t="shared" si="6"/>
        <v>133188.58999999985</v>
      </c>
    </row>
    <row r="57" spans="1:33" x14ac:dyDescent="0.25">
      <c r="A57" s="254" t="s">
        <v>289</v>
      </c>
      <c r="B57" s="254" t="s">
        <v>3</v>
      </c>
      <c r="C57" s="264">
        <v>2754</v>
      </c>
      <c r="D57" s="264" t="s">
        <v>653</v>
      </c>
      <c r="E57" t="s">
        <v>2583</v>
      </c>
      <c r="F57" s="320">
        <v>427590.01</v>
      </c>
      <c r="G57" s="320">
        <v>33</v>
      </c>
      <c r="H57" s="320">
        <v>17618.3</v>
      </c>
      <c r="I57" s="310">
        <v>165290.6</v>
      </c>
      <c r="J57" s="310">
        <v>70839.63</v>
      </c>
      <c r="L57" s="324">
        <v>0</v>
      </c>
      <c r="O57" s="310">
        <v>-695333.11</v>
      </c>
      <c r="P57" s="310">
        <v>1430245.31</v>
      </c>
      <c r="Q57" s="330">
        <v>892908.35</v>
      </c>
      <c r="S57" s="330">
        <v>480.19</v>
      </c>
      <c r="T57" s="330">
        <v>1320606</v>
      </c>
      <c r="V57" s="336">
        <v>1544207</v>
      </c>
      <c r="W57" s="336">
        <v>3000</v>
      </c>
      <c r="Y57" s="336">
        <v>531435.9</v>
      </c>
      <c r="Z57" s="336">
        <v>188892.3</v>
      </c>
      <c r="AB57" s="321">
        <f t="shared" si="1"/>
        <v>445241.31</v>
      </c>
      <c r="AC57" s="337">
        <f t="shared" si="2"/>
        <v>0</v>
      </c>
      <c r="AD57" s="269">
        <f t="shared" si="3"/>
        <v>445241.31</v>
      </c>
      <c r="AE57" s="338">
        <f t="shared" si="4"/>
        <v>2213994.54</v>
      </c>
      <c r="AF57" s="339">
        <f t="shared" si="5"/>
        <v>2267535.1999999997</v>
      </c>
      <c r="AG57" s="250">
        <f t="shared" si="6"/>
        <v>-53540.659999999683</v>
      </c>
    </row>
    <row r="58" spans="1:33" x14ac:dyDescent="0.25">
      <c r="A58" s="254" t="s">
        <v>289</v>
      </c>
      <c r="B58" s="254" t="s">
        <v>3</v>
      </c>
      <c r="C58" s="264">
        <v>5299</v>
      </c>
      <c r="D58" s="264" t="s">
        <v>654</v>
      </c>
      <c r="E58" t="s">
        <v>2584</v>
      </c>
      <c r="F58" s="320">
        <v>507176.6</v>
      </c>
      <c r="G58" s="320">
        <v>141564.45000000001</v>
      </c>
      <c r="H58" s="320">
        <v>94260.94</v>
      </c>
      <c r="I58" s="310">
        <v>3</v>
      </c>
      <c r="J58" s="310">
        <v>1251482.52</v>
      </c>
      <c r="L58" s="324">
        <v>0</v>
      </c>
      <c r="O58" s="310">
        <v>-1194587.6599999999</v>
      </c>
      <c r="P58" s="310">
        <v>2897338.69</v>
      </c>
      <c r="Q58" s="330">
        <v>1937816.92</v>
      </c>
      <c r="R58" s="330">
        <v>488000</v>
      </c>
      <c r="S58" s="330">
        <v>479.28</v>
      </c>
      <c r="T58" s="330">
        <v>1455708.9</v>
      </c>
      <c r="U58" s="330">
        <v>716</v>
      </c>
      <c r="V58" s="336">
        <v>1774264.9</v>
      </c>
      <c r="W58" s="336">
        <v>14351</v>
      </c>
      <c r="X58" s="336">
        <v>4036</v>
      </c>
      <c r="Y58" s="336">
        <v>1583084.53</v>
      </c>
      <c r="Z58" s="336">
        <v>214532.19</v>
      </c>
      <c r="AA58" s="336">
        <v>716</v>
      </c>
      <c r="AB58" s="321">
        <f t="shared" si="1"/>
        <v>743001.99</v>
      </c>
      <c r="AC58" s="337">
        <f t="shared" si="2"/>
        <v>0</v>
      </c>
      <c r="AD58" s="269">
        <f t="shared" si="3"/>
        <v>743001.99</v>
      </c>
      <c r="AE58" s="338">
        <f t="shared" si="4"/>
        <v>3882721.0999999996</v>
      </c>
      <c r="AF58" s="339">
        <f t="shared" si="5"/>
        <v>3590984.6199999996</v>
      </c>
      <c r="AG58" s="250">
        <f t="shared" si="6"/>
        <v>291736.48</v>
      </c>
    </row>
    <row r="59" spans="1:33" x14ac:dyDescent="0.25">
      <c r="A59" s="254" t="s">
        <v>289</v>
      </c>
      <c r="B59" s="254" t="s">
        <v>3</v>
      </c>
      <c r="C59" s="264">
        <v>3522</v>
      </c>
      <c r="D59" s="264" t="s">
        <v>655</v>
      </c>
      <c r="E59" t="s">
        <v>2585</v>
      </c>
      <c r="F59" s="320">
        <v>592314.31000000006</v>
      </c>
      <c r="G59" s="320">
        <v>80990</v>
      </c>
      <c r="H59" s="320">
        <v>121744.53</v>
      </c>
      <c r="I59" s="310">
        <v>2</v>
      </c>
      <c r="J59" s="310">
        <v>118981.2</v>
      </c>
      <c r="K59" s="324">
        <v>19050</v>
      </c>
      <c r="L59" s="324">
        <v>0</v>
      </c>
      <c r="O59" s="310">
        <v>-2919281.03</v>
      </c>
      <c r="P59" s="310">
        <v>3457082.1</v>
      </c>
      <c r="Q59" s="330">
        <v>1021317.42</v>
      </c>
      <c r="R59" s="330">
        <v>72000</v>
      </c>
      <c r="S59" s="330">
        <v>521.59</v>
      </c>
      <c r="T59" s="330">
        <v>955143</v>
      </c>
      <c r="V59" s="336">
        <v>1245579.6000000001</v>
      </c>
      <c r="W59" s="336">
        <v>6975</v>
      </c>
      <c r="X59" s="336">
        <v>2006</v>
      </c>
      <c r="Y59" s="336">
        <v>352128.02</v>
      </c>
      <c r="Z59" s="336">
        <v>85112.42</v>
      </c>
      <c r="AB59" s="321">
        <f t="shared" si="1"/>
        <v>795048.84000000008</v>
      </c>
      <c r="AC59" s="337">
        <f t="shared" si="2"/>
        <v>19050</v>
      </c>
      <c r="AD59" s="269">
        <f t="shared" si="3"/>
        <v>775998.84000000008</v>
      </c>
      <c r="AE59" s="338">
        <f t="shared" si="4"/>
        <v>2048982.01</v>
      </c>
      <c r="AF59" s="339">
        <f t="shared" si="5"/>
        <v>1691801.04</v>
      </c>
      <c r="AG59" s="250">
        <f t="shared" si="6"/>
        <v>357180.97</v>
      </c>
    </row>
    <row r="60" spans="1:33" x14ac:dyDescent="0.25">
      <c r="A60" s="254" t="s">
        <v>289</v>
      </c>
      <c r="B60" s="254" t="s">
        <v>3</v>
      </c>
      <c r="C60" s="264">
        <v>3001</v>
      </c>
      <c r="D60" s="264" t="s">
        <v>656</v>
      </c>
      <c r="E60" t="s">
        <v>2586</v>
      </c>
      <c r="F60" s="320">
        <v>211690.15</v>
      </c>
      <c r="G60" s="320">
        <v>66713</v>
      </c>
      <c r="H60" s="320">
        <v>13070</v>
      </c>
      <c r="I60" s="310">
        <v>869226.38</v>
      </c>
      <c r="J60" s="310">
        <v>123030.75</v>
      </c>
      <c r="L60" s="324">
        <v>0</v>
      </c>
      <c r="O60" s="310">
        <v>886521.56</v>
      </c>
      <c r="P60" s="310">
        <v>339109.18</v>
      </c>
      <c r="Q60" s="330">
        <v>1008631.84</v>
      </c>
      <c r="S60" s="330">
        <v>294.87</v>
      </c>
      <c r="T60" s="330">
        <v>791815.5</v>
      </c>
      <c r="V60" s="336">
        <v>1084128.5</v>
      </c>
      <c r="Y60" s="336">
        <v>552205</v>
      </c>
      <c r="Z60" s="336">
        <v>106309.17</v>
      </c>
      <c r="AB60" s="321">
        <f t="shared" si="1"/>
        <v>291473.15000000002</v>
      </c>
      <c r="AC60" s="337">
        <f t="shared" si="2"/>
        <v>0</v>
      </c>
      <c r="AD60" s="269">
        <f t="shared" si="3"/>
        <v>291473.15000000002</v>
      </c>
      <c r="AE60" s="338">
        <f t="shared" si="4"/>
        <v>1800742.21</v>
      </c>
      <c r="AF60" s="339">
        <f t="shared" si="5"/>
        <v>1742642.67</v>
      </c>
      <c r="AG60" s="250">
        <f t="shared" si="6"/>
        <v>58099.540000000037</v>
      </c>
    </row>
    <row r="61" spans="1:33" x14ac:dyDescent="0.25">
      <c r="A61" s="254" t="s">
        <v>289</v>
      </c>
      <c r="B61" s="254" t="s">
        <v>3</v>
      </c>
      <c r="C61" s="264">
        <v>1241</v>
      </c>
      <c r="D61" s="264" t="s">
        <v>657</v>
      </c>
      <c r="E61" t="s">
        <v>2587</v>
      </c>
      <c r="F61" s="320">
        <v>451882.72</v>
      </c>
      <c r="G61" s="320">
        <v>14946.46</v>
      </c>
      <c r="H61" s="320">
        <v>89709.74</v>
      </c>
      <c r="I61" s="310">
        <v>1039157.82</v>
      </c>
      <c r="J61" s="310">
        <v>57319.95</v>
      </c>
      <c r="L61" s="324">
        <v>0</v>
      </c>
      <c r="O61" s="310">
        <v>-265217.33</v>
      </c>
      <c r="P61" s="310">
        <v>1695206.85</v>
      </c>
      <c r="Q61" s="330">
        <v>783809.11</v>
      </c>
      <c r="S61" s="330">
        <v>381.18</v>
      </c>
      <c r="T61" s="330">
        <v>941472</v>
      </c>
      <c r="V61" s="336">
        <v>1226690.1499999999</v>
      </c>
      <c r="Y61" s="336">
        <v>202312.28</v>
      </c>
      <c r="Z61" s="336">
        <v>73632.69</v>
      </c>
      <c r="AB61" s="321">
        <f t="shared" si="1"/>
        <v>556538.92000000004</v>
      </c>
      <c r="AC61" s="337">
        <f t="shared" si="2"/>
        <v>0</v>
      </c>
      <c r="AD61" s="269">
        <f t="shared" si="3"/>
        <v>556538.92000000004</v>
      </c>
      <c r="AE61" s="338">
        <f t="shared" si="4"/>
        <v>1725662.29</v>
      </c>
      <c r="AF61" s="339">
        <f t="shared" si="5"/>
        <v>1502635.1199999999</v>
      </c>
      <c r="AG61" s="250">
        <f t="shared" si="6"/>
        <v>223027.17000000016</v>
      </c>
    </row>
    <row r="62" spans="1:33" x14ac:dyDescent="0.25">
      <c r="A62" s="254" t="s">
        <v>289</v>
      </c>
      <c r="B62" s="254" t="s">
        <v>3</v>
      </c>
      <c r="C62" s="264">
        <v>3625</v>
      </c>
      <c r="D62" s="264" t="s">
        <v>658</v>
      </c>
      <c r="E62" t="s">
        <v>2588</v>
      </c>
      <c r="F62" s="320">
        <v>679736.59</v>
      </c>
      <c r="G62" s="320">
        <v>19864.560000000001</v>
      </c>
      <c r="H62" s="320">
        <v>67762.81</v>
      </c>
      <c r="I62" s="310">
        <v>73356.240000000005</v>
      </c>
      <c r="J62" s="310">
        <v>132564.89000000001</v>
      </c>
      <c r="K62" s="324">
        <v>38107.120000000003</v>
      </c>
      <c r="L62" s="324">
        <v>0</v>
      </c>
      <c r="O62" s="310">
        <v>-1875604.12</v>
      </c>
      <c r="P62" s="310">
        <v>2729343.72</v>
      </c>
      <c r="Q62" s="330">
        <v>1101175.8799999999</v>
      </c>
      <c r="S62" s="330">
        <v>768.26</v>
      </c>
      <c r="T62" s="330">
        <v>1097974.5</v>
      </c>
      <c r="V62" s="336">
        <v>1356639.18</v>
      </c>
      <c r="W62" s="336">
        <v>4000</v>
      </c>
      <c r="X62" s="336">
        <v>1660</v>
      </c>
      <c r="Y62" s="336">
        <v>634759.39</v>
      </c>
      <c r="Z62" s="336">
        <v>121421.7</v>
      </c>
      <c r="AB62" s="321">
        <f t="shared" si="1"/>
        <v>767363.96</v>
      </c>
      <c r="AC62" s="337">
        <f t="shared" si="2"/>
        <v>38107.120000000003</v>
      </c>
      <c r="AD62" s="269">
        <f t="shared" si="3"/>
        <v>729256.84</v>
      </c>
      <c r="AE62" s="338">
        <f t="shared" si="4"/>
        <v>2199918.6399999997</v>
      </c>
      <c r="AF62" s="339">
        <f t="shared" si="5"/>
        <v>2118480.27</v>
      </c>
      <c r="AG62" s="250">
        <f t="shared" si="6"/>
        <v>81438.369999999646</v>
      </c>
    </row>
    <row r="63" spans="1:33" x14ac:dyDescent="0.25">
      <c r="A63" s="254" t="s">
        <v>289</v>
      </c>
      <c r="B63" s="254" t="s">
        <v>3</v>
      </c>
      <c r="C63" s="264">
        <v>6304</v>
      </c>
      <c r="D63" s="264" t="s">
        <v>659</v>
      </c>
      <c r="E63" t="s">
        <v>2589</v>
      </c>
      <c r="F63" s="320">
        <v>1089536.1000000001</v>
      </c>
      <c r="G63" s="320">
        <v>30485.87</v>
      </c>
      <c r="H63" s="320">
        <v>17925.59</v>
      </c>
      <c r="I63" s="310">
        <v>18062</v>
      </c>
      <c r="J63" s="310">
        <v>510140.81</v>
      </c>
      <c r="K63" s="324">
        <v>21040</v>
      </c>
      <c r="L63" s="324">
        <v>0</v>
      </c>
      <c r="O63" s="310">
        <v>-1812144.48</v>
      </c>
      <c r="P63" s="310">
        <v>3207310.61</v>
      </c>
      <c r="Q63" s="330">
        <v>1548146.81</v>
      </c>
      <c r="R63" s="330">
        <v>93780</v>
      </c>
      <c r="S63" s="330">
        <v>1102.29</v>
      </c>
      <c r="T63" s="330">
        <v>2032663.5</v>
      </c>
      <c r="V63" s="336">
        <v>2356073.7000000002</v>
      </c>
      <c r="W63" s="336">
        <v>3490</v>
      </c>
      <c r="X63" s="336">
        <v>3040</v>
      </c>
      <c r="Y63" s="336">
        <v>826663.13</v>
      </c>
      <c r="Z63" s="336">
        <v>236481.53</v>
      </c>
      <c r="AB63" s="321">
        <f t="shared" si="1"/>
        <v>1137947.5600000003</v>
      </c>
      <c r="AC63" s="337">
        <f t="shared" si="2"/>
        <v>21040</v>
      </c>
      <c r="AD63" s="269">
        <f t="shared" si="3"/>
        <v>1116907.5600000003</v>
      </c>
      <c r="AE63" s="338">
        <f t="shared" si="4"/>
        <v>3675692.6</v>
      </c>
      <c r="AF63" s="339">
        <f t="shared" si="5"/>
        <v>3425748.36</v>
      </c>
      <c r="AG63" s="250">
        <f t="shared" si="6"/>
        <v>249944.24000000022</v>
      </c>
    </row>
    <row r="64" spans="1:33" x14ac:dyDescent="0.25">
      <c r="A64" s="254" t="s">
        <v>289</v>
      </c>
      <c r="B64" s="254" t="s">
        <v>3</v>
      </c>
      <c r="C64" s="264">
        <v>4738</v>
      </c>
      <c r="D64" s="264" t="s">
        <v>660</v>
      </c>
      <c r="E64" t="s">
        <v>2590</v>
      </c>
      <c r="F64" s="320">
        <v>997384.74</v>
      </c>
      <c r="G64" s="320">
        <v>20970.419999999998</v>
      </c>
      <c r="H64" s="320">
        <v>182190.97</v>
      </c>
      <c r="I64" s="310">
        <v>1101826.49</v>
      </c>
      <c r="J64" s="310">
        <v>188495.12</v>
      </c>
      <c r="L64" s="324">
        <v>0</v>
      </c>
      <c r="O64" s="310">
        <v>-431265.11</v>
      </c>
      <c r="P64" s="310">
        <v>2601971.02</v>
      </c>
      <c r="Q64" s="330">
        <v>1513798.34</v>
      </c>
      <c r="R64" s="330">
        <v>130400</v>
      </c>
      <c r="S64" s="330">
        <v>1047.8599999999999</v>
      </c>
      <c r="T64" s="330">
        <v>1109871</v>
      </c>
      <c r="V64" s="336">
        <v>1497350</v>
      </c>
      <c r="X64" s="336">
        <v>4680</v>
      </c>
      <c r="Y64" s="336">
        <v>743526.99</v>
      </c>
      <c r="Z64" s="336">
        <v>189398.38</v>
      </c>
      <c r="AB64" s="321">
        <f t="shared" si="1"/>
        <v>1200546.1300000001</v>
      </c>
      <c r="AC64" s="337">
        <f t="shared" si="2"/>
        <v>0</v>
      </c>
      <c r="AD64" s="269">
        <f t="shared" si="3"/>
        <v>1200546.1300000001</v>
      </c>
      <c r="AE64" s="338">
        <f t="shared" si="4"/>
        <v>2755117.2</v>
      </c>
      <c r="AF64" s="339">
        <f t="shared" si="5"/>
        <v>2434955.37</v>
      </c>
      <c r="AG64" s="250">
        <f t="shared" si="6"/>
        <v>320161.83000000007</v>
      </c>
    </row>
    <row r="65" spans="1:33" x14ac:dyDescent="0.25">
      <c r="A65" s="254" t="s">
        <v>289</v>
      </c>
      <c r="B65" s="254" t="s">
        <v>3</v>
      </c>
      <c r="C65" s="264">
        <v>3535</v>
      </c>
      <c r="D65" s="264" t="s">
        <v>661</v>
      </c>
      <c r="E65" t="s">
        <v>2591</v>
      </c>
      <c r="F65" s="320">
        <v>730438.82</v>
      </c>
      <c r="G65" s="320">
        <v>41498.449999999997</v>
      </c>
      <c r="H65" s="320">
        <v>66781.509999999995</v>
      </c>
      <c r="I65" s="310">
        <v>797399.85</v>
      </c>
      <c r="J65" s="310">
        <v>66453.539999999994</v>
      </c>
      <c r="K65" s="324">
        <v>14775</v>
      </c>
      <c r="L65" s="324">
        <v>0</v>
      </c>
      <c r="O65" s="310">
        <v>-1644258.13</v>
      </c>
      <c r="P65" s="310">
        <v>3048211.32</v>
      </c>
      <c r="Q65" s="330">
        <v>1159473.05</v>
      </c>
      <c r="R65" s="330">
        <v>127000</v>
      </c>
      <c r="S65" s="330">
        <v>757.2</v>
      </c>
      <c r="T65" s="330">
        <v>1505712</v>
      </c>
      <c r="U65" s="330">
        <v>5910</v>
      </c>
      <c r="V65" s="336">
        <v>1831916.6</v>
      </c>
      <c r="Y65" s="336">
        <v>637685.74</v>
      </c>
      <c r="Z65" s="336">
        <v>45405.93</v>
      </c>
      <c r="AB65" s="321">
        <f t="shared" si="1"/>
        <v>838718.77999999991</v>
      </c>
      <c r="AC65" s="337">
        <f t="shared" si="2"/>
        <v>14775</v>
      </c>
      <c r="AD65" s="269">
        <f t="shared" si="3"/>
        <v>823943.77999999991</v>
      </c>
      <c r="AE65" s="338">
        <f t="shared" si="4"/>
        <v>2798852.25</v>
      </c>
      <c r="AF65" s="339">
        <f t="shared" si="5"/>
        <v>2515008.27</v>
      </c>
      <c r="AG65" s="250">
        <f t="shared" si="6"/>
        <v>283843.98</v>
      </c>
    </row>
    <row r="66" spans="1:33" x14ac:dyDescent="0.25">
      <c r="A66" s="254" t="s">
        <v>289</v>
      </c>
      <c r="B66" s="254" t="s">
        <v>3</v>
      </c>
      <c r="C66" s="264">
        <v>3889</v>
      </c>
      <c r="D66" s="264" t="s">
        <v>662</v>
      </c>
      <c r="E66" t="s">
        <v>2592</v>
      </c>
      <c r="F66" s="320">
        <v>920438.31</v>
      </c>
      <c r="G66" s="320">
        <v>12703.69</v>
      </c>
      <c r="H66" s="320">
        <v>40881.18</v>
      </c>
      <c r="I66" s="310">
        <v>330761.48</v>
      </c>
      <c r="J66" s="310">
        <v>121931.03</v>
      </c>
      <c r="K66" s="324">
        <v>8120</v>
      </c>
      <c r="L66" s="324">
        <v>0</v>
      </c>
      <c r="O66" s="310">
        <v>-207995.26</v>
      </c>
      <c r="P66" s="310">
        <v>1312112.72</v>
      </c>
      <c r="Q66" s="330">
        <v>1159975.93</v>
      </c>
      <c r="R66" s="330">
        <v>148220</v>
      </c>
      <c r="S66" s="330">
        <v>833.58</v>
      </c>
      <c r="T66" s="330">
        <v>859168.5</v>
      </c>
      <c r="V66" s="336">
        <v>1207669.5</v>
      </c>
      <c r="Y66" s="336">
        <v>488222.05</v>
      </c>
      <c r="Z66" s="336">
        <v>157828.23000000001</v>
      </c>
      <c r="AB66" s="321">
        <f t="shared" si="1"/>
        <v>974023.18</v>
      </c>
      <c r="AC66" s="337">
        <f t="shared" si="2"/>
        <v>8120</v>
      </c>
      <c r="AD66" s="269">
        <f t="shared" si="3"/>
        <v>965903.18</v>
      </c>
      <c r="AE66" s="338">
        <f t="shared" si="4"/>
        <v>2168198.0099999998</v>
      </c>
      <c r="AF66" s="339">
        <f t="shared" si="5"/>
        <v>1853719.78</v>
      </c>
      <c r="AG66" s="250">
        <f t="shared" si="6"/>
        <v>314478.22999999975</v>
      </c>
    </row>
    <row r="67" spans="1:33" x14ac:dyDescent="0.25">
      <c r="A67" s="254" t="s">
        <v>292</v>
      </c>
      <c r="B67" s="254" t="s">
        <v>4</v>
      </c>
      <c r="C67" s="264">
        <v>3322</v>
      </c>
      <c r="D67" s="264" t="s">
        <v>663</v>
      </c>
      <c r="E67" t="s">
        <v>2593</v>
      </c>
      <c r="F67" s="320">
        <v>951284.3</v>
      </c>
      <c r="G67" s="320">
        <v>24820.51</v>
      </c>
      <c r="H67" s="320">
        <v>48332.27</v>
      </c>
      <c r="I67" s="310">
        <v>695122.5</v>
      </c>
      <c r="J67" s="310">
        <v>242339.43</v>
      </c>
      <c r="K67" s="324">
        <v>21000</v>
      </c>
      <c r="L67" s="324">
        <v>0</v>
      </c>
      <c r="O67" s="310">
        <v>952499.98</v>
      </c>
      <c r="P67" s="310">
        <v>997975.02</v>
      </c>
      <c r="Q67" s="330">
        <v>708499.55</v>
      </c>
      <c r="R67" s="330">
        <v>65740</v>
      </c>
      <c r="S67" s="330">
        <v>1124.48</v>
      </c>
      <c r="T67" s="330">
        <v>1081070</v>
      </c>
      <c r="U67" s="330">
        <v>26839</v>
      </c>
      <c r="V67" s="336">
        <v>1304582</v>
      </c>
      <c r="Y67" s="336">
        <v>489023.66</v>
      </c>
      <c r="Z67" s="336">
        <v>99243.36</v>
      </c>
      <c r="AB67" s="321">
        <f t="shared" si="1"/>
        <v>1024437.0800000001</v>
      </c>
      <c r="AC67" s="337">
        <f t="shared" si="2"/>
        <v>21000</v>
      </c>
      <c r="AD67" s="269">
        <f t="shared" si="3"/>
        <v>1003437.0800000001</v>
      </c>
      <c r="AE67" s="338">
        <f t="shared" si="4"/>
        <v>1883273.03</v>
      </c>
      <c r="AF67" s="339">
        <f t="shared" si="5"/>
        <v>1892849.02</v>
      </c>
      <c r="AG67" s="250">
        <f t="shared" si="6"/>
        <v>-9575.9899999999907</v>
      </c>
    </row>
    <row r="68" spans="1:33" x14ac:dyDescent="0.25">
      <c r="A68" s="254" t="s">
        <v>292</v>
      </c>
      <c r="B68" s="254" t="s">
        <v>4</v>
      </c>
      <c r="C68" s="264">
        <v>3383</v>
      </c>
      <c r="D68" s="264" t="s">
        <v>664</v>
      </c>
      <c r="E68" t="s">
        <v>2594</v>
      </c>
      <c r="F68" s="320">
        <v>455576.42</v>
      </c>
      <c r="G68" s="320">
        <v>78192.37</v>
      </c>
      <c r="H68" s="320">
        <v>84010.94</v>
      </c>
      <c r="I68" s="310">
        <v>547716.5</v>
      </c>
      <c r="J68" s="310">
        <v>262129.46</v>
      </c>
      <c r="K68" s="324">
        <v>36770</v>
      </c>
      <c r="L68" s="324">
        <v>0</v>
      </c>
      <c r="N68" s="310">
        <v>4031791.24</v>
      </c>
      <c r="O68" s="310">
        <v>-2735364.35</v>
      </c>
      <c r="Q68" s="330">
        <v>938761.31</v>
      </c>
      <c r="R68" s="330">
        <v>106310</v>
      </c>
      <c r="S68" s="330">
        <v>736.35</v>
      </c>
      <c r="T68" s="330">
        <v>925590</v>
      </c>
      <c r="V68" s="336">
        <v>1159546</v>
      </c>
      <c r="Y68" s="336">
        <v>646133.41</v>
      </c>
      <c r="Z68" s="336">
        <v>71289.45</v>
      </c>
      <c r="AB68" s="321">
        <f t="shared" si="1"/>
        <v>617779.73</v>
      </c>
      <c r="AC68" s="337">
        <f t="shared" si="2"/>
        <v>36770</v>
      </c>
      <c r="AD68" s="269">
        <f t="shared" si="3"/>
        <v>581009.73</v>
      </c>
      <c r="AE68" s="338">
        <f t="shared" si="4"/>
        <v>1971397.6600000001</v>
      </c>
      <c r="AF68" s="339">
        <f t="shared" si="5"/>
        <v>1876968.86</v>
      </c>
      <c r="AG68" s="250">
        <f t="shared" si="6"/>
        <v>94428.800000000047</v>
      </c>
    </row>
    <row r="69" spans="1:33" x14ac:dyDescent="0.25">
      <c r="A69" s="254" t="s">
        <v>292</v>
      </c>
      <c r="B69" s="254" t="s">
        <v>4</v>
      </c>
      <c r="C69" s="264">
        <v>9605</v>
      </c>
      <c r="D69" s="264" t="s">
        <v>665</v>
      </c>
      <c r="E69" t="s">
        <v>2595</v>
      </c>
      <c r="F69" s="320">
        <v>1005742.09</v>
      </c>
      <c r="G69" s="320">
        <v>29514.87</v>
      </c>
      <c r="H69" s="320">
        <v>61802.42</v>
      </c>
      <c r="I69" s="310">
        <v>215480.64</v>
      </c>
      <c r="J69" s="310">
        <v>620205.48</v>
      </c>
      <c r="K69" s="324">
        <v>91263.61</v>
      </c>
      <c r="L69" s="324">
        <v>-7374</v>
      </c>
      <c r="O69" s="310">
        <v>1283097.27</v>
      </c>
      <c r="P69" s="310">
        <v>73641.19</v>
      </c>
      <c r="Q69" s="330">
        <v>1796994.79</v>
      </c>
      <c r="R69" s="330">
        <v>344700</v>
      </c>
      <c r="S69" s="330">
        <v>1076.5</v>
      </c>
      <c r="T69" s="330">
        <v>1728160</v>
      </c>
      <c r="U69" s="330">
        <v>69683</v>
      </c>
      <c r="V69" s="336">
        <v>2176777</v>
      </c>
      <c r="W69" s="336">
        <v>3280</v>
      </c>
      <c r="X69" s="336">
        <v>5607</v>
      </c>
      <c r="Y69" s="336">
        <v>1175522.78</v>
      </c>
      <c r="Z69" s="336">
        <v>87310.080000000002</v>
      </c>
      <c r="AB69" s="321">
        <f t="shared" ref="AB69:AB86" si="7">SUM(F69:H69)</f>
        <v>1097059.3799999999</v>
      </c>
      <c r="AC69" s="337">
        <f t="shared" ref="AC69:AC86" si="8">SUM(K69:L69)</f>
        <v>83889.61</v>
      </c>
      <c r="AD69" s="269">
        <f t="shared" ref="AD69:AD86" si="9">AB69-AC69</f>
        <v>1013169.7699999999</v>
      </c>
      <c r="AE69" s="338">
        <f t="shared" ref="AE69:AE86" si="10">SUM(Q69:U69)</f>
        <v>3940614.29</v>
      </c>
      <c r="AF69" s="339">
        <f t="shared" ref="AF69:AF86" si="11">SUM(V69:AA69)</f>
        <v>3448496.8600000003</v>
      </c>
      <c r="AG69" s="250">
        <f t="shared" ref="AG69:AG86" si="12">AE69-AF69</f>
        <v>492117.4299999997</v>
      </c>
    </row>
    <row r="70" spans="1:33" x14ac:dyDescent="0.25">
      <c r="A70" s="254" t="s">
        <v>292</v>
      </c>
      <c r="B70" s="254" t="s">
        <v>4</v>
      </c>
      <c r="C70" s="264">
        <v>2921</v>
      </c>
      <c r="D70" s="264" t="s">
        <v>666</v>
      </c>
      <c r="E70" t="s">
        <v>2596</v>
      </c>
      <c r="F70" s="320">
        <v>201318.41</v>
      </c>
      <c r="G70" s="320">
        <v>28120</v>
      </c>
      <c r="H70" s="320">
        <v>58486.98</v>
      </c>
      <c r="I70" s="310">
        <v>3</v>
      </c>
      <c r="J70" s="310">
        <v>-248850.2</v>
      </c>
      <c r="N70" s="310">
        <v>-490674.02</v>
      </c>
      <c r="P70" s="310">
        <v>607615.71</v>
      </c>
      <c r="Q70" s="330">
        <v>736055.2</v>
      </c>
      <c r="R70" s="330">
        <v>94600</v>
      </c>
      <c r="S70" s="330">
        <v>179.34</v>
      </c>
      <c r="U70" s="330">
        <v>892540</v>
      </c>
      <c r="V70" s="336">
        <v>1132312</v>
      </c>
      <c r="Y70" s="336">
        <v>482283.14</v>
      </c>
      <c r="Z70" s="336">
        <v>186642.9</v>
      </c>
      <c r="AB70" s="321">
        <f t="shared" si="7"/>
        <v>287925.39</v>
      </c>
      <c r="AC70" s="337">
        <f t="shared" si="8"/>
        <v>0</v>
      </c>
      <c r="AD70" s="269">
        <f t="shared" si="9"/>
        <v>287925.39</v>
      </c>
      <c r="AE70" s="338">
        <f t="shared" si="10"/>
        <v>1723374.54</v>
      </c>
      <c r="AF70" s="339">
        <f t="shared" si="11"/>
        <v>1801238.04</v>
      </c>
      <c r="AG70" s="250">
        <f t="shared" si="12"/>
        <v>-77863.5</v>
      </c>
    </row>
    <row r="71" spans="1:33" x14ac:dyDescent="0.25">
      <c r="A71" s="254" t="s">
        <v>292</v>
      </c>
      <c r="B71" s="254" t="s">
        <v>4</v>
      </c>
      <c r="C71" s="264">
        <v>3783</v>
      </c>
      <c r="D71" s="264" t="s">
        <v>667</v>
      </c>
      <c r="E71" t="s">
        <v>2597</v>
      </c>
      <c r="F71" s="320">
        <v>502287.73</v>
      </c>
      <c r="G71" s="320">
        <v>0</v>
      </c>
      <c r="H71" s="320">
        <v>36576.65</v>
      </c>
      <c r="I71" s="310">
        <v>-591723.05000000005</v>
      </c>
      <c r="J71" s="310">
        <v>687546.39</v>
      </c>
      <c r="L71" s="324">
        <v>0</v>
      </c>
      <c r="O71" s="310">
        <v>-2738270.77</v>
      </c>
      <c r="P71" s="310">
        <v>3812852.35</v>
      </c>
      <c r="Q71" s="330">
        <v>749578.2</v>
      </c>
      <c r="S71" s="330">
        <v>267</v>
      </c>
      <c r="T71" s="330">
        <v>1777256</v>
      </c>
      <c r="U71" s="330">
        <v>-8606.58</v>
      </c>
      <c r="V71" s="336">
        <v>1954134</v>
      </c>
      <c r="Y71" s="336">
        <v>647195.81999999995</v>
      </c>
      <c r="Z71" s="336">
        <v>352158.66</v>
      </c>
      <c r="AA71" s="336">
        <v>4900</v>
      </c>
      <c r="AB71" s="321">
        <f t="shared" si="7"/>
        <v>538864.38</v>
      </c>
      <c r="AC71" s="337">
        <f t="shared" si="8"/>
        <v>0</v>
      </c>
      <c r="AD71" s="269">
        <f t="shared" si="9"/>
        <v>538864.38</v>
      </c>
      <c r="AE71" s="338">
        <f t="shared" si="10"/>
        <v>2518494.62</v>
      </c>
      <c r="AF71" s="339">
        <f t="shared" si="11"/>
        <v>2958388.48</v>
      </c>
      <c r="AG71" s="250">
        <f t="shared" si="12"/>
        <v>-439893.85999999987</v>
      </c>
    </row>
    <row r="72" spans="1:33" x14ac:dyDescent="0.25">
      <c r="A72" s="254" t="s">
        <v>292</v>
      </c>
      <c r="B72" s="254" t="s">
        <v>4</v>
      </c>
      <c r="C72" s="264">
        <v>3268</v>
      </c>
      <c r="D72" s="264" t="s">
        <v>668</v>
      </c>
      <c r="E72" t="s">
        <v>2598</v>
      </c>
      <c r="F72" s="320">
        <v>463882.64</v>
      </c>
      <c r="G72" s="320">
        <v>154919.6</v>
      </c>
      <c r="H72" s="320">
        <v>83133.91</v>
      </c>
      <c r="I72" s="310">
        <v>426814.15</v>
      </c>
      <c r="J72" s="310">
        <v>166284.10999999999</v>
      </c>
      <c r="K72" s="324">
        <v>108975</v>
      </c>
      <c r="L72" s="324">
        <v>-860</v>
      </c>
      <c r="O72" s="310">
        <v>-863061.86</v>
      </c>
      <c r="P72" s="310">
        <v>1909993.72</v>
      </c>
      <c r="Q72" s="330">
        <v>1007627.6</v>
      </c>
      <c r="S72" s="330">
        <v>550.52</v>
      </c>
      <c r="T72" s="330">
        <v>1013650</v>
      </c>
      <c r="U72" s="330">
        <v>62621</v>
      </c>
      <c r="V72" s="336">
        <v>1340873</v>
      </c>
      <c r="Y72" s="336">
        <v>494030.85</v>
      </c>
      <c r="Z72" s="336">
        <v>109557.72</v>
      </c>
      <c r="AB72" s="321">
        <f t="shared" si="7"/>
        <v>701936.15</v>
      </c>
      <c r="AC72" s="337">
        <f t="shared" si="8"/>
        <v>108115</v>
      </c>
      <c r="AD72" s="269">
        <f t="shared" si="9"/>
        <v>593821.15</v>
      </c>
      <c r="AE72" s="338">
        <f t="shared" si="10"/>
        <v>2084449.12</v>
      </c>
      <c r="AF72" s="339">
        <f t="shared" si="11"/>
        <v>1944461.57</v>
      </c>
      <c r="AG72" s="250">
        <f t="shared" si="12"/>
        <v>139987.55000000005</v>
      </c>
    </row>
    <row r="73" spans="1:33" x14ac:dyDescent="0.25">
      <c r="A73" s="254" t="s">
        <v>292</v>
      </c>
      <c r="B73" s="254" t="s">
        <v>4</v>
      </c>
      <c r="C73" s="264">
        <v>3398</v>
      </c>
      <c r="D73" s="264" t="s">
        <v>669</v>
      </c>
      <c r="E73" t="s">
        <v>2599</v>
      </c>
      <c r="F73" s="320">
        <v>601840.36</v>
      </c>
      <c r="G73" s="320">
        <v>55260.63</v>
      </c>
      <c r="H73" s="320">
        <v>126849.88</v>
      </c>
      <c r="I73" s="310">
        <v>164938.10999999999</v>
      </c>
      <c r="J73" s="310">
        <v>-3434.57</v>
      </c>
      <c r="K73" s="324">
        <v>8650</v>
      </c>
      <c r="L73" s="324">
        <v>0</v>
      </c>
      <c r="O73" s="310">
        <v>-759973.81</v>
      </c>
      <c r="P73" s="310">
        <v>1439320.15</v>
      </c>
      <c r="Q73" s="330">
        <v>1069497.6200000001</v>
      </c>
      <c r="S73" s="330">
        <v>494.32</v>
      </c>
      <c r="T73" s="330">
        <v>875610</v>
      </c>
      <c r="U73" s="330">
        <v>56813</v>
      </c>
      <c r="V73" s="336">
        <v>1283667</v>
      </c>
      <c r="Y73" s="336">
        <v>343817.97</v>
      </c>
      <c r="Z73" s="336">
        <v>117471.9</v>
      </c>
      <c r="AB73" s="321">
        <f t="shared" si="7"/>
        <v>783950.87</v>
      </c>
      <c r="AC73" s="337">
        <f t="shared" si="8"/>
        <v>8650</v>
      </c>
      <c r="AD73" s="269">
        <f t="shared" si="9"/>
        <v>775300.87</v>
      </c>
      <c r="AE73" s="338">
        <f t="shared" si="10"/>
        <v>2002414.9400000002</v>
      </c>
      <c r="AF73" s="339">
        <f t="shared" si="11"/>
        <v>1744956.8699999999</v>
      </c>
      <c r="AG73" s="250">
        <f t="shared" si="12"/>
        <v>257458.0700000003</v>
      </c>
    </row>
    <row r="74" spans="1:33" x14ac:dyDescent="0.25">
      <c r="A74" s="254" t="s">
        <v>292</v>
      </c>
      <c r="B74" s="254" t="s">
        <v>4</v>
      </c>
      <c r="C74" s="264">
        <v>4777</v>
      </c>
      <c r="D74" s="264" t="s">
        <v>670</v>
      </c>
      <c r="E74" t="s">
        <v>2600</v>
      </c>
      <c r="F74" s="320">
        <v>795877.97</v>
      </c>
      <c r="G74" s="320">
        <v>33308.6</v>
      </c>
      <c r="H74" s="320">
        <v>69507.98</v>
      </c>
      <c r="I74" s="310">
        <v>806667.36</v>
      </c>
      <c r="J74" s="310">
        <v>189217.77</v>
      </c>
      <c r="K74" s="324">
        <v>345735</v>
      </c>
      <c r="L74" s="324">
        <v>0</v>
      </c>
      <c r="O74" s="310">
        <v>-3320369.32</v>
      </c>
      <c r="P74" s="310">
        <v>4868817.07</v>
      </c>
      <c r="Q74" s="330">
        <v>1008526.68</v>
      </c>
      <c r="R74" s="330">
        <v>119990</v>
      </c>
      <c r="S74" s="330">
        <v>711.45</v>
      </c>
      <c r="T74" s="330">
        <v>1314470</v>
      </c>
      <c r="U74" s="330">
        <v>198340</v>
      </c>
      <c r="V74" s="336">
        <v>1823152</v>
      </c>
      <c r="X74" s="336">
        <v>1632</v>
      </c>
      <c r="Y74" s="336">
        <v>718448.05</v>
      </c>
      <c r="Z74" s="336">
        <v>98409.15</v>
      </c>
      <c r="AB74" s="321">
        <f t="shared" si="7"/>
        <v>898694.54999999993</v>
      </c>
      <c r="AC74" s="337">
        <f t="shared" si="8"/>
        <v>345735</v>
      </c>
      <c r="AD74" s="269">
        <f t="shared" si="9"/>
        <v>552959.54999999993</v>
      </c>
      <c r="AE74" s="338">
        <f t="shared" si="10"/>
        <v>2642038.13</v>
      </c>
      <c r="AF74" s="339">
        <f t="shared" si="11"/>
        <v>2641641.1999999997</v>
      </c>
      <c r="AG74" s="250">
        <f t="shared" si="12"/>
        <v>396.93000000016764</v>
      </c>
    </row>
    <row r="75" spans="1:33" x14ac:dyDescent="0.25">
      <c r="A75" s="254" t="s">
        <v>292</v>
      </c>
      <c r="B75" s="254" t="s">
        <v>4</v>
      </c>
      <c r="C75" s="264">
        <v>2834</v>
      </c>
      <c r="D75" s="264" t="s">
        <v>671</v>
      </c>
      <c r="E75" t="s">
        <v>2601</v>
      </c>
      <c r="F75" s="320">
        <v>389918.31</v>
      </c>
      <c r="G75" s="320">
        <v>0</v>
      </c>
      <c r="H75" s="320">
        <v>65289.29</v>
      </c>
      <c r="I75" s="310">
        <v>143168.72</v>
      </c>
      <c r="J75" s="310">
        <v>112740.93</v>
      </c>
      <c r="L75" s="324">
        <v>0</v>
      </c>
      <c r="O75" s="310">
        <v>282674.23</v>
      </c>
      <c r="P75" s="310">
        <v>310741.76000000001</v>
      </c>
      <c r="Q75" s="330">
        <v>719588.61</v>
      </c>
      <c r="R75" s="330">
        <v>94770</v>
      </c>
      <c r="S75" s="330">
        <v>343.38</v>
      </c>
      <c r="T75" s="330">
        <v>1146980</v>
      </c>
      <c r="V75" s="336">
        <v>1417963</v>
      </c>
      <c r="Y75" s="336">
        <v>365350.71</v>
      </c>
      <c r="Z75" s="336">
        <v>60667.02</v>
      </c>
      <c r="AB75" s="321">
        <f t="shared" si="7"/>
        <v>455207.6</v>
      </c>
      <c r="AC75" s="337">
        <f t="shared" si="8"/>
        <v>0</v>
      </c>
      <c r="AD75" s="269">
        <f t="shared" si="9"/>
        <v>455207.6</v>
      </c>
      <c r="AE75" s="338">
        <f t="shared" si="10"/>
        <v>1961681.99</v>
      </c>
      <c r="AF75" s="339">
        <f t="shared" si="11"/>
        <v>1843980.73</v>
      </c>
      <c r="AG75" s="250">
        <f t="shared" si="12"/>
        <v>117701.26000000001</v>
      </c>
    </row>
    <row r="76" spans="1:33" x14ac:dyDescent="0.25">
      <c r="A76" s="254" t="s">
        <v>292</v>
      </c>
      <c r="B76" s="254" t="s">
        <v>4</v>
      </c>
      <c r="C76" s="264">
        <v>2338</v>
      </c>
      <c r="D76" s="264" t="s">
        <v>672</v>
      </c>
      <c r="E76" t="s">
        <v>2602</v>
      </c>
      <c r="F76" s="320">
        <v>118684.71</v>
      </c>
      <c r="G76" s="320">
        <v>21455</v>
      </c>
      <c r="H76" s="320">
        <v>37235.5</v>
      </c>
      <c r="I76" s="310">
        <v>70418.62</v>
      </c>
      <c r="J76" s="310">
        <v>111508.95</v>
      </c>
      <c r="L76" s="324">
        <v>0</v>
      </c>
      <c r="O76" s="310">
        <v>-2831361.3</v>
      </c>
      <c r="P76" s="310">
        <v>3226080.14</v>
      </c>
      <c r="Q76" s="330">
        <v>725921.49</v>
      </c>
      <c r="R76" s="330">
        <v>109932</v>
      </c>
      <c r="S76" s="330">
        <v>15.96</v>
      </c>
      <c r="T76" s="330">
        <v>1136120</v>
      </c>
      <c r="U76" s="330">
        <v>544</v>
      </c>
      <c r="V76" s="336">
        <v>1458320</v>
      </c>
      <c r="X76" s="336">
        <v>10640</v>
      </c>
      <c r="Y76" s="336">
        <v>433559.37</v>
      </c>
      <c r="Z76" s="336">
        <v>105430.14</v>
      </c>
      <c r="AB76" s="321">
        <f t="shared" si="7"/>
        <v>177375.21000000002</v>
      </c>
      <c r="AC76" s="337">
        <f t="shared" si="8"/>
        <v>0</v>
      </c>
      <c r="AD76" s="269">
        <f t="shared" si="9"/>
        <v>177375.21000000002</v>
      </c>
      <c r="AE76" s="338">
        <f t="shared" si="10"/>
        <v>1972533.45</v>
      </c>
      <c r="AF76" s="339">
        <f t="shared" si="11"/>
        <v>2007949.51</v>
      </c>
      <c r="AG76" s="250">
        <f t="shared" si="12"/>
        <v>-35416.060000000056</v>
      </c>
    </row>
    <row r="77" spans="1:33" x14ac:dyDescent="0.25">
      <c r="A77" s="254" t="s">
        <v>292</v>
      </c>
      <c r="B77" s="254" t="s">
        <v>4</v>
      </c>
      <c r="C77" s="264">
        <v>4468</v>
      </c>
      <c r="D77" s="264" t="s">
        <v>673</v>
      </c>
      <c r="E77" t="s">
        <v>2603</v>
      </c>
      <c r="F77" s="320">
        <v>715633.39</v>
      </c>
      <c r="G77" s="320">
        <v>80529.679999999993</v>
      </c>
      <c r="H77" s="320">
        <v>37546.239999999998</v>
      </c>
      <c r="I77" s="310">
        <v>412800.27</v>
      </c>
      <c r="J77" s="310">
        <v>153088.94</v>
      </c>
      <c r="L77" s="324">
        <v>0</v>
      </c>
      <c r="O77" s="310">
        <v>-1319614.56</v>
      </c>
      <c r="P77" s="310">
        <v>2484321.89</v>
      </c>
      <c r="Q77" s="330">
        <v>1336973.3700000001</v>
      </c>
      <c r="R77" s="330">
        <v>121000</v>
      </c>
      <c r="S77" s="330">
        <v>712.59</v>
      </c>
      <c r="T77" s="330">
        <v>1518820</v>
      </c>
      <c r="V77" s="336">
        <v>1838010</v>
      </c>
      <c r="X77" s="336">
        <v>541</v>
      </c>
      <c r="Y77" s="336">
        <v>858206.25</v>
      </c>
      <c r="Z77" s="336">
        <v>45857.52</v>
      </c>
      <c r="AB77" s="321">
        <f t="shared" si="7"/>
        <v>833709.31</v>
      </c>
      <c r="AC77" s="337">
        <f t="shared" si="8"/>
        <v>0</v>
      </c>
      <c r="AD77" s="269">
        <f t="shared" si="9"/>
        <v>833709.31</v>
      </c>
      <c r="AE77" s="338">
        <f t="shared" si="10"/>
        <v>2977505.96</v>
      </c>
      <c r="AF77" s="339">
        <f t="shared" si="11"/>
        <v>2742614.77</v>
      </c>
      <c r="AG77" s="250">
        <f t="shared" si="12"/>
        <v>234891.18999999994</v>
      </c>
    </row>
    <row r="78" spans="1:33" x14ac:dyDescent="0.25">
      <c r="A78" s="254" t="s">
        <v>292</v>
      </c>
      <c r="B78" s="254" t="s">
        <v>4</v>
      </c>
      <c r="C78" s="264">
        <v>1481</v>
      </c>
      <c r="D78" s="264" t="s">
        <v>674</v>
      </c>
      <c r="E78" t="s">
        <v>2604</v>
      </c>
      <c r="F78" s="320">
        <v>193821.68</v>
      </c>
      <c r="G78" s="320">
        <v>0</v>
      </c>
      <c r="H78" s="320">
        <v>24372.23</v>
      </c>
      <c r="I78" s="310">
        <v>131881.18</v>
      </c>
      <c r="J78" s="310">
        <v>-2943.83</v>
      </c>
      <c r="O78" s="310">
        <v>-933912.4</v>
      </c>
      <c r="P78" s="310">
        <v>1219746.8700000001</v>
      </c>
      <c r="Q78" s="330">
        <v>447899.78</v>
      </c>
      <c r="U78" s="330">
        <v>834510</v>
      </c>
      <c r="V78" s="336">
        <v>953599.63</v>
      </c>
      <c r="Y78" s="336">
        <v>163325.67000000001</v>
      </c>
      <c r="Z78" s="336">
        <v>104187.69</v>
      </c>
      <c r="AB78" s="321">
        <f t="shared" si="7"/>
        <v>218193.91</v>
      </c>
      <c r="AC78" s="337">
        <f t="shared" si="8"/>
        <v>0</v>
      </c>
      <c r="AD78" s="269">
        <f t="shared" si="9"/>
        <v>218193.91</v>
      </c>
      <c r="AE78" s="338">
        <f t="shared" si="10"/>
        <v>1282409.78</v>
      </c>
      <c r="AF78" s="339">
        <f t="shared" si="11"/>
        <v>1221112.99</v>
      </c>
      <c r="AG78" s="250">
        <f t="shared" si="12"/>
        <v>61296.790000000037</v>
      </c>
    </row>
    <row r="79" spans="1:33" x14ac:dyDescent="0.25">
      <c r="A79" s="254" t="s">
        <v>292</v>
      </c>
      <c r="B79" s="254" t="s">
        <v>4</v>
      </c>
      <c r="C79" s="264">
        <v>2622</v>
      </c>
      <c r="D79" s="264" t="s">
        <v>675</v>
      </c>
      <c r="E79" t="s">
        <v>2605</v>
      </c>
      <c r="F79" s="320">
        <v>420070.47</v>
      </c>
      <c r="G79" s="320">
        <v>0</v>
      </c>
      <c r="H79" s="320">
        <v>71460.36</v>
      </c>
      <c r="I79" s="310">
        <v>445499.64</v>
      </c>
      <c r="J79" s="310">
        <v>29442.16</v>
      </c>
      <c r="L79" s="324">
        <v>0</v>
      </c>
      <c r="O79" s="310">
        <v>-1431006.14</v>
      </c>
      <c r="P79" s="310">
        <v>2368149.29</v>
      </c>
      <c r="Q79" s="330">
        <v>678552.51</v>
      </c>
      <c r="R79" s="330">
        <v>122000</v>
      </c>
      <c r="S79" s="330">
        <v>492.76</v>
      </c>
      <c r="T79" s="330">
        <v>1562620</v>
      </c>
      <c r="U79" s="330">
        <v>46350</v>
      </c>
      <c r="V79" s="336">
        <v>1759273</v>
      </c>
      <c r="Y79" s="336">
        <v>524512.76</v>
      </c>
      <c r="Z79" s="336">
        <v>96900.03</v>
      </c>
      <c r="AB79" s="321">
        <f t="shared" si="7"/>
        <v>491530.82999999996</v>
      </c>
      <c r="AC79" s="337">
        <f t="shared" si="8"/>
        <v>0</v>
      </c>
      <c r="AD79" s="269">
        <f t="shared" si="9"/>
        <v>491530.82999999996</v>
      </c>
      <c r="AE79" s="338">
        <f t="shared" si="10"/>
        <v>2410015.27</v>
      </c>
      <c r="AF79" s="339">
        <f t="shared" si="11"/>
        <v>2380685.7899999996</v>
      </c>
      <c r="AG79" s="250">
        <f t="shared" si="12"/>
        <v>29329.480000000447</v>
      </c>
    </row>
    <row r="80" spans="1:33" x14ac:dyDescent="0.25">
      <c r="A80" s="254" t="s">
        <v>295</v>
      </c>
      <c r="B80" s="254" t="s">
        <v>5</v>
      </c>
      <c r="C80" s="264">
        <v>4703</v>
      </c>
      <c r="D80" s="264" t="s">
        <v>676</v>
      </c>
      <c r="E80" t="s">
        <v>2606</v>
      </c>
      <c r="F80" s="320">
        <v>701174.15</v>
      </c>
      <c r="G80" s="320">
        <v>29148.16</v>
      </c>
      <c r="H80" s="320">
        <v>22993.01</v>
      </c>
      <c r="I80" s="310">
        <v>376826.23</v>
      </c>
      <c r="J80" s="310">
        <v>468929.1</v>
      </c>
      <c r="K80" s="324">
        <v>20700</v>
      </c>
      <c r="L80" s="324">
        <v>0</v>
      </c>
      <c r="M80" s="310">
        <v>21500</v>
      </c>
      <c r="O80" s="310">
        <v>-719785.74</v>
      </c>
      <c r="P80" s="310">
        <v>2500428.33</v>
      </c>
      <c r="Q80" s="330">
        <v>1017853.4</v>
      </c>
      <c r="R80" s="330">
        <v>2250</v>
      </c>
      <c r="S80" s="330">
        <v>1014.96</v>
      </c>
      <c r="T80" s="330">
        <v>1304300</v>
      </c>
      <c r="V80" s="336">
        <v>1669577</v>
      </c>
      <c r="W80" s="336">
        <v>3595</v>
      </c>
      <c r="X80" s="336">
        <v>5444</v>
      </c>
      <c r="Y80" s="336">
        <v>696577.6</v>
      </c>
      <c r="Z80" s="336">
        <v>173996.7</v>
      </c>
      <c r="AB80" s="321">
        <f t="shared" si="7"/>
        <v>753315.32000000007</v>
      </c>
      <c r="AC80" s="337">
        <f t="shared" si="8"/>
        <v>20700</v>
      </c>
      <c r="AD80" s="269">
        <f t="shared" si="9"/>
        <v>732615.32000000007</v>
      </c>
      <c r="AE80" s="338">
        <f t="shared" si="10"/>
        <v>2325418.36</v>
      </c>
      <c r="AF80" s="339">
        <f t="shared" si="11"/>
        <v>2549190.3000000003</v>
      </c>
      <c r="AG80" s="250">
        <f t="shared" si="12"/>
        <v>-223771.94000000041</v>
      </c>
    </row>
    <row r="81" spans="1:33" x14ac:dyDescent="0.25">
      <c r="A81" s="254" t="s">
        <v>295</v>
      </c>
      <c r="B81" s="254" t="s">
        <v>5</v>
      </c>
      <c r="C81" s="264">
        <v>1824</v>
      </c>
      <c r="D81" s="264" t="s">
        <v>677</v>
      </c>
      <c r="E81" t="s">
        <v>2607</v>
      </c>
      <c r="F81" s="320">
        <v>423448.38</v>
      </c>
      <c r="G81" s="320">
        <v>16825.8</v>
      </c>
      <c r="H81" s="320">
        <v>30410.33</v>
      </c>
      <c r="I81" s="310">
        <v>5</v>
      </c>
      <c r="J81" s="310">
        <v>193097.07</v>
      </c>
      <c r="K81" s="324">
        <v>10950</v>
      </c>
      <c r="L81" s="324">
        <v>0</v>
      </c>
      <c r="O81" s="310">
        <v>-1517598.91</v>
      </c>
      <c r="P81" s="310">
        <v>2140561.41</v>
      </c>
      <c r="Q81" s="330">
        <v>697049.48</v>
      </c>
      <c r="R81" s="330">
        <v>126990</v>
      </c>
      <c r="S81" s="330">
        <v>523.58000000000004</v>
      </c>
      <c r="T81" s="330">
        <v>958539.5</v>
      </c>
      <c r="V81" s="336">
        <v>1291999.5</v>
      </c>
      <c r="W81" s="336">
        <v>860</v>
      </c>
      <c r="Y81" s="336">
        <v>397607.48</v>
      </c>
      <c r="Z81" s="336">
        <v>62761.5</v>
      </c>
      <c r="AB81" s="321">
        <f t="shared" si="7"/>
        <v>470684.51</v>
      </c>
      <c r="AC81" s="337">
        <f t="shared" si="8"/>
        <v>10950</v>
      </c>
      <c r="AD81" s="269">
        <f t="shared" si="9"/>
        <v>459734.51</v>
      </c>
      <c r="AE81" s="338">
        <f t="shared" si="10"/>
        <v>1783102.56</v>
      </c>
      <c r="AF81" s="339">
        <f t="shared" si="11"/>
        <v>1753228.48</v>
      </c>
      <c r="AG81" s="250">
        <f t="shared" si="12"/>
        <v>29874.080000000075</v>
      </c>
    </row>
    <row r="82" spans="1:33" x14ac:dyDescent="0.25">
      <c r="A82" s="254" t="s">
        <v>295</v>
      </c>
      <c r="B82" s="254" t="s">
        <v>5</v>
      </c>
      <c r="C82" s="264">
        <v>4449</v>
      </c>
      <c r="D82" s="264" t="s">
        <v>678</v>
      </c>
      <c r="E82" t="s">
        <v>2608</v>
      </c>
      <c r="F82" s="320">
        <v>921262.07</v>
      </c>
      <c r="G82" s="320">
        <v>62587.11</v>
      </c>
      <c r="H82" s="320">
        <v>71392</v>
      </c>
      <c r="I82" s="310">
        <v>707869.7</v>
      </c>
      <c r="J82" s="310">
        <v>448713.85</v>
      </c>
      <c r="K82" s="324">
        <v>32625</v>
      </c>
      <c r="L82" s="324">
        <v>0</v>
      </c>
      <c r="O82" s="310">
        <v>-222004.21</v>
      </c>
      <c r="P82" s="310">
        <v>2191938.59</v>
      </c>
      <c r="Q82" s="330">
        <v>1116502.49</v>
      </c>
      <c r="R82" s="330">
        <v>129090</v>
      </c>
      <c r="S82" s="330">
        <v>1216.45</v>
      </c>
      <c r="T82" s="330">
        <v>530701.5</v>
      </c>
      <c r="V82" s="336">
        <v>794711.5</v>
      </c>
      <c r="W82" s="336">
        <v>16414</v>
      </c>
      <c r="Y82" s="336">
        <v>554983.77</v>
      </c>
      <c r="Z82" s="336">
        <v>202135.82</v>
      </c>
      <c r="AB82" s="321">
        <f t="shared" si="7"/>
        <v>1055241.18</v>
      </c>
      <c r="AC82" s="337">
        <f t="shared" si="8"/>
        <v>32625</v>
      </c>
      <c r="AD82" s="269">
        <f t="shared" si="9"/>
        <v>1022616.1799999999</v>
      </c>
      <c r="AE82" s="338">
        <f t="shared" si="10"/>
        <v>1777510.44</v>
      </c>
      <c r="AF82" s="339">
        <f t="shared" si="11"/>
        <v>1568245.09</v>
      </c>
      <c r="AG82" s="250">
        <f t="shared" si="12"/>
        <v>209265.34999999986</v>
      </c>
    </row>
    <row r="83" spans="1:33" x14ac:dyDescent="0.25">
      <c r="A83" s="254" t="s">
        <v>295</v>
      </c>
      <c r="B83" s="254" t="s">
        <v>5</v>
      </c>
      <c r="C83" s="264">
        <v>4777</v>
      </c>
      <c r="D83" s="264" t="s">
        <v>679</v>
      </c>
      <c r="E83" t="s">
        <v>2609</v>
      </c>
      <c r="F83" s="320">
        <v>899977.31</v>
      </c>
      <c r="G83" s="320">
        <v>58578.73</v>
      </c>
      <c r="H83" s="320">
        <v>65741.37</v>
      </c>
      <c r="I83" s="310">
        <v>834266.13</v>
      </c>
      <c r="J83" s="310">
        <v>293392.62</v>
      </c>
      <c r="K83" s="324">
        <v>23881.3</v>
      </c>
      <c r="L83" s="324">
        <v>0</v>
      </c>
      <c r="O83" s="310">
        <v>-2000930.72</v>
      </c>
      <c r="P83" s="310">
        <v>4194803.6500000004</v>
      </c>
      <c r="Q83" s="330">
        <v>1072798.45</v>
      </c>
      <c r="R83" s="330">
        <v>27000</v>
      </c>
      <c r="S83" s="330">
        <v>1204.52</v>
      </c>
      <c r="T83" s="330">
        <v>1333219.5</v>
      </c>
      <c r="V83" s="336">
        <v>1606834.5</v>
      </c>
      <c r="W83" s="336">
        <v>18693</v>
      </c>
      <c r="X83" s="336">
        <v>1536</v>
      </c>
      <c r="Y83" s="336">
        <v>608308.27</v>
      </c>
      <c r="Z83" s="336">
        <v>264648.77</v>
      </c>
      <c r="AB83" s="321">
        <f t="shared" si="7"/>
        <v>1024297.41</v>
      </c>
      <c r="AC83" s="337">
        <f t="shared" si="8"/>
        <v>23881.3</v>
      </c>
      <c r="AD83" s="269">
        <f t="shared" si="9"/>
        <v>1000416.11</v>
      </c>
      <c r="AE83" s="338">
        <f t="shared" si="10"/>
        <v>2434222.4699999997</v>
      </c>
      <c r="AF83" s="339">
        <f t="shared" si="11"/>
        <v>2500020.54</v>
      </c>
      <c r="AG83" s="250">
        <f t="shared" si="12"/>
        <v>-65798.070000000298</v>
      </c>
    </row>
    <row r="84" spans="1:33" x14ac:dyDescent="0.25">
      <c r="A84" s="254" t="s">
        <v>295</v>
      </c>
      <c r="B84" s="254" t="s">
        <v>5</v>
      </c>
      <c r="C84" s="264">
        <v>2103</v>
      </c>
      <c r="D84" s="264" t="s">
        <v>680</v>
      </c>
      <c r="E84" t="s">
        <v>2610</v>
      </c>
      <c r="F84" s="320">
        <v>229071.47</v>
      </c>
      <c r="G84" s="320">
        <v>10655.63</v>
      </c>
      <c r="H84" s="320">
        <v>53461.04</v>
      </c>
      <c r="I84" s="310">
        <v>471161.58</v>
      </c>
      <c r="J84" s="310">
        <v>129765.02</v>
      </c>
      <c r="K84" s="324">
        <v>14550</v>
      </c>
      <c r="L84" s="324">
        <v>0</v>
      </c>
      <c r="O84" s="310">
        <v>-1071479.23</v>
      </c>
      <c r="P84" s="310">
        <v>2119139.65</v>
      </c>
      <c r="Q84" s="330">
        <v>552522.04</v>
      </c>
      <c r="R84" s="330">
        <v>70200</v>
      </c>
      <c r="S84" s="330">
        <v>396.06</v>
      </c>
      <c r="T84" s="330">
        <v>922540</v>
      </c>
      <c r="V84" s="336">
        <v>1182836</v>
      </c>
      <c r="Y84" s="336">
        <v>381494.9</v>
      </c>
      <c r="Z84" s="336">
        <v>149422.88</v>
      </c>
      <c r="AB84" s="321">
        <f t="shared" si="7"/>
        <v>293188.14</v>
      </c>
      <c r="AC84" s="337">
        <f t="shared" si="8"/>
        <v>14550</v>
      </c>
      <c r="AD84" s="269">
        <f t="shared" si="9"/>
        <v>278638.14</v>
      </c>
      <c r="AE84" s="338">
        <f t="shared" si="10"/>
        <v>1545658.1</v>
      </c>
      <c r="AF84" s="339">
        <f t="shared" si="11"/>
        <v>1713753.7799999998</v>
      </c>
      <c r="AG84" s="250">
        <f t="shared" si="12"/>
        <v>-168095.6799999997</v>
      </c>
    </row>
    <row r="85" spans="1:33" x14ac:dyDescent="0.25">
      <c r="A85" s="254" t="s">
        <v>295</v>
      </c>
      <c r="B85" s="254" t="s">
        <v>5</v>
      </c>
      <c r="C85" s="264">
        <v>5166</v>
      </c>
      <c r="D85" s="264" t="s">
        <v>681</v>
      </c>
      <c r="E85" t="s">
        <v>2611</v>
      </c>
      <c r="F85" s="320">
        <v>672001.39</v>
      </c>
      <c r="G85" s="320">
        <v>23911.85</v>
      </c>
      <c r="H85" s="320">
        <v>62231.51</v>
      </c>
      <c r="I85" s="310">
        <v>171046.16</v>
      </c>
      <c r="J85" s="310">
        <v>185028.68</v>
      </c>
      <c r="K85" s="324">
        <v>26325</v>
      </c>
      <c r="L85" s="324">
        <v>0</v>
      </c>
      <c r="O85" s="310">
        <v>1297.99</v>
      </c>
      <c r="P85" s="310">
        <v>1096893.17</v>
      </c>
      <c r="Q85" s="330">
        <v>884841.5</v>
      </c>
      <c r="R85" s="330">
        <v>597900</v>
      </c>
      <c r="T85" s="330">
        <v>1065860</v>
      </c>
      <c r="V85" s="336">
        <v>1417769</v>
      </c>
      <c r="X85" s="336">
        <v>2230</v>
      </c>
      <c r="Y85" s="336">
        <v>952270.82</v>
      </c>
      <c r="Z85" s="336">
        <v>186628.25</v>
      </c>
      <c r="AB85" s="321">
        <f t="shared" si="7"/>
        <v>758144.75</v>
      </c>
      <c r="AC85" s="337">
        <f t="shared" si="8"/>
        <v>26325</v>
      </c>
      <c r="AD85" s="269">
        <f t="shared" si="9"/>
        <v>731819.75</v>
      </c>
      <c r="AE85" s="338">
        <f t="shared" si="10"/>
        <v>2548601.5</v>
      </c>
      <c r="AF85" s="339">
        <f t="shared" si="11"/>
        <v>2558898.0699999998</v>
      </c>
      <c r="AG85" s="250">
        <f t="shared" si="12"/>
        <v>-10296.569999999832</v>
      </c>
    </row>
    <row r="86" spans="1:33" x14ac:dyDescent="0.25">
      <c r="A86" s="254" t="s">
        <v>295</v>
      </c>
      <c r="B86" s="254" t="s">
        <v>5</v>
      </c>
      <c r="C86" s="264">
        <v>3557</v>
      </c>
      <c r="D86" s="264" t="s">
        <v>682</v>
      </c>
      <c r="E86" t="s">
        <v>2612</v>
      </c>
      <c r="F86" s="320">
        <v>919506.43</v>
      </c>
      <c r="G86" s="320">
        <v>58348.4</v>
      </c>
      <c r="H86" s="320">
        <v>36327.620000000003</v>
      </c>
      <c r="I86" s="310">
        <v>118787.26</v>
      </c>
      <c r="J86" s="310">
        <v>207336.17</v>
      </c>
      <c r="K86" s="324">
        <v>24248.85</v>
      </c>
      <c r="L86" s="324">
        <v>0</v>
      </c>
      <c r="O86" s="310">
        <v>-1788768.02</v>
      </c>
      <c r="P86" s="310">
        <v>3207738.11</v>
      </c>
      <c r="Q86" s="330">
        <v>1022980.44</v>
      </c>
      <c r="S86" s="330">
        <v>1339.82</v>
      </c>
      <c r="T86" s="330">
        <v>992880</v>
      </c>
      <c r="V86" s="336">
        <v>1122018</v>
      </c>
      <c r="W86" s="336">
        <v>4505</v>
      </c>
      <c r="X86" s="336">
        <v>4600</v>
      </c>
      <c r="Y86" s="336">
        <v>808897.16</v>
      </c>
      <c r="Z86" s="336">
        <v>180093.16</v>
      </c>
      <c r="AB86" s="321">
        <f t="shared" si="7"/>
        <v>1014182.4500000001</v>
      </c>
      <c r="AC86" s="337">
        <f t="shared" si="8"/>
        <v>24248.85</v>
      </c>
      <c r="AD86" s="269">
        <f t="shared" si="9"/>
        <v>989933.60000000009</v>
      </c>
      <c r="AE86" s="338">
        <f t="shared" si="10"/>
        <v>2017200.2599999998</v>
      </c>
      <c r="AF86" s="339">
        <f t="shared" si="11"/>
        <v>2120113.3200000003</v>
      </c>
      <c r="AG86" s="250">
        <f t="shared" si="12"/>
        <v>-102913.06000000052</v>
      </c>
    </row>
  </sheetData>
  <autoFilter ref="A1:AG8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20"/>
  <sheetViews>
    <sheetView topLeftCell="M1" zoomScale="80" zoomScaleNormal="80" workbookViewId="0">
      <selection sqref="A1:AI1048576"/>
    </sheetView>
  </sheetViews>
  <sheetFormatPr defaultRowHeight="13.8" x14ac:dyDescent="0.25"/>
  <cols>
    <col min="1" max="1" width="22.3984375" customWidth="1"/>
  </cols>
  <sheetData>
    <row r="1" spans="1:34" x14ac:dyDescent="0.25">
      <c r="A1" t="s">
        <v>2458</v>
      </c>
      <c r="B1" t="s">
        <v>2459</v>
      </c>
      <c r="C1" t="s">
        <v>2460</v>
      </c>
      <c r="D1" t="s">
        <v>2461</v>
      </c>
      <c r="E1" t="s">
        <v>2462</v>
      </c>
      <c r="F1" t="s">
        <v>2613</v>
      </c>
      <c r="G1" t="s">
        <v>2463</v>
      </c>
      <c r="H1" t="s">
        <v>2464</v>
      </c>
      <c r="I1" t="s">
        <v>2465</v>
      </c>
      <c r="J1" t="s">
        <v>2614</v>
      </c>
      <c r="K1" t="s">
        <v>2466</v>
      </c>
      <c r="L1" t="s">
        <v>2467</v>
      </c>
      <c r="M1" t="s">
        <v>2470</v>
      </c>
      <c r="N1" t="s">
        <v>2471</v>
      </c>
      <c r="O1" t="s">
        <v>2615</v>
      </c>
      <c r="P1" t="s">
        <v>2472</v>
      </c>
      <c r="Q1" t="s">
        <v>2473</v>
      </c>
      <c r="R1" t="s">
        <v>2474</v>
      </c>
      <c r="S1" t="s">
        <v>2475</v>
      </c>
      <c r="T1" t="s">
        <v>2478</v>
      </c>
      <c r="U1" t="s">
        <v>2479</v>
      </c>
      <c r="V1" t="s">
        <v>2480</v>
      </c>
      <c r="W1" t="s">
        <v>2616</v>
      </c>
      <c r="X1" t="s">
        <v>2481</v>
      </c>
      <c r="Y1" t="s">
        <v>2483</v>
      </c>
      <c r="Z1" t="s">
        <v>2484</v>
      </c>
      <c r="AA1" t="s">
        <v>2485</v>
      </c>
      <c r="AB1" t="s">
        <v>2486</v>
      </c>
      <c r="AC1" t="s">
        <v>2487</v>
      </c>
      <c r="AD1" t="s">
        <v>2488</v>
      </c>
      <c r="AE1" t="s">
        <v>2489</v>
      </c>
      <c r="AF1" t="s">
        <v>2617</v>
      </c>
      <c r="AG1" t="s">
        <v>2618</v>
      </c>
      <c r="AH1" t="s">
        <v>2490</v>
      </c>
    </row>
    <row r="2" spans="1:34" x14ac:dyDescent="0.25">
      <c r="A2" t="s">
        <v>2491</v>
      </c>
      <c r="B2" t="s">
        <v>2492</v>
      </c>
      <c r="C2" t="s">
        <v>2493</v>
      </c>
      <c r="D2" t="s">
        <v>2494</v>
      </c>
      <c r="E2" t="s">
        <v>2495</v>
      </c>
      <c r="F2" t="s">
        <v>2619</v>
      </c>
      <c r="G2" t="s">
        <v>2496</v>
      </c>
      <c r="H2" t="s">
        <v>2497</v>
      </c>
      <c r="I2" t="s">
        <v>2498</v>
      </c>
      <c r="J2" t="s">
        <v>2620</v>
      </c>
      <c r="K2" t="s">
        <v>2499</v>
      </c>
      <c r="L2" t="s">
        <v>2500</v>
      </c>
      <c r="M2" t="s">
        <v>2503</v>
      </c>
      <c r="N2" t="s">
        <v>2504</v>
      </c>
      <c r="O2" t="s">
        <v>2621</v>
      </c>
      <c r="P2" t="s">
        <v>2505</v>
      </c>
      <c r="Q2" t="s">
        <v>2506</v>
      </c>
      <c r="R2" t="s">
        <v>2507</v>
      </c>
      <c r="S2" t="s">
        <v>2508</v>
      </c>
      <c r="T2" t="s">
        <v>2511</v>
      </c>
      <c r="U2" t="s">
        <v>2512</v>
      </c>
      <c r="V2" t="s">
        <v>2513</v>
      </c>
      <c r="W2" t="s">
        <v>2622</v>
      </c>
      <c r="X2" t="s">
        <v>2514</v>
      </c>
      <c r="Y2" t="s">
        <v>2516</v>
      </c>
      <c r="Z2" t="s">
        <v>2517</v>
      </c>
      <c r="AA2" t="s">
        <v>2518</v>
      </c>
      <c r="AB2" t="s">
        <v>2519</v>
      </c>
      <c r="AC2" t="s">
        <v>2520</v>
      </c>
      <c r="AD2" t="s">
        <v>2521</v>
      </c>
      <c r="AE2" t="s">
        <v>2522</v>
      </c>
      <c r="AF2" t="s">
        <v>2623</v>
      </c>
      <c r="AG2" t="s">
        <v>2624</v>
      </c>
      <c r="AH2" t="s">
        <v>2523</v>
      </c>
    </row>
    <row r="3" spans="1:34" x14ac:dyDescent="0.25">
      <c r="A3" t="s">
        <v>2524</v>
      </c>
      <c r="B3" s="310">
        <v>147113939.97</v>
      </c>
      <c r="C3" s="310">
        <v>22700730.559999999</v>
      </c>
      <c r="D3" s="310">
        <v>38918605.899999999</v>
      </c>
      <c r="E3" s="310">
        <v>0</v>
      </c>
      <c r="F3" s="310">
        <v>321513</v>
      </c>
      <c r="G3" s="310">
        <v>152881819.56999999</v>
      </c>
      <c r="H3" s="310">
        <v>82896687.790000007</v>
      </c>
      <c r="I3" s="310">
        <v>0</v>
      </c>
      <c r="J3" s="310">
        <v>0</v>
      </c>
      <c r="K3" s="310">
        <v>1976306.12</v>
      </c>
      <c r="L3" s="310">
        <v>16076334.73</v>
      </c>
      <c r="M3" s="310">
        <v>3269484.2</v>
      </c>
      <c r="N3" s="310">
        <v>131879.51</v>
      </c>
      <c r="O3" s="310">
        <v>0</v>
      </c>
      <c r="P3" s="310">
        <v>7960439.7999999998</v>
      </c>
      <c r="Q3" s="310">
        <v>-10724031.34</v>
      </c>
      <c r="R3" s="310">
        <v>-60978867.560000002</v>
      </c>
      <c r="S3" s="310">
        <v>512719192.50999999</v>
      </c>
      <c r="T3" s="310">
        <v>254302955.81999999</v>
      </c>
      <c r="U3" s="310">
        <v>22636398.140000001</v>
      </c>
      <c r="V3" s="310">
        <v>221806.34</v>
      </c>
      <c r="W3" s="310">
        <v>1089568.5</v>
      </c>
      <c r="X3" s="310">
        <v>268406050.19999999</v>
      </c>
      <c r="Y3" s="310">
        <v>31108245.960000001</v>
      </c>
      <c r="Z3" s="310">
        <v>373333141.33999997</v>
      </c>
      <c r="AA3" s="310">
        <v>2717569</v>
      </c>
      <c r="AB3" s="310">
        <v>621783</v>
      </c>
      <c r="AC3" s="310">
        <v>173995041.94999999</v>
      </c>
      <c r="AD3" s="310">
        <v>37113659.109999999</v>
      </c>
      <c r="AE3" s="310">
        <v>882065.43</v>
      </c>
      <c r="AF3" s="310">
        <v>244287.12</v>
      </c>
      <c r="AG3" s="310">
        <v>85629.16</v>
      </c>
      <c r="AH3" s="310">
        <v>14369290.029999999</v>
      </c>
    </row>
    <row r="4" spans="1:34" x14ac:dyDescent="0.25">
      <c r="A4" t="s">
        <v>15</v>
      </c>
      <c r="B4" s="310">
        <v>269279.90999999997</v>
      </c>
      <c r="D4" s="310">
        <v>33927</v>
      </c>
      <c r="G4" s="310">
        <v>49748.62</v>
      </c>
      <c r="H4" s="310">
        <v>65585.19</v>
      </c>
      <c r="N4" s="310">
        <v>-3973259.51</v>
      </c>
      <c r="Q4" s="310">
        <v>2351172.4700000002</v>
      </c>
      <c r="R4" s="310">
        <v>-1003440.34</v>
      </c>
      <c r="S4" s="310">
        <v>2450442</v>
      </c>
      <c r="T4" s="310">
        <v>81220</v>
      </c>
      <c r="V4" s="310">
        <v>99.18</v>
      </c>
      <c r="X4" s="310">
        <v>1522208</v>
      </c>
      <c r="Y4" s="310">
        <v>870922.55</v>
      </c>
      <c r="Z4" s="310">
        <v>1634982</v>
      </c>
      <c r="AC4" s="310">
        <v>72641.55</v>
      </c>
      <c r="AD4" s="310">
        <v>173200.08</v>
      </c>
    </row>
    <row r="5" spans="1:34" x14ac:dyDescent="0.25">
      <c r="B5" s="310"/>
      <c r="D5" s="310"/>
      <c r="G5" s="310"/>
      <c r="H5" s="310"/>
      <c r="N5" s="310"/>
      <c r="Q5" s="310"/>
      <c r="R5" s="310"/>
      <c r="S5" s="310"/>
      <c r="T5" s="310"/>
      <c r="V5" s="310"/>
      <c r="X5" s="310"/>
      <c r="Y5" s="310"/>
      <c r="Z5" s="310"/>
      <c r="AC5" s="310"/>
      <c r="AD5" s="310"/>
    </row>
    <row r="6" spans="1:34" x14ac:dyDescent="0.25">
      <c r="B6" s="310"/>
      <c r="D6" s="310"/>
      <c r="G6" s="310"/>
      <c r="H6" s="310"/>
      <c r="N6" s="310"/>
      <c r="Q6" s="310"/>
      <c r="R6" s="310"/>
      <c r="S6" s="310"/>
      <c r="T6" s="310"/>
      <c r="V6" s="310"/>
      <c r="X6" s="310"/>
      <c r="Y6" s="310"/>
      <c r="Z6" s="310"/>
      <c r="AC6" s="310"/>
      <c r="AD6" s="310"/>
    </row>
    <row r="7" spans="1:34" x14ac:dyDescent="0.25">
      <c r="B7" s="310"/>
      <c r="D7" s="310"/>
      <c r="G7" s="310"/>
      <c r="H7" s="310"/>
      <c r="N7" s="310"/>
      <c r="Q7" s="310"/>
      <c r="R7" s="310"/>
      <c r="S7" s="310"/>
      <c r="T7" s="310"/>
      <c r="V7" s="310"/>
      <c r="X7" s="310"/>
      <c r="Y7" s="310"/>
      <c r="Z7" s="310"/>
      <c r="AC7" s="310"/>
      <c r="AD7" s="310"/>
    </row>
    <row r="8" spans="1:34" x14ac:dyDescent="0.25">
      <c r="B8" s="310"/>
      <c r="D8" s="310"/>
      <c r="G8" s="310"/>
      <c r="H8" s="310"/>
      <c r="N8" s="310"/>
      <c r="Q8" s="310"/>
      <c r="R8" s="310"/>
      <c r="S8" s="310"/>
      <c r="T8" s="310"/>
      <c r="V8" s="310"/>
      <c r="X8" s="310"/>
      <c r="Y8" s="310"/>
      <c r="Z8" s="310"/>
      <c r="AC8" s="310"/>
      <c r="AD8" s="310"/>
    </row>
    <row r="9" spans="1:34" x14ac:dyDescent="0.25">
      <c r="B9" s="310"/>
      <c r="D9" s="310"/>
      <c r="G9" s="310"/>
      <c r="H9" s="310"/>
      <c r="N9" s="310"/>
      <c r="Q9" s="310"/>
      <c r="R9" s="310"/>
      <c r="S9" s="310"/>
      <c r="T9" s="310"/>
      <c r="V9" s="310"/>
      <c r="X9" s="310"/>
      <c r="Y9" s="310"/>
      <c r="Z9" s="310"/>
      <c r="AC9" s="310"/>
      <c r="AD9" s="310"/>
    </row>
    <row r="10" spans="1:34" x14ac:dyDescent="0.25">
      <c r="A10" t="s">
        <v>2625</v>
      </c>
      <c r="B10" s="310">
        <v>755454.95</v>
      </c>
      <c r="C10" s="310">
        <v>32800</v>
      </c>
      <c r="D10" s="310">
        <v>581509.57999999996</v>
      </c>
      <c r="G10" s="310">
        <v>94762</v>
      </c>
      <c r="H10" s="310">
        <v>1157200.81</v>
      </c>
      <c r="K10" s="310">
        <v>19000</v>
      </c>
      <c r="L10" s="310">
        <v>118533.42</v>
      </c>
      <c r="N10" s="310">
        <v>0</v>
      </c>
      <c r="R10" s="310">
        <v>672568.21</v>
      </c>
      <c r="S10" s="310">
        <v>1691218.36</v>
      </c>
      <c r="T10" s="310">
        <v>1236165.3600000001</v>
      </c>
      <c r="U10" s="310">
        <v>593300</v>
      </c>
      <c r="V10" s="310">
        <v>590.63</v>
      </c>
      <c r="X10" s="310">
        <v>2277014.5</v>
      </c>
      <c r="Y10" s="310">
        <v>199020</v>
      </c>
      <c r="Z10" s="310">
        <v>2944359.5</v>
      </c>
      <c r="AA10" s="310">
        <v>4364</v>
      </c>
      <c r="AC10" s="310">
        <v>943257.44</v>
      </c>
      <c r="AD10" s="310">
        <v>293702.2</v>
      </c>
    </row>
    <row r="11" spans="1:34" x14ac:dyDescent="0.25">
      <c r="A11" t="s">
        <v>2626</v>
      </c>
      <c r="B11" s="310">
        <v>682075.76</v>
      </c>
      <c r="C11" s="310">
        <v>14878</v>
      </c>
      <c r="D11" s="310">
        <v>488621.72</v>
      </c>
      <c r="G11" s="310">
        <v>382669.61</v>
      </c>
      <c r="H11" s="310">
        <v>368033.85</v>
      </c>
      <c r="L11" s="310">
        <v>133535.56</v>
      </c>
      <c r="N11" s="310">
        <v>0</v>
      </c>
      <c r="R11" s="310">
        <v>437077.4</v>
      </c>
      <c r="S11" s="310">
        <v>1534772.11</v>
      </c>
      <c r="T11" s="310">
        <v>1230361.73</v>
      </c>
      <c r="U11" s="310">
        <v>207926</v>
      </c>
      <c r="V11" s="310">
        <v>682.55</v>
      </c>
      <c r="X11" s="310">
        <v>2369382.5</v>
      </c>
      <c r="Y11" s="310">
        <v>143110</v>
      </c>
      <c r="Z11" s="310">
        <v>3081315.5</v>
      </c>
      <c r="AA11" s="310">
        <v>13508</v>
      </c>
      <c r="AC11" s="310">
        <v>789621.02</v>
      </c>
      <c r="AD11" s="310">
        <v>236124.39</v>
      </c>
    </row>
    <row r="12" spans="1:34" x14ac:dyDescent="0.25">
      <c r="A12" t="s">
        <v>2627</v>
      </c>
      <c r="B12" s="310">
        <v>958440.56</v>
      </c>
      <c r="C12" s="310">
        <v>18063.599999999999</v>
      </c>
      <c r="D12" s="310">
        <v>867998.61</v>
      </c>
      <c r="G12" s="310">
        <v>667599.35</v>
      </c>
      <c r="H12" s="310">
        <v>479546.73</v>
      </c>
      <c r="L12" s="310">
        <v>372959.44</v>
      </c>
      <c r="N12" s="310">
        <v>186.95</v>
      </c>
      <c r="R12" s="310">
        <v>2639630.8199999998</v>
      </c>
      <c r="S12" s="310">
        <v>1567224.53</v>
      </c>
      <c r="T12" s="310">
        <v>1414199.03</v>
      </c>
      <c r="U12" s="310">
        <v>-123920</v>
      </c>
      <c r="V12" s="310">
        <v>2226.5700000000002</v>
      </c>
      <c r="X12" s="310">
        <v>1836830</v>
      </c>
      <c r="Y12" s="310">
        <v>90250</v>
      </c>
      <c r="Z12" s="310">
        <v>2529521</v>
      </c>
      <c r="AA12" s="310">
        <v>15712</v>
      </c>
      <c r="AB12" s="310">
        <v>1600</v>
      </c>
      <c r="AC12" s="310">
        <v>1841523.84</v>
      </c>
      <c r="AD12" s="310">
        <v>224247.65</v>
      </c>
      <c r="AH12" s="310">
        <v>195334</v>
      </c>
    </row>
    <row r="13" spans="1:34" x14ac:dyDescent="0.25">
      <c r="A13" t="s">
        <v>2628</v>
      </c>
      <c r="B13" s="310">
        <v>1353397.25</v>
      </c>
      <c r="C13" s="310">
        <v>6900</v>
      </c>
      <c r="D13" s="310">
        <v>397765.85</v>
      </c>
      <c r="G13" s="310">
        <v>65268.26</v>
      </c>
      <c r="H13" s="310">
        <v>1988451.37</v>
      </c>
      <c r="K13" s="310">
        <v>5760</v>
      </c>
      <c r="L13" s="310">
        <v>38100</v>
      </c>
      <c r="N13" s="310">
        <v>0</v>
      </c>
      <c r="R13" s="310">
        <v>1337475.28</v>
      </c>
      <c r="S13" s="310">
        <v>1097038.29</v>
      </c>
      <c r="T13" s="310">
        <v>933114.08</v>
      </c>
      <c r="U13" s="310">
        <v>1800000</v>
      </c>
      <c r="V13" s="310">
        <v>1694.66</v>
      </c>
      <c r="X13" s="310">
        <v>1791718.5</v>
      </c>
      <c r="Y13" s="310">
        <v>214940.69</v>
      </c>
      <c r="Z13" s="310">
        <v>2221290.19</v>
      </c>
      <c r="AA13" s="310">
        <v>9708</v>
      </c>
      <c r="AC13" s="310">
        <v>545752.24</v>
      </c>
      <c r="AD13" s="310">
        <v>631308.34</v>
      </c>
    </row>
    <row r="14" spans="1:34" x14ac:dyDescent="0.25">
      <c r="A14" t="s">
        <v>2629</v>
      </c>
      <c r="B14" s="310">
        <v>322539.28000000003</v>
      </c>
      <c r="C14" s="310">
        <v>1379.65</v>
      </c>
      <c r="D14" s="310">
        <v>225924.48000000001</v>
      </c>
      <c r="G14" s="310">
        <v>1904032.97</v>
      </c>
      <c r="H14" s="310">
        <v>223399.56</v>
      </c>
      <c r="K14" s="310">
        <v>1460</v>
      </c>
      <c r="L14" s="310">
        <v>38622.199999999997</v>
      </c>
      <c r="N14" s="310">
        <v>0</v>
      </c>
      <c r="R14" s="310">
        <v>1253851.1200000001</v>
      </c>
      <c r="S14" s="310">
        <v>1718005.94</v>
      </c>
      <c r="T14" s="310">
        <v>757445.54</v>
      </c>
      <c r="V14" s="310">
        <v>471.67</v>
      </c>
      <c r="X14" s="310">
        <v>1554353.5</v>
      </c>
      <c r="Y14" s="310">
        <v>81200</v>
      </c>
      <c r="Z14" s="310">
        <v>2009682.5</v>
      </c>
      <c r="AA14" s="310">
        <v>4104</v>
      </c>
      <c r="AC14" s="310">
        <v>527980.59</v>
      </c>
      <c r="AD14" s="310">
        <v>186366.94</v>
      </c>
    </row>
    <row r="15" spans="1:34" x14ac:dyDescent="0.25">
      <c r="A15" t="s">
        <v>2630</v>
      </c>
      <c r="B15" s="310">
        <v>742752.92</v>
      </c>
      <c r="C15" s="310">
        <v>11800</v>
      </c>
      <c r="D15" s="310">
        <v>810231.99</v>
      </c>
      <c r="G15" s="310">
        <v>1572970.63</v>
      </c>
      <c r="H15" s="310">
        <v>188346.79</v>
      </c>
      <c r="L15" s="310">
        <v>91377.35</v>
      </c>
      <c r="M15" s="310">
        <v>62009.2</v>
      </c>
      <c r="N15" s="310">
        <v>1295216</v>
      </c>
      <c r="R15" s="310">
        <v>-1762994.87</v>
      </c>
      <c r="S15" s="310">
        <v>3950541.16</v>
      </c>
      <c r="T15" s="310">
        <v>1843828.28</v>
      </c>
      <c r="V15" s="310">
        <v>876.51</v>
      </c>
      <c r="X15" s="310">
        <v>1823962.5</v>
      </c>
      <c r="Y15" s="310">
        <v>723100</v>
      </c>
      <c r="Z15" s="310">
        <v>2388455.5</v>
      </c>
      <c r="AA15" s="310">
        <v>3800</v>
      </c>
      <c r="AB15" s="310">
        <v>4104</v>
      </c>
      <c r="AC15" s="310">
        <v>2265060.5</v>
      </c>
      <c r="AD15" s="310">
        <v>37193.800000000003</v>
      </c>
      <c r="AH15" s="310">
        <v>3200</v>
      </c>
    </row>
    <row r="16" spans="1:34" x14ac:dyDescent="0.25">
      <c r="A16" t="s">
        <v>2631</v>
      </c>
      <c r="B16" s="310">
        <v>1214415.8</v>
      </c>
      <c r="C16" s="310">
        <v>37249.25</v>
      </c>
      <c r="D16" s="310">
        <v>583686.86</v>
      </c>
      <c r="G16" s="310">
        <v>699965.21</v>
      </c>
      <c r="H16" s="310">
        <v>816198.8</v>
      </c>
      <c r="L16" s="310">
        <v>64231.12</v>
      </c>
      <c r="M16" s="310">
        <v>5000</v>
      </c>
      <c r="N16" s="310">
        <v>65.489999999999995</v>
      </c>
      <c r="R16" s="310">
        <v>401300.72</v>
      </c>
      <c r="S16" s="310">
        <v>2643840</v>
      </c>
      <c r="T16" s="310">
        <v>1930121.81</v>
      </c>
      <c r="U16" s="310">
        <v>633550</v>
      </c>
      <c r="V16" s="310">
        <v>950.09</v>
      </c>
      <c r="X16" s="310">
        <v>1749345</v>
      </c>
      <c r="Y16" s="310">
        <v>301400</v>
      </c>
      <c r="Z16" s="310">
        <v>2699131</v>
      </c>
      <c r="AA16" s="310">
        <v>1680</v>
      </c>
      <c r="AB16" s="310">
        <v>2800</v>
      </c>
      <c r="AC16" s="310">
        <v>1325916.72</v>
      </c>
      <c r="AD16" s="310">
        <v>348760.59</v>
      </c>
    </row>
    <row r="17" spans="1:34" x14ac:dyDescent="0.25">
      <c r="A17" t="s">
        <v>2632</v>
      </c>
      <c r="B17" s="310">
        <v>569424.05000000005</v>
      </c>
      <c r="C17" s="310">
        <v>2552.8000000000002</v>
      </c>
      <c r="D17" s="310">
        <v>211063.56</v>
      </c>
      <c r="G17" s="310">
        <v>606084.79</v>
      </c>
      <c r="H17" s="310">
        <v>215.98</v>
      </c>
      <c r="L17" s="310">
        <v>116221.28</v>
      </c>
      <c r="N17" s="310">
        <v>0</v>
      </c>
      <c r="R17" s="310">
        <v>-1040702.46</v>
      </c>
      <c r="S17" s="310">
        <v>2287723.02</v>
      </c>
      <c r="T17" s="310">
        <v>1064513.8899999999</v>
      </c>
      <c r="U17" s="310">
        <v>246057</v>
      </c>
      <c r="V17" s="310">
        <v>407.02</v>
      </c>
      <c r="X17" s="310">
        <v>1029994.5</v>
      </c>
      <c r="Y17" s="310">
        <v>81200</v>
      </c>
      <c r="Z17" s="310">
        <v>1633646.5</v>
      </c>
      <c r="AA17" s="310">
        <v>9708</v>
      </c>
      <c r="AC17" s="310">
        <v>662621.56000000006</v>
      </c>
      <c r="AD17" s="310">
        <v>88937.01</v>
      </c>
      <c r="AH17" s="310">
        <v>1160</v>
      </c>
    </row>
    <row r="18" spans="1:34" x14ac:dyDescent="0.25">
      <c r="A18" t="s">
        <v>2633</v>
      </c>
      <c r="B18" s="310">
        <v>898527.67</v>
      </c>
      <c r="C18" s="310">
        <v>5387.25</v>
      </c>
      <c r="D18" s="310">
        <v>592250.73</v>
      </c>
      <c r="G18" s="310">
        <v>612454.74</v>
      </c>
      <c r="H18" s="310">
        <v>847804.37</v>
      </c>
      <c r="K18" s="310">
        <v>0</v>
      </c>
      <c r="L18" s="310">
        <v>174385.44</v>
      </c>
      <c r="N18" s="310">
        <v>399.1</v>
      </c>
      <c r="R18" s="310">
        <v>2519511.11</v>
      </c>
      <c r="S18" s="310">
        <v>312292.87</v>
      </c>
      <c r="T18" s="310">
        <v>1475918.41</v>
      </c>
      <c r="U18" s="310">
        <v>286490</v>
      </c>
      <c r="V18" s="310">
        <v>1077.67</v>
      </c>
      <c r="X18" s="310">
        <v>2591038.5</v>
      </c>
      <c r="Y18" s="310">
        <v>220890</v>
      </c>
      <c r="Z18" s="310">
        <v>3359602.5</v>
      </c>
      <c r="AA18" s="310">
        <v>7904</v>
      </c>
      <c r="AC18" s="310">
        <v>1142496.6000000001</v>
      </c>
      <c r="AD18" s="310">
        <v>115575.24</v>
      </c>
    </row>
    <row r="19" spans="1:34" x14ac:dyDescent="0.25">
      <c r="A19" t="s">
        <v>2634</v>
      </c>
      <c r="B19" s="310">
        <v>2030786.53</v>
      </c>
      <c r="C19" s="310">
        <v>9900</v>
      </c>
      <c r="D19" s="310">
        <v>587408.42000000004</v>
      </c>
      <c r="G19" s="310">
        <v>1103737</v>
      </c>
      <c r="H19" s="310">
        <v>571467.97</v>
      </c>
      <c r="L19" s="310">
        <v>48536.5</v>
      </c>
      <c r="M19" s="310">
        <v>15000</v>
      </c>
      <c r="N19" s="310">
        <v>1370.06</v>
      </c>
      <c r="R19" s="310">
        <v>3349804.27</v>
      </c>
      <c r="S19" s="310">
        <v>928313.81</v>
      </c>
      <c r="T19" s="310">
        <v>1368988.01</v>
      </c>
      <c r="U19" s="310">
        <v>349250</v>
      </c>
      <c r="V19" s="310">
        <v>2522.2600000000002</v>
      </c>
      <c r="X19" s="310">
        <v>2925801</v>
      </c>
      <c r="Y19" s="310">
        <v>207100</v>
      </c>
      <c r="Z19" s="310">
        <v>3771455</v>
      </c>
      <c r="AA19" s="310">
        <v>7904</v>
      </c>
      <c r="AC19" s="310">
        <v>1062582.3</v>
      </c>
      <c r="AD19" s="310">
        <v>51444.69</v>
      </c>
    </row>
    <row r="20" spans="1:34" x14ac:dyDescent="0.25">
      <c r="A20" t="s">
        <v>2635</v>
      </c>
      <c r="B20" s="310">
        <v>1528686.37</v>
      </c>
      <c r="C20" s="310">
        <v>45200</v>
      </c>
      <c r="D20" s="310">
        <v>396148.7</v>
      </c>
      <c r="G20" s="310">
        <v>285136.78000000003</v>
      </c>
      <c r="H20" s="310">
        <v>590139.9</v>
      </c>
      <c r="K20" s="310">
        <v>4810</v>
      </c>
      <c r="L20" s="310">
        <v>55566.46</v>
      </c>
      <c r="N20" s="310">
        <v>0</v>
      </c>
      <c r="P20" s="310">
        <v>217250</v>
      </c>
      <c r="R20" s="310">
        <v>2209461.67</v>
      </c>
      <c r="S20" s="310">
        <v>955989.15</v>
      </c>
      <c r="T20" s="310">
        <v>1236885.53</v>
      </c>
      <c r="V20" s="310">
        <v>2081.6</v>
      </c>
      <c r="X20" s="310">
        <v>2193256.1</v>
      </c>
      <c r="Y20" s="310">
        <v>231290</v>
      </c>
      <c r="Z20" s="310">
        <v>2908880.1</v>
      </c>
      <c r="AB20" s="310">
        <v>16208</v>
      </c>
      <c r="AC20" s="310">
        <v>892596.4</v>
      </c>
      <c r="AD20" s="310">
        <v>443594.26</v>
      </c>
    </row>
    <row r="21" spans="1:34" x14ac:dyDescent="0.25">
      <c r="A21" t="s">
        <v>2636</v>
      </c>
      <c r="B21" s="310">
        <v>322219.56</v>
      </c>
      <c r="C21" s="310">
        <v>13523.5</v>
      </c>
      <c r="D21" s="310">
        <v>329498.28000000003</v>
      </c>
      <c r="G21" s="310">
        <v>686910.77</v>
      </c>
      <c r="H21" s="310">
        <v>208263.77</v>
      </c>
      <c r="K21" s="310">
        <v>21000</v>
      </c>
      <c r="L21" s="310">
        <v>51173.919999999998</v>
      </c>
      <c r="N21" s="310">
        <v>0</v>
      </c>
      <c r="R21" s="310">
        <v>117216.95</v>
      </c>
      <c r="S21" s="310">
        <v>1540469.93</v>
      </c>
      <c r="T21" s="310">
        <v>1106473.3999999999</v>
      </c>
      <c r="U21" s="310">
        <v>154275</v>
      </c>
      <c r="V21" s="310">
        <v>376.37</v>
      </c>
      <c r="X21" s="310">
        <v>1100282</v>
      </c>
      <c r="Y21" s="310">
        <v>105200</v>
      </c>
      <c r="Z21" s="310">
        <v>1615332</v>
      </c>
      <c r="AA21" s="310">
        <v>3800</v>
      </c>
      <c r="AC21" s="310">
        <v>816758.97</v>
      </c>
      <c r="AD21" s="310">
        <v>200160.72</v>
      </c>
    </row>
    <row r="22" spans="1:34" x14ac:dyDescent="0.25">
      <c r="A22" t="s">
        <v>2637</v>
      </c>
      <c r="B22" s="310">
        <v>2214849.5099999998</v>
      </c>
      <c r="C22" s="310">
        <v>11858.5</v>
      </c>
      <c r="D22" s="310">
        <v>558083.92000000004</v>
      </c>
      <c r="G22" s="310">
        <v>390644.47999999998</v>
      </c>
      <c r="H22" s="310">
        <v>158919.42000000001</v>
      </c>
      <c r="L22" s="310">
        <v>153944.1</v>
      </c>
      <c r="N22" s="310">
        <v>0</v>
      </c>
      <c r="R22" s="310">
        <v>1495473.93</v>
      </c>
      <c r="S22" s="310">
        <v>2399548.4500000002</v>
      </c>
      <c r="T22" s="310">
        <v>1572801.77</v>
      </c>
      <c r="U22" s="310">
        <v>83445</v>
      </c>
      <c r="V22" s="310">
        <v>3187.45</v>
      </c>
      <c r="W22" s="310">
        <v>10000</v>
      </c>
      <c r="X22" s="310">
        <v>3776388</v>
      </c>
      <c r="Y22" s="310">
        <v>300737.73</v>
      </c>
      <c r="Z22" s="310">
        <v>4926843.9000000004</v>
      </c>
      <c r="AA22" s="310">
        <v>13812</v>
      </c>
      <c r="AC22" s="310">
        <v>1472607.61</v>
      </c>
      <c r="AD22" s="310">
        <v>36421.360000000001</v>
      </c>
      <c r="AG22" s="310">
        <v>10000</v>
      </c>
      <c r="AH22" s="310">
        <v>1485.73</v>
      </c>
    </row>
    <row r="23" spans="1:34" x14ac:dyDescent="0.25">
      <c r="A23" t="s">
        <v>2638</v>
      </c>
      <c r="B23" s="310">
        <v>938487.78</v>
      </c>
      <c r="C23" s="310">
        <v>44900</v>
      </c>
      <c r="D23" s="310">
        <v>630246.04</v>
      </c>
      <c r="G23" s="310">
        <v>387954.13</v>
      </c>
      <c r="H23" s="310">
        <v>1188720.6599999999</v>
      </c>
      <c r="K23" s="310">
        <v>0</v>
      </c>
      <c r="L23" s="310">
        <v>64422.09</v>
      </c>
      <c r="M23" s="310">
        <v>26066</v>
      </c>
      <c r="N23" s="310">
        <v>0</v>
      </c>
      <c r="R23" s="310">
        <v>-788799.09</v>
      </c>
      <c r="S23" s="310">
        <v>3847094.62</v>
      </c>
      <c r="T23" s="310">
        <v>1865683.96</v>
      </c>
      <c r="U23" s="310">
        <v>455608</v>
      </c>
      <c r="V23" s="310">
        <v>969.4</v>
      </c>
      <c r="X23" s="310">
        <v>3054569.5</v>
      </c>
      <c r="Y23" s="310">
        <v>248100</v>
      </c>
      <c r="Z23" s="310">
        <v>4050683.5</v>
      </c>
      <c r="AA23" s="310">
        <v>8603</v>
      </c>
      <c r="AB23" s="310">
        <v>4104</v>
      </c>
      <c r="AC23" s="310">
        <v>1143425.33</v>
      </c>
      <c r="AD23" s="310">
        <v>376590.04</v>
      </c>
    </row>
    <row r="24" spans="1:34" x14ac:dyDescent="0.25">
      <c r="A24" t="s">
        <v>2639</v>
      </c>
      <c r="B24" s="310">
        <v>1229286.3700000001</v>
      </c>
      <c r="C24" s="310">
        <v>42332.5</v>
      </c>
      <c r="D24" s="310">
        <v>738268.96</v>
      </c>
      <c r="G24" s="310">
        <v>4</v>
      </c>
      <c r="H24" s="310">
        <v>745410.93</v>
      </c>
      <c r="K24" s="310">
        <v>4500</v>
      </c>
      <c r="L24" s="310">
        <v>86825.81</v>
      </c>
      <c r="N24" s="310">
        <v>0</v>
      </c>
      <c r="R24" s="310">
        <v>694933.2</v>
      </c>
      <c r="S24" s="310">
        <v>2781867.7</v>
      </c>
      <c r="T24" s="310">
        <v>1617941.93</v>
      </c>
      <c r="V24" s="310">
        <v>2002.71</v>
      </c>
      <c r="X24" s="310">
        <v>3566414.5</v>
      </c>
      <c r="Y24" s="310">
        <v>387958</v>
      </c>
      <c r="Z24" s="310">
        <v>4649386.5</v>
      </c>
      <c r="AA24" s="310">
        <v>21620</v>
      </c>
      <c r="AC24" s="310">
        <v>1512175.83</v>
      </c>
      <c r="AD24" s="310">
        <v>203958.76</v>
      </c>
    </row>
    <row r="25" spans="1:34" x14ac:dyDescent="0.25">
      <c r="A25" t="s">
        <v>2640</v>
      </c>
      <c r="B25" s="310">
        <v>1042319.41</v>
      </c>
      <c r="C25" s="310">
        <v>15053.7</v>
      </c>
      <c r="D25" s="310">
        <v>462429.39</v>
      </c>
      <c r="G25" s="310">
        <v>452388.49</v>
      </c>
      <c r="H25" s="310">
        <v>246680.86</v>
      </c>
      <c r="L25" s="310">
        <v>284465</v>
      </c>
      <c r="M25" s="310">
        <v>200</v>
      </c>
      <c r="N25" s="310">
        <v>0</v>
      </c>
      <c r="R25" s="310">
        <v>516790.54</v>
      </c>
      <c r="S25" s="310">
        <v>1887309.56</v>
      </c>
      <c r="T25" s="310">
        <v>1031825.79</v>
      </c>
      <c r="V25" s="310">
        <v>1347.38</v>
      </c>
      <c r="X25" s="310">
        <v>3041669.5</v>
      </c>
      <c r="Y25" s="310">
        <v>185828</v>
      </c>
      <c r="Z25" s="310">
        <v>3600358.5</v>
      </c>
      <c r="AA25" s="310">
        <v>16802</v>
      </c>
      <c r="AC25" s="310">
        <v>983678.66</v>
      </c>
      <c r="AD25" s="310">
        <v>129724.76</v>
      </c>
    </row>
    <row r="26" spans="1:34" x14ac:dyDescent="0.25">
      <c r="A26" t="s">
        <v>2641</v>
      </c>
      <c r="B26" s="310">
        <v>966058.72</v>
      </c>
      <c r="C26" s="310">
        <v>5907.5</v>
      </c>
      <c r="D26" s="310">
        <v>346168.9</v>
      </c>
      <c r="G26" s="310">
        <v>989699.2</v>
      </c>
      <c r="H26" s="310">
        <v>256359.53</v>
      </c>
      <c r="L26" s="310">
        <v>123469</v>
      </c>
      <c r="N26" s="310">
        <v>2856</v>
      </c>
      <c r="R26" s="310">
        <v>402385.04</v>
      </c>
      <c r="S26" s="310">
        <v>2302867.0299999998</v>
      </c>
      <c r="T26" s="310">
        <v>1055021.1299999999</v>
      </c>
      <c r="V26" s="310">
        <v>1181.3399999999999</v>
      </c>
      <c r="X26" s="310">
        <v>1556372.5</v>
      </c>
      <c r="Y26" s="310">
        <v>78628</v>
      </c>
      <c r="Z26" s="310">
        <v>1963674.5</v>
      </c>
      <c r="AA26" s="310">
        <v>9708</v>
      </c>
      <c r="AC26" s="310">
        <v>793813.63</v>
      </c>
      <c r="AD26" s="310">
        <v>191390.06</v>
      </c>
    </row>
    <row r="27" spans="1:34" x14ac:dyDescent="0.25">
      <c r="A27" t="s">
        <v>2642</v>
      </c>
      <c r="B27" s="310">
        <v>439206.74</v>
      </c>
      <c r="C27" s="310">
        <v>2933.7</v>
      </c>
      <c r="D27" s="310">
        <v>370023.4</v>
      </c>
      <c r="G27" s="310">
        <v>196172</v>
      </c>
      <c r="H27" s="310">
        <v>483672.11</v>
      </c>
      <c r="L27" s="310">
        <v>67000</v>
      </c>
      <c r="N27" s="310">
        <v>0</v>
      </c>
      <c r="R27" s="310">
        <v>-149659.17000000001</v>
      </c>
      <c r="S27" s="310">
        <v>1722667.58</v>
      </c>
      <c r="T27" s="310">
        <v>1018837.99</v>
      </c>
      <c r="U27" s="310">
        <v>130000</v>
      </c>
      <c r="V27" s="310">
        <v>490.55</v>
      </c>
      <c r="X27" s="310">
        <v>1424283.5</v>
      </c>
      <c r="Y27" s="310">
        <v>126800</v>
      </c>
      <c r="Z27" s="310">
        <v>2010429.5</v>
      </c>
      <c r="AC27" s="310">
        <v>777906.46</v>
      </c>
      <c r="AD27" s="310">
        <v>58576.54</v>
      </c>
      <c r="AH27" s="310">
        <v>1500</v>
      </c>
    </row>
    <row r="28" spans="1:34" x14ac:dyDescent="0.25">
      <c r="A28" t="s">
        <v>2643</v>
      </c>
      <c r="B28" s="310">
        <v>1005993.52</v>
      </c>
      <c r="C28" s="310">
        <v>19100</v>
      </c>
      <c r="D28" s="310">
        <v>477647.84</v>
      </c>
      <c r="G28" s="310">
        <v>155272.35</v>
      </c>
      <c r="H28" s="310">
        <v>507578.12</v>
      </c>
      <c r="L28" s="310">
        <v>305116.2</v>
      </c>
      <c r="M28" s="310">
        <v>19587</v>
      </c>
      <c r="N28" s="310">
        <v>0</v>
      </c>
      <c r="R28" s="310">
        <v>-211984.65</v>
      </c>
      <c r="S28" s="310">
        <v>2074532.05</v>
      </c>
      <c r="T28" s="310">
        <v>939896.72</v>
      </c>
      <c r="U28" s="310">
        <v>190568</v>
      </c>
      <c r="V28" s="310">
        <v>1243.69</v>
      </c>
      <c r="X28" s="310">
        <v>2128302.5</v>
      </c>
      <c r="Y28" s="310">
        <v>133800</v>
      </c>
      <c r="Z28" s="310">
        <v>2457125.5</v>
      </c>
      <c r="AA28" s="310">
        <v>1900</v>
      </c>
      <c r="AB28" s="310">
        <v>4104</v>
      </c>
      <c r="AC28" s="310">
        <v>836175.15</v>
      </c>
      <c r="AD28" s="310">
        <v>116165.03</v>
      </c>
    </row>
    <row r="29" spans="1:34" x14ac:dyDescent="0.25">
      <c r="A29" t="s">
        <v>2644</v>
      </c>
      <c r="B29" s="310">
        <v>326731.25</v>
      </c>
      <c r="C29" s="310">
        <v>36955.24</v>
      </c>
      <c r="D29" s="310">
        <v>16068.2</v>
      </c>
      <c r="G29" s="310">
        <v>534998.74</v>
      </c>
      <c r="H29" s="310">
        <v>205694.76</v>
      </c>
      <c r="K29" s="310">
        <v>9150</v>
      </c>
      <c r="L29" s="310">
        <v>47012.47</v>
      </c>
      <c r="N29" s="310">
        <v>0</v>
      </c>
      <c r="R29" s="310">
        <v>1269180</v>
      </c>
      <c r="T29" s="310">
        <v>820370.4</v>
      </c>
      <c r="U29" s="310">
        <v>40000</v>
      </c>
      <c r="V29" s="310">
        <v>383.14</v>
      </c>
      <c r="X29" s="310">
        <v>1623853</v>
      </c>
      <c r="Y29" s="310">
        <v>182000</v>
      </c>
      <c r="Z29" s="310">
        <v>2080538</v>
      </c>
      <c r="AA29" s="310">
        <v>1900</v>
      </c>
      <c r="AC29" s="310">
        <v>620218.76</v>
      </c>
      <c r="AD29" s="310">
        <v>168844.06</v>
      </c>
    </row>
    <row r="30" spans="1:34" x14ac:dyDescent="0.25">
      <c r="A30" t="s">
        <v>2645</v>
      </c>
      <c r="B30" s="310">
        <v>611764.46</v>
      </c>
      <c r="C30" s="310">
        <v>22483</v>
      </c>
      <c r="D30" s="310">
        <v>292381.28999999998</v>
      </c>
      <c r="G30" s="310">
        <v>492306.65</v>
      </c>
      <c r="H30" s="310">
        <v>798719.79</v>
      </c>
      <c r="K30" s="310">
        <v>6300</v>
      </c>
      <c r="L30" s="310">
        <v>53958.25</v>
      </c>
      <c r="N30" s="310">
        <v>726.4</v>
      </c>
      <c r="R30" s="310">
        <v>-219024.95</v>
      </c>
      <c r="S30" s="310">
        <v>2673935.1</v>
      </c>
      <c r="T30" s="310">
        <v>1233489.52</v>
      </c>
      <c r="U30" s="310">
        <v>126404</v>
      </c>
      <c r="V30" s="310">
        <v>829.89</v>
      </c>
      <c r="W30" s="310">
        <v>10000</v>
      </c>
      <c r="X30" s="310">
        <v>1514427</v>
      </c>
      <c r="Y30" s="310">
        <v>296750</v>
      </c>
      <c r="Z30" s="310">
        <v>2211354</v>
      </c>
      <c r="AA30" s="310">
        <v>15712</v>
      </c>
      <c r="AC30" s="310">
        <v>915662.96</v>
      </c>
      <c r="AD30" s="310">
        <v>327411.06</v>
      </c>
      <c r="AG30" s="310">
        <v>10000</v>
      </c>
    </row>
    <row r="31" spans="1:34" x14ac:dyDescent="0.25">
      <c r="A31" t="s">
        <v>2646</v>
      </c>
      <c r="B31" s="310">
        <v>1748036.55</v>
      </c>
      <c r="C31" s="310">
        <v>10700</v>
      </c>
      <c r="D31" s="310">
        <v>281549.93</v>
      </c>
      <c r="G31" s="310">
        <v>481984.04</v>
      </c>
      <c r="H31" s="310">
        <v>147797.95000000001</v>
      </c>
      <c r="L31" s="310">
        <v>32075.62</v>
      </c>
      <c r="N31" s="310">
        <v>0</v>
      </c>
      <c r="R31" s="310">
        <v>855190.24</v>
      </c>
      <c r="S31" s="310">
        <v>1942985.43</v>
      </c>
      <c r="T31" s="310">
        <v>1057616.72</v>
      </c>
      <c r="U31" s="310">
        <v>55975</v>
      </c>
      <c r="V31" s="310">
        <v>2223.77</v>
      </c>
      <c r="X31" s="310">
        <v>1036827</v>
      </c>
      <c r="Y31" s="310">
        <v>116300</v>
      </c>
      <c r="Z31" s="310">
        <v>1428898</v>
      </c>
      <c r="AA31" s="310">
        <v>9708</v>
      </c>
      <c r="AC31" s="310">
        <v>911542.58</v>
      </c>
      <c r="AD31" s="310">
        <v>78976.73</v>
      </c>
    </row>
    <row r="32" spans="1:34" x14ac:dyDescent="0.25">
      <c r="A32" t="s">
        <v>2647</v>
      </c>
      <c r="B32" s="310">
        <v>934712.89</v>
      </c>
      <c r="C32" s="310">
        <v>61544</v>
      </c>
      <c r="D32" s="310">
        <v>216605.78</v>
      </c>
      <c r="G32" s="310">
        <v>83239.199999999997</v>
      </c>
      <c r="H32" s="310">
        <v>131859.45000000001</v>
      </c>
      <c r="K32" s="310">
        <v>3000</v>
      </c>
      <c r="L32" s="310">
        <v>94631.25</v>
      </c>
      <c r="M32" s="310">
        <v>11000</v>
      </c>
      <c r="N32" s="310">
        <v>3729</v>
      </c>
      <c r="R32" s="310">
        <v>-1083774.46</v>
      </c>
      <c r="S32" s="310">
        <v>2306439.37</v>
      </c>
      <c r="T32" s="310">
        <v>1084560.3</v>
      </c>
      <c r="U32" s="310">
        <v>371400</v>
      </c>
      <c r="V32" s="310">
        <v>1060.94</v>
      </c>
      <c r="X32" s="310">
        <v>2035198.5</v>
      </c>
      <c r="Y32" s="310">
        <v>138784</v>
      </c>
      <c r="Z32" s="310">
        <v>2418663.5</v>
      </c>
      <c r="AA32" s="310">
        <v>1900</v>
      </c>
      <c r="AC32" s="310">
        <v>1103800.3200000001</v>
      </c>
      <c r="AD32" s="310">
        <v>13703.76</v>
      </c>
    </row>
    <row r="33" spans="1:34" x14ac:dyDescent="0.25">
      <c r="A33" t="s">
        <v>2648</v>
      </c>
      <c r="B33" s="310">
        <v>830956.08</v>
      </c>
      <c r="C33" s="310">
        <v>14569.87</v>
      </c>
      <c r="D33" s="310">
        <v>161534.51999999999</v>
      </c>
      <c r="G33" s="310">
        <v>272969.57</v>
      </c>
      <c r="H33" s="310">
        <v>429635.47</v>
      </c>
      <c r="L33" s="310">
        <v>36235.58</v>
      </c>
      <c r="M33" s="310">
        <v>5000</v>
      </c>
      <c r="N33" s="310">
        <v>-1180</v>
      </c>
      <c r="R33" s="310">
        <v>344537.7</v>
      </c>
      <c r="S33" s="310">
        <v>1600056.47</v>
      </c>
      <c r="T33" s="310">
        <v>814559.27</v>
      </c>
      <c r="V33" s="310">
        <v>1175.3599999999999</v>
      </c>
      <c r="X33" s="310">
        <v>1559705.5</v>
      </c>
      <c r="Y33" s="310">
        <v>143181</v>
      </c>
      <c r="Z33" s="310">
        <v>1910798.5</v>
      </c>
      <c r="AA33" s="310">
        <v>9708</v>
      </c>
      <c r="AC33" s="310">
        <v>735868.46</v>
      </c>
      <c r="AD33" s="310">
        <v>137230.41</v>
      </c>
    </row>
    <row r="34" spans="1:34" x14ac:dyDescent="0.25">
      <c r="A34" t="s">
        <v>2649</v>
      </c>
      <c r="B34" s="310">
        <v>793450.12</v>
      </c>
      <c r="C34" s="310">
        <v>39833</v>
      </c>
      <c r="D34" s="310">
        <v>425788.28</v>
      </c>
      <c r="G34" s="310">
        <v>3</v>
      </c>
      <c r="H34" s="310">
        <v>600304.04</v>
      </c>
      <c r="K34" s="310">
        <v>38600</v>
      </c>
      <c r="L34" s="310">
        <v>105824.5</v>
      </c>
      <c r="N34" s="310">
        <v>300</v>
      </c>
      <c r="R34" s="310">
        <v>-1040700.8</v>
      </c>
      <c r="S34" s="310">
        <v>2970314.75</v>
      </c>
      <c r="T34" s="310">
        <v>1213790.71</v>
      </c>
      <c r="U34" s="310">
        <v>269835</v>
      </c>
      <c r="V34" s="310">
        <v>940.5</v>
      </c>
      <c r="X34" s="310">
        <v>1683694.5</v>
      </c>
      <c r="Y34" s="310">
        <v>224280</v>
      </c>
      <c r="Z34" s="310">
        <v>2371682.5</v>
      </c>
      <c r="AA34" s="310">
        <v>13242</v>
      </c>
      <c r="AC34" s="310">
        <v>1033508.26</v>
      </c>
      <c r="AD34" s="310">
        <v>189067.96</v>
      </c>
    </row>
    <row r="35" spans="1:34" x14ac:dyDescent="0.25">
      <c r="A35" t="s">
        <v>2650</v>
      </c>
      <c r="B35" s="310">
        <v>1173953.6000000001</v>
      </c>
      <c r="C35" s="310">
        <v>134236.5</v>
      </c>
      <c r="D35" s="310">
        <v>298092.65000000002</v>
      </c>
      <c r="G35" s="310">
        <v>1118580.95</v>
      </c>
      <c r="H35" s="310">
        <v>758286.09</v>
      </c>
      <c r="K35" s="310">
        <v>2000</v>
      </c>
      <c r="L35" s="310">
        <v>69788.14</v>
      </c>
      <c r="N35" s="310">
        <v>0</v>
      </c>
      <c r="P35" s="310">
        <v>15000</v>
      </c>
      <c r="R35" s="310">
        <v>386736.25</v>
      </c>
      <c r="S35" s="310">
        <v>3203233.17</v>
      </c>
      <c r="T35" s="310">
        <v>1627528.46</v>
      </c>
      <c r="U35" s="310">
        <v>361335</v>
      </c>
      <c r="V35" s="310">
        <v>1530.37</v>
      </c>
      <c r="X35" s="310">
        <v>897441</v>
      </c>
      <c r="Y35" s="310">
        <v>220250</v>
      </c>
      <c r="Z35" s="310">
        <v>1834329</v>
      </c>
      <c r="AA35" s="310">
        <v>20916</v>
      </c>
      <c r="AC35" s="310">
        <v>1252965.54</v>
      </c>
      <c r="AD35" s="310">
        <v>193482.06</v>
      </c>
    </row>
    <row r="36" spans="1:34" x14ac:dyDescent="0.25">
      <c r="A36" t="s">
        <v>2651</v>
      </c>
      <c r="B36" s="310">
        <v>534697.53</v>
      </c>
      <c r="C36" s="310">
        <v>9162.5</v>
      </c>
      <c r="D36" s="310">
        <v>182074.91</v>
      </c>
      <c r="G36" s="310">
        <v>40140.18</v>
      </c>
      <c r="H36" s="310">
        <v>75285.179999999993</v>
      </c>
      <c r="K36" s="310">
        <v>0</v>
      </c>
      <c r="L36" s="310">
        <v>39113.980000000003</v>
      </c>
      <c r="M36" s="310">
        <v>15346</v>
      </c>
      <c r="N36" s="310">
        <v>512</v>
      </c>
      <c r="R36" s="310">
        <v>-1130127.95</v>
      </c>
      <c r="S36" s="310">
        <v>2001291.5</v>
      </c>
      <c r="T36" s="310">
        <v>681059.7</v>
      </c>
      <c r="V36" s="310">
        <v>673.29</v>
      </c>
      <c r="X36" s="310">
        <v>1579789</v>
      </c>
      <c r="Y36" s="310">
        <v>93060</v>
      </c>
      <c r="Z36" s="310">
        <v>1810753</v>
      </c>
      <c r="AA36" s="310">
        <v>15394</v>
      </c>
      <c r="AC36" s="310">
        <v>548777.07999999996</v>
      </c>
      <c r="AD36" s="310">
        <v>64433.14</v>
      </c>
    </row>
    <row r="37" spans="1:34" x14ac:dyDescent="0.25">
      <c r="A37" t="s">
        <v>2652</v>
      </c>
      <c r="B37" s="310">
        <v>696497.43</v>
      </c>
      <c r="C37" s="310">
        <v>54954.99</v>
      </c>
      <c r="D37" s="310">
        <v>265625.46999999997</v>
      </c>
      <c r="G37" s="310">
        <v>1448884.32</v>
      </c>
      <c r="H37" s="310">
        <v>681120.96</v>
      </c>
      <c r="K37" s="310">
        <v>4000</v>
      </c>
      <c r="L37" s="310">
        <v>147829.32</v>
      </c>
      <c r="N37" s="310">
        <v>40703.93</v>
      </c>
      <c r="R37" s="310">
        <v>-670823.36</v>
      </c>
      <c r="S37" s="310">
        <v>3800882.66</v>
      </c>
      <c r="T37" s="310">
        <v>1357337.76</v>
      </c>
      <c r="U37" s="310">
        <v>40000</v>
      </c>
      <c r="V37" s="310">
        <v>783.02</v>
      </c>
      <c r="X37" s="310">
        <v>348500</v>
      </c>
      <c r="Z37" s="310">
        <v>720431</v>
      </c>
      <c r="AC37" s="310">
        <v>790287.78</v>
      </c>
      <c r="AD37" s="310">
        <v>211411.38</v>
      </c>
      <c r="AH37" s="310">
        <v>200000</v>
      </c>
    </row>
    <row r="38" spans="1:34" x14ac:dyDescent="0.25">
      <c r="A38" t="s">
        <v>2653</v>
      </c>
      <c r="B38" s="310">
        <v>701622.96</v>
      </c>
      <c r="C38" s="310">
        <v>16295.5</v>
      </c>
      <c r="D38" s="310">
        <v>79589.56</v>
      </c>
      <c r="G38" s="310">
        <v>676933.41</v>
      </c>
      <c r="H38" s="310">
        <v>702518.95</v>
      </c>
      <c r="K38" s="310">
        <v>2200</v>
      </c>
      <c r="L38" s="310">
        <v>57400</v>
      </c>
      <c r="N38" s="310">
        <v>0</v>
      </c>
      <c r="P38" s="310">
        <v>204571</v>
      </c>
      <c r="R38" s="310">
        <v>-440866.56</v>
      </c>
      <c r="S38" s="310">
        <v>2024806.3999999999</v>
      </c>
      <c r="T38" s="310">
        <v>1610274.99</v>
      </c>
      <c r="V38" s="310">
        <v>1128.0999999999999</v>
      </c>
      <c r="X38" s="310">
        <v>1175838.5</v>
      </c>
      <c r="Y38" s="310">
        <v>101467.09</v>
      </c>
      <c r="Z38" s="310">
        <v>1623419.5</v>
      </c>
      <c r="AB38" s="310">
        <v>21210</v>
      </c>
      <c r="AC38" s="310">
        <v>686893.15</v>
      </c>
      <c r="AD38" s="310">
        <v>165577.99</v>
      </c>
      <c r="AH38" s="310">
        <v>62758.5</v>
      </c>
    </row>
    <row r="39" spans="1:34" x14ac:dyDescent="0.25">
      <c r="A39" t="s">
        <v>2654</v>
      </c>
      <c r="B39" s="310">
        <v>1368203.46</v>
      </c>
      <c r="C39" s="310">
        <v>15174.08</v>
      </c>
      <c r="D39" s="310">
        <v>65769.95</v>
      </c>
      <c r="E39" s="310">
        <v>0</v>
      </c>
      <c r="F39" s="310">
        <v>0</v>
      </c>
      <c r="G39" s="310">
        <v>231716.48000000001</v>
      </c>
      <c r="H39" s="310">
        <v>224486.3</v>
      </c>
      <c r="I39" s="310">
        <v>0</v>
      </c>
      <c r="J39" s="310">
        <v>0</v>
      </c>
      <c r="K39" s="310">
        <v>-30850</v>
      </c>
      <c r="L39" s="310">
        <v>70969.789999999994</v>
      </c>
      <c r="M39" s="310">
        <v>366350</v>
      </c>
      <c r="N39" s="310">
        <v>2042</v>
      </c>
      <c r="O39" s="310">
        <v>0</v>
      </c>
      <c r="P39" s="310">
        <v>3280</v>
      </c>
      <c r="Q39" s="310">
        <v>0</v>
      </c>
      <c r="R39" s="310">
        <v>-428918.43</v>
      </c>
      <c r="S39" s="310">
        <v>2381908.6800000002</v>
      </c>
      <c r="T39" s="310">
        <v>1003028.8</v>
      </c>
      <c r="V39" s="310">
        <v>1673.14</v>
      </c>
      <c r="X39" s="310">
        <v>1178654.3999999999</v>
      </c>
      <c r="Y39" s="310">
        <v>102397.97</v>
      </c>
      <c r="Z39" s="310">
        <v>1774503.4</v>
      </c>
      <c r="AA39" s="310">
        <v>14260</v>
      </c>
      <c r="AC39" s="310">
        <v>783389.93</v>
      </c>
      <c r="AD39" s="310">
        <v>142137.25</v>
      </c>
      <c r="AH39" s="310">
        <v>30895.5</v>
      </c>
    </row>
    <row r="40" spans="1:34" x14ac:dyDescent="0.25">
      <c r="A40" t="s">
        <v>2655</v>
      </c>
      <c r="B40" s="310">
        <v>543171.35</v>
      </c>
      <c r="C40" s="310">
        <v>36630</v>
      </c>
      <c r="D40" s="310">
        <v>120927.58</v>
      </c>
      <c r="G40" s="310">
        <v>817220.56</v>
      </c>
      <c r="H40" s="310">
        <v>225419.25</v>
      </c>
      <c r="K40" s="310">
        <v>3500</v>
      </c>
      <c r="L40" s="310">
        <v>67220.47</v>
      </c>
      <c r="N40" s="310">
        <v>1686.31</v>
      </c>
      <c r="R40" s="310">
        <v>-616320.94999999995</v>
      </c>
      <c r="S40" s="310">
        <v>2692203.68</v>
      </c>
      <c r="T40" s="310">
        <v>1176984.74</v>
      </c>
      <c r="U40" s="310">
        <v>293900</v>
      </c>
      <c r="V40" s="310">
        <v>776.51</v>
      </c>
      <c r="X40" s="310">
        <v>2149886.5</v>
      </c>
      <c r="Y40" s="310">
        <v>101950</v>
      </c>
      <c r="Z40" s="310">
        <v>2648860.5</v>
      </c>
      <c r="AA40" s="310">
        <v>9530</v>
      </c>
      <c r="AC40" s="310">
        <v>995713.46</v>
      </c>
      <c r="AD40" s="310">
        <v>191142.17</v>
      </c>
      <c r="AH40" s="310">
        <v>283172.39</v>
      </c>
    </row>
    <row r="41" spans="1:34" x14ac:dyDescent="0.25">
      <c r="A41" t="s">
        <v>2656</v>
      </c>
      <c r="B41" s="310">
        <v>563431.75</v>
      </c>
      <c r="C41" s="310">
        <v>36895.699999999997</v>
      </c>
      <c r="D41" s="310">
        <v>169387.45</v>
      </c>
      <c r="G41" s="310">
        <v>177223.76</v>
      </c>
      <c r="H41" s="310">
        <v>186885.5</v>
      </c>
      <c r="K41" s="310">
        <v>3500</v>
      </c>
      <c r="L41" s="310">
        <v>67050</v>
      </c>
      <c r="M41" s="310">
        <v>13040</v>
      </c>
      <c r="N41" s="310">
        <v>916.9</v>
      </c>
      <c r="P41" s="310">
        <v>275250</v>
      </c>
      <c r="R41" s="310">
        <v>-1939258.21</v>
      </c>
      <c r="S41" s="310">
        <v>2888756.2</v>
      </c>
      <c r="T41" s="310">
        <v>1214618.03</v>
      </c>
      <c r="V41" s="310">
        <v>36938.379999999997</v>
      </c>
      <c r="X41" s="310">
        <v>1221613.5</v>
      </c>
      <c r="Y41" s="310">
        <v>64117.06</v>
      </c>
      <c r="Z41" s="310">
        <v>1858052.5</v>
      </c>
      <c r="AA41" s="310">
        <v>5400</v>
      </c>
      <c r="AB41" s="310">
        <v>12220</v>
      </c>
      <c r="AC41" s="310">
        <v>586996.99</v>
      </c>
      <c r="AD41" s="310">
        <v>167286.51</v>
      </c>
      <c r="AH41" s="310">
        <v>82761.7</v>
      </c>
    </row>
    <row r="42" spans="1:34" x14ac:dyDescent="0.25">
      <c r="A42" t="s">
        <v>2657</v>
      </c>
      <c r="B42" s="310">
        <v>831130.18</v>
      </c>
      <c r="C42" s="310">
        <v>36143.35</v>
      </c>
      <c r="D42" s="310">
        <v>106085.37</v>
      </c>
      <c r="G42" s="310">
        <v>490612.66</v>
      </c>
      <c r="H42" s="310">
        <v>313218.11</v>
      </c>
      <c r="K42" s="310">
        <v>6170</v>
      </c>
      <c r="L42" s="310">
        <v>111245.99</v>
      </c>
      <c r="N42" s="310">
        <v>2080.2800000000002</v>
      </c>
      <c r="P42" s="310">
        <v>15080</v>
      </c>
      <c r="R42" s="310">
        <v>-1150514.8500000001</v>
      </c>
      <c r="S42" s="310">
        <v>3281518.85</v>
      </c>
      <c r="T42" s="310">
        <v>1964180</v>
      </c>
      <c r="V42" s="310">
        <v>3438.89</v>
      </c>
      <c r="X42" s="310">
        <v>2411437.7999999998</v>
      </c>
      <c r="Y42" s="310">
        <v>207937.34</v>
      </c>
      <c r="Z42" s="310">
        <v>3752662.8</v>
      </c>
      <c r="AA42" s="310">
        <v>25636</v>
      </c>
      <c r="AC42" s="310">
        <v>1045607.96</v>
      </c>
      <c r="AD42" s="310">
        <v>159185.17000000001</v>
      </c>
      <c r="AF42" s="310">
        <v>45729.2</v>
      </c>
      <c r="AH42" s="310">
        <v>46563.5</v>
      </c>
    </row>
    <row r="43" spans="1:34" x14ac:dyDescent="0.25">
      <c r="A43" t="s">
        <v>2658</v>
      </c>
      <c r="B43" s="310">
        <v>996763.83</v>
      </c>
      <c r="C43" s="310">
        <v>1700</v>
      </c>
      <c r="D43" s="310">
        <v>84637.57</v>
      </c>
      <c r="G43" s="310">
        <v>328757.05</v>
      </c>
      <c r="H43" s="310">
        <v>733821.93</v>
      </c>
      <c r="K43" s="310">
        <v>6000</v>
      </c>
      <c r="L43" s="310">
        <v>101306.3</v>
      </c>
      <c r="N43" s="310">
        <v>1698.54</v>
      </c>
      <c r="P43" s="310">
        <v>181070</v>
      </c>
      <c r="R43" s="310">
        <v>-1378329.64</v>
      </c>
      <c r="S43" s="310">
        <v>3750097.45</v>
      </c>
      <c r="T43" s="310">
        <v>1933717.34</v>
      </c>
      <c r="U43" s="310">
        <v>266000</v>
      </c>
      <c r="V43" s="310">
        <v>1613.16</v>
      </c>
      <c r="X43" s="310">
        <v>1951940.5</v>
      </c>
      <c r="Y43" s="310">
        <v>309714.90000000002</v>
      </c>
      <c r="Z43" s="310">
        <v>2756012.5</v>
      </c>
      <c r="AA43" s="310">
        <v>21765</v>
      </c>
      <c r="AC43" s="310">
        <v>1730809.06</v>
      </c>
      <c r="AD43" s="310">
        <v>262104.56</v>
      </c>
      <c r="AH43" s="310">
        <v>208457.05</v>
      </c>
    </row>
    <row r="44" spans="1:34" x14ac:dyDescent="0.25">
      <c r="A44" t="s">
        <v>2659</v>
      </c>
      <c r="B44" s="310">
        <v>472037.32</v>
      </c>
      <c r="C44" s="310">
        <v>1750.41</v>
      </c>
      <c r="D44" s="310">
        <v>104666.2</v>
      </c>
      <c r="G44" s="310">
        <v>314530.84999999998</v>
      </c>
      <c r="H44" s="310">
        <v>786448.45</v>
      </c>
      <c r="K44" s="310">
        <v>80147</v>
      </c>
      <c r="L44" s="310">
        <v>43600</v>
      </c>
      <c r="M44" s="310">
        <v>40000</v>
      </c>
      <c r="N44" s="310">
        <v>533.46</v>
      </c>
      <c r="R44" s="310">
        <v>-548608.88</v>
      </c>
      <c r="S44" s="310">
        <v>1851653.95</v>
      </c>
      <c r="T44" s="310">
        <v>1917149.36</v>
      </c>
      <c r="U44" s="310">
        <v>16990</v>
      </c>
      <c r="V44" s="310">
        <v>894.26</v>
      </c>
      <c r="X44" s="310">
        <v>953140.5</v>
      </c>
      <c r="Y44" s="310">
        <v>139635.64000000001</v>
      </c>
      <c r="Z44" s="310">
        <v>1552732.5</v>
      </c>
      <c r="AA44" s="310">
        <v>12475</v>
      </c>
      <c r="AC44" s="310">
        <v>1019834.25</v>
      </c>
      <c r="AD44" s="310">
        <v>173018.31</v>
      </c>
      <c r="AH44" s="310">
        <v>57642</v>
      </c>
    </row>
    <row r="45" spans="1:34" x14ac:dyDescent="0.25">
      <c r="A45" t="s">
        <v>2660</v>
      </c>
      <c r="B45" s="310">
        <v>294218.2</v>
      </c>
      <c r="C45" s="310">
        <v>55052.68</v>
      </c>
      <c r="D45" s="310">
        <v>54331.99</v>
      </c>
      <c r="G45" s="310">
        <v>178032.11</v>
      </c>
      <c r="H45" s="310">
        <v>363643.32</v>
      </c>
      <c r="K45" s="310">
        <v>-19000</v>
      </c>
      <c r="L45" s="310">
        <v>50800</v>
      </c>
      <c r="M45" s="310">
        <v>241070</v>
      </c>
      <c r="N45" s="310">
        <v>3397.65</v>
      </c>
      <c r="R45" s="310">
        <v>-809127.72</v>
      </c>
      <c r="S45" s="310">
        <v>1865771.67</v>
      </c>
      <c r="T45" s="310">
        <v>1285898.96</v>
      </c>
      <c r="V45" s="310">
        <v>527.32000000000005</v>
      </c>
      <c r="X45" s="310">
        <v>1235226.5</v>
      </c>
      <c r="Y45" s="310">
        <v>138292.06</v>
      </c>
      <c r="Z45" s="310">
        <v>1874255.5</v>
      </c>
      <c r="AA45" s="310">
        <v>24106</v>
      </c>
      <c r="AC45" s="310">
        <v>948548.67</v>
      </c>
      <c r="AD45" s="310">
        <v>161685.82999999999</v>
      </c>
      <c r="AH45" s="310">
        <v>38982.14</v>
      </c>
    </row>
    <row r="46" spans="1:34" x14ac:dyDescent="0.25">
      <c r="A46" t="s">
        <v>2661</v>
      </c>
      <c r="B46" s="310">
        <v>495251.92</v>
      </c>
      <c r="C46" s="310">
        <v>0</v>
      </c>
      <c r="D46" s="310">
        <v>54593.81</v>
      </c>
      <c r="G46" s="310">
        <v>504339.99</v>
      </c>
      <c r="H46" s="310">
        <v>-7394.53</v>
      </c>
      <c r="K46" s="310">
        <v>0</v>
      </c>
      <c r="L46" s="310">
        <v>45017.49</v>
      </c>
      <c r="N46" s="310">
        <v>202.85</v>
      </c>
      <c r="R46" s="310">
        <v>-128030.56</v>
      </c>
      <c r="S46" s="310">
        <v>1234901.48</v>
      </c>
      <c r="T46" s="310">
        <v>548483.25</v>
      </c>
      <c r="U46" s="310">
        <v>148340</v>
      </c>
      <c r="V46" s="310">
        <v>562.19000000000005</v>
      </c>
      <c r="X46" s="310">
        <v>1365108</v>
      </c>
      <c r="Y46" s="310">
        <v>161588.87</v>
      </c>
      <c r="Z46" s="310">
        <v>1721117</v>
      </c>
      <c r="AA46" s="310">
        <v>7616</v>
      </c>
      <c r="AC46" s="310">
        <v>475211.89</v>
      </c>
      <c r="AD46" s="310">
        <v>107272.49</v>
      </c>
      <c r="AE46" s="310">
        <v>500</v>
      </c>
      <c r="AH46" s="310">
        <v>17665</v>
      </c>
    </row>
    <row r="47" spans="1:34" x14ac:dyDescent="0.25">
      <c r="A47" t="s">
        <v>2662</v>
      </c>
      <c r="B47" s="310">
        <v>435857.01</v>
      </c>
      <c r="C47" s="310">
        <v>6900</v>
      </c>
      <c r="D47" s="310">
        <v>75511.179999999993</v>
      </c>
      <c r="G47" s="310">
        <v>920828.36</v>
      </c>
      <c r="H47" s="310">
        <v>258413.79</v>
      </c>
      <c r="K47" s="310">
        <v>2800</v>
      </c>
      <c r="L47" s="310">
        <v>58164</v>
      </c>
      <c r="N47" s="310">
        <v>0</v>
      </c>
      <c r="P47" s="310">
        <v>232470</v>
      </c>
      <c r="R47" s="310">
        <v>-486793.74</v>
      </c>
      <c r="S47" s="310">
        <v>2300894.7000000002</v>
      </c>
      <c r="T47" s="310">
        <v>1039496.31</v>
      </c>
      <c r="V47" s="310">
        <v>722.42</v>
      </c>
      <c r="X47" s="310">
        <v>908337.9</v>
      </c>
      <c r="Y47" s="310">
        <v>94625.44</v>
      </c>
      <c r="Z47" s="310">
        <v>1422222.9</v>
      </c>
      <c r="AB47" s="310">
        <v>14420</v>
      </c>
      <c r="AC47" s="310">
        <v>782060.05</v>
      </c>
      <c r="AD47" s="310">
        <v>197712.74</v>
      </c>
      <c r="AH47" s="310">
        <v>36791</v>
      </c>
    </row>
    <row r="48" spans="1:34" x14ac:dyDescent="0.25">
      <c r="A48" t="s">
        <v>2663</v>
      </c>
      <c r="B48" s="310">
        <v>811358.44</v>
      </c>
      <c r="C48" s="310">
        <v>19687.5</v>
      </c>
      <c r="D48" s="310">
        <v>79042.399999999994</v>
      </c>
      <c r="G48" s="310">
        <v>3877412.3</v>
      </c>
      <c r="H48" s="310">
        <v>186286.1</v>
      </c>
      <c r="K48" s="310">
        <v>3000</v>
      </c>
      <c r="L48" s="310">
        <v>104307.89</v>
      </c>
      <c r="N48" s="310">
        <v>1904</v>
      </c>
      <c r="R48" s="310">
        <v>1191203.57</v>
      </c>
      <c r="S48" s="310">
        <v>4006426</v>
      </c>
      <c r="T48" s="310">
        <v>976431.41</v>
      </c>
      <c r="V48" s="310">
        <v>1144.19</v>
      </c>
      <c r="X48" s="310">
        <v>1126577.3999999999</v>
      </c>
      <c r="Y48" s="310">
        <v>79500</v>
      </c>
      <c r="Z48" s="310">
        <v>1661579.4</v>
      </c>
      <c r="AA48" s="310">
        <v>15730</v>
      </c>
      <c r="AB48" s="310">
        <v>7510</v>
      </c>
      <c r="AC48" s="310">
        <v>544363.66</v>
      </c>
      <c r="AD48" s="310">
        <v>236064.16</v>
      </c>
      <c r="AH48" s="310">
        <v>51460.5</v>
      </c>
    </row>
    <row r="49" spans="1:34" x14ac:dyDescent="0.25">
      <c r="A49" t="s">
        <v>2664</v>
      </c>
      <c r="B49" s="310">
        <v>256050.23</v>
      </c>
      <c r="C49" s="310">
        <v>192746.11</v>
      </c>
      <c r="D49" s="310">
        <v>126247.29</v>
      </c>
      <c r="G49" s="310">
        <v>231649.92000000001</v>
      </c>
      <c r="H49" s="310">
        <v>221692.22</v>
      </c>
      <c r="K49" s="310">
        <v>32000</v>
      </c>
      <c r="L49" s="310">
        <v>41171.300000000003</v>
      </c>
      <c r="N49" s="310">
        <v>-365</v>
      </c>
      <c r="R49" s="310">
        <v>-895470.96</v>
      </c>
      <c r="S49" s="310">
        <v>1877057.75</v>
      </c>
      <c r="T49" s="310">
        <v>747860.43</v>
      </c>
      <c r="U49" s="310">
        <v>135000</v>
      </c>
      <c r="V49" s="310">
        <v>321.33</v>
      </c>
      <c r="X49" s="310">
        <v>1074972.5</v>
      </c>
      <c r="Y49" s="310">
        <v>97053</v>
      </c>
      <c r="Z49" s="310">
        <v>1325933.5</v>
      </c>
      <c r="AA49" s="310">
        <v>8560</v>
      </c>
      <c r="AC49" s="310">
        <v>622997.12</v>
      </c>
      <c r="AD49" s="310">
        <v>114338.98</v>
      </c>
      <c r="AH49" s="310">
        <v>9384.98</v>
      </c>
    </row>
    <row r="50" spans="1:34" x14ac:dyDescent="0.25">
      <c r="A50" t="s">
        <v>2665</v>
      </c>
      <c r="B50" s="310">
        <v>354766.44</v>
      </c>
      <c r="C50" s="310">
        <v>191097.23</v>
      </c>
      <c r="D50" s="310">
        <v>19716.169999999998</v>
      </c>
      <c r="G50" s="310">
        <v>465732.6</v>
      </c>
      <c r="H50" s="310">
        <v>231720.18</v>
      </c>
      <c r="K50" s="310">
        <v>100300</v>
      </c>
      <c r="L50" s="310">
        <v>61744.28</v>
      </c>
      <c r="M50" s="310">
        <v>6500</v>
      </c>
      <c r="N50" s="310">
        <v>0</v>
      </c>
      <c r="R50" s="310">
        <v>-1481650.46</v>
      </c>
      <c r="S50" s="310">
        <v>2506199.65</v>
      </c>
      <c r="T50" s="310">
        <v>821922.08</v>
      </c>
      <c r="U50" s="310">
        <v>218500</v>
      </c>
      <c r="V50" s="310">
        <v>222.86</v>
      </c>
      <c r="X50" s="310">
        <v>1987886.5</v>
      </c>
      <c r="Y50" s="310">
        <v>58099</v>
      </c>
      <c r="Z50" s="310">
        <v>2330731.5</v>
      </c>
      <c r="AA50" s="310">
        <v>1140</v>
      </c>
      <c r="AC50" s="310">
        <v>497881.01</v>
      </c>
      <c r="AD50" s="310">
        <v>56934.78</v>
      </c>
      <c r="AH50" s="310">
        <v>130004</v>
      </c>
    </row>
    <row r="51" spans="1:34" x14ac:dyDescent="0.25">
      <c r="A51" t="s">
        <v>2666</v>
      </c>
      <c r="B51" s="310">
        <v>73799.95</v>
      </c>
      <c r="C51" s="310">
        <v>15327.48</v>
      </c>
      <c r="D51" s="310">
        <v>43721.25</v>
      </c>
      <c r="G51" s="310">
        <v>3</v>
      </c>
      <c r="H51" s="310">
        <v>104837.25</v>
      </c>
      <c r="K51" s="310">
        <v>15201</v>
      </c>
      <c r="L51" s="310">
        <v>45206.64</v>
      </c>
      <c r="N51" s="310">
        <v>2248</v>
      </c>
      <c r="Q51" s="310">
        <v>-238853.94</v>
      </c>
      <c r="R51" s="310">
        <v>-1429892.76</v>
      </c>
      <c r="S51" s="310">
        <v>1985151.03</v>
      </c>
      <c r="T51" s="310">
        <v>819006.37</v>
      </c>
      <c r="U51" s="310">
        <v>59360</v>
      </c>
      <c r="V51" s="310">
        <v>241.22</v>
      </c>
      <c r="X51" s="310">
        <v>1173228</v>
      </c>
      <c r="Y51" s="310">
        <v>53053</v>
      </c>
      <c r="Z51" s="310">
        <v>1585095</v>
      </c>
      <c r="AC51" s="310">
        <v>605698.09</v>
      </c>
      <c r="AD51" s="310">
        <v>48991.95</v>
      </c>
      <c r="AH51" s="310">
        <v>6474.59</v>
      </c>
    </row>
    <row r="52" spans="1:34" x14ac:dyDescent="0.25">
      <c r="A52" t="s">
        <v>2667</v>
      </c>
      <c r="B52" s="310">
        <v>67786.38</v>
      </c>
      <c r="C52" s="310">
        <v>125393.02</v>
      </c>
      <c r="D52" s="310">
        <v>152916.59</v>
      </c>
      <c r="G52" s="310">
        <v>769272.9</v>
      </c>
      <c r="H52" s="310">
        <v>157524.15</v>
      </c>
      <c r="K52" s="310">
        <v>60003</v>
      </c>
      <c r="L52" s="310">
        <v>42200</v>
      </c>
      <c r="N52" s="310">
        <v>0</v>
      </c>
      <c r="P52" s="310">
        <v>1200</v>
      </c>
      <c r="R52" s="310">
        <v>-580250.80000000005</v>
      </c>
      <c r="S52" s="310">
        <v>1821817.03</v>
      </c>
      <c r="T52" s="310">
        <v>1066035.92</v>
      </c>
      <c r="U52" s="310">
        <v>140000</v>
      </c>
      <c r="V52" s="310">
        <v>198.58</v>
      </c>
      <c r="X52" s="310">
        <v>1882461.01</v>
      </c>
      <c r="Y52" s="310">
        <v>11800</v>
      </c>
      <c r="Z52" s="310">
        <v>2371623.0099999998</v>
      </c>
      <c r="AA52" s="310">
        <v>4750</v>
      </c>
      <c r="AC52" s="310">
        <v>742372.28</v>
      </c>
      <c r="AD52" s="310">
        <v>53826.41</v>
      </c>
    </row>
    <row r="53" spans="1:34" x14ac:dyDescent="0.25">
      <c r="A53" t="s">
        <v>2668</v>
      </c>
      <c r="B53" s="310">
        <v>402029.96</v>
      </c>
      <c r="C53" s="310">
        <v>355562.51</v>
      </c>
      <c r="D53" s="310">
        <v>165342.76</v>
      </c>
      <c r="G53" s="310">
        <v>503592.15</v>
      </c>
      <c r="H53" s="310">
        <v>486724.35</v>
      </c>
      <c r="K53" s="310">
        <v>4285</v>
      </c>
      <c r="L53" s="310">
        <v>41330</v>
      </c>
      <c r="N53" s="310">
        <v>425</v>
      </c>
      <c r="R53" s="310">
        <v>715087.54</v>
      </c>
      <c r="S53" s="310">
        <v>1102265.42</v>
      </c>
      <c r="T53" s="310">
        <v>1495504.23</v>
      </c>
      <c r="V53" s="310">
        <v>279.10000000000002</v>
      </c>
      <c r="X53" s="310">
        <v>1823947</v>
      </c>
      <c r="Y53" s="310">
        <v>152074</v>
      </c>
      <c r="Z53" s="310">
        <v>2459137</v>
      </c>
      <c r="AA53" s="310">
        <v>17300</v>
      </c>
      <c r="AB53" s="310">
        <v>6380</v>
      </c>
      <c r="AC53" s="310">
        <v>822476.39</v>
      </c>
      <c r="AD53" s="310">
        <v>97902</v>
      </c>
      <c r="AH53" s="310">
        <v>18750.169999999998</v>
      </c>
    </row>
    <row r="54" spans="1:34" x14ac:dyDescent="0.25">
      <c r="A54" t="s">
        <v>2669</v>
      </c>
      <c r="B54" s="310">
        <v>320859.34999999998</v>
      </c>
      <c r="C54" s="310">
        <v>189569.74</v>
      </c>
      <c r="D54" s="310">
        <v>66259.59</v>
      </c>
      <c r="G54" s="310">
        <v>70616.23</v>
      </c>
      <c r="H54" s="310">
        <v>373836.9</v>
      </c>
      <c r="L54" s="310">
        <v>29830</v>
      </c>
      <c r="N54" s="310">
        <v>0</v>
      </c>
      <c r="Q54" s="310">
        <v>-10797.58</v>
      </c>
      <c r="R54" s="310">
        <v>-1222463.48</v>
      </c>
      <c r="S54" s="310">
        <v>2172216.88</v>
      </c>
      <c r="T54" s="310">
        <v>817429.32</v>
      </c>
      <c r="U54" s="310">
        <v>155610</v>
      </c>
      <c r="V54" s="310">
        <v>339.16</v>
      </c>
      <c r="X54" s="310">
        <v>984138</v>
      </c>
      <c r="Y54" s="310">
        <v>26432</v>
      </c>
      <c r="Z54" s="310">
        <v>1331307</v>
      </c>
      <c r="AC54" s="310">
        <v>519095.34</v>
      </c>
      <c r="AD54" s="310">
        <v>73294.38</v>
      </c>
      <c r="AH54" s="310">
        <v>7895.77</v>
      </c>
    </row>
    <row r="55" spans="1:34" x14ac:dyDescent="0.25">
      <c r="A55" t="s">
        <v>2670</v>
      </c>
      <c r="B55" s="310">
        <v>226398.52</v>
      </c>
      <c r="C55" s="310">
        <v>99429.56</v>
      </c>
      <c r="D55" s="310">
        <v>136464.54</v>
      </c>
      <c r="G55" s="310">
        <v>1210139.8400000001</v>
      </c>
      <c r="H55" s="310">
        <v>430147.89</v>
      </c>
      <c r="L55" s="310">
        <v>31460</v>
      </c>
      <c r="N55" s="310">
        <v>1413</v>
      </c>
      <c r="R55" s="310">
        <v>142864.62</v>
      </c>
      <c r="S55" s="310">
        <v>1936400.69</v>
      </c>
      <c r="T55" s="310">
        <v>790092.73</v>
      </c>
      <c r="X55" s="310">
        <v>1095800</v>
      </c>
      <c r="Z55" s="310">
        <v>1378721</v>
      </c>
      <c r="AA55" s="310">
        <v>1120</v>
      </c>
      <c r="AB55" s="310">
        <v>4350</v>
      </c>
      <c r="AC55" s="310">
        <v>406433.03</v>
      </c>
      <c r="AD55" s="310">
        <v>99166.14</v>
      </c>
      <c r="AH55" s="310">
        <v>5660.52</v>
      </c>
    </row>
    <row r="56" spans="1:34" x14ac:dyDescent="0.25">
      <c r="A56" t="s">
        <v>2671</v>
      </c>
      <c r="B56" s="310">
        <v>527242.31999999995</v>
      </c>
      <c r="C56" s="310">
        <v>1872.2</v>
      </c>
      <c r="D56" s="310">
        <v>212224.46</v>
      </c>
      <c r="G56" s="310">
        <v>34512</v>
      </c>
      <c r="H56" s="310">
        <v>335896.78</v>
      </c>
      <c r="K56" s="310">
        <v>2000</v>
      </c>
      <c r="L56" s="310">
        <v>62184.78</v>
      </c>
      <c r="N56" s="310">
        <v>1561</v>
      </c>
      <c r="Q56" s="310">
        <v>297917.32</v>
      </c>
      <c r="R56" s="310">
        <v>-522096.89</v>
      </c>
      <c r="S56" s="310">
        <v>1262941.0900000001</v>
      </c>
      <c r="T56" s="310">
        <v>1992688.53</v>
      </c>
      <c r="U56" s="310">
        <v>31200</v>
      </c>
      <c r="V56" s="310">
        <v>798.27</v>
      </c>
      <c r="X56" s="310">
        <v>2289063</v>
      </c>
      <c r="Y56" s="310">
        <v>191402</v>
      </c>
      <c r="Z56" s="310">
        <v>3066644.67</v>
      </c>
      <c r="AA56" s="310">
        <v>15610</v>
      </c>
      <c r="AB56" s="310">
        <v>14904</v>
      </c>
      <c r="AC56" s="310">
        <v>1296097.18</v>
      </c>
      <c r="AD56" s="310">
        <v>94757.46</v>
      </c>
      <c r="AH56" s="310">
        <v>9898.0300000000007</v>
      </c>
    </row>
    <row r="57" spans="1:34" x14ac:dyDescent="0.25">
      <c r="A57" t="s">
        <v>2672</v>
      </c>
      <c r="B57" s="310">
        <v>404546.42</v>
      </c>
      <c r="C57" s="310">
        <v>68979.14</v>
      </c>
      <c r="D57" s="310">
        <v>111577.34</v>
      </c>
      <c r="G57" s="310">
        <v>474465.8</v>
      </c>
      <c r="H57" s="310">
        <v>560380.87</v>
      </c>
      <c r="K57" s="310">
        <v>102500</v>
      </c>
      <c r="L57" s="310">
        <v>49248.84</v>
      </c>
      <c r="N57" s="310">
        <v>0</v>
      </c>
      <c r="P57" s="310">
        <v>1300</v>
      </c>
      <c r="R57" s="310">
        <v>-796474.31</v>
      </c>
      <c r="S57" s="310">
        <v>2033596.36</v>
      </c>
      <c r="T57" s="310">
        <v>966447.13</v>
      </c>
      <c r="U57" s="310">
        <v>93109</v>
      </c>
      <c r="V57" s="310">
        <v>240.2</v>
      </c>
      <c r="X57" s="310">
        <v>1764240</v>
      </c>
      <c r="Y57" s="310">
        <v>409906</v>
      </c>
      <c r="Z57" s="310">
        <v>2339080</v>
      </c>
      <c r="AA57" s="310">
        <v>8900</v>
      </c>
      <c r="AC57" s="310">
        <v>580740.49</v>
      </c>
      <c r="AD57" s="310">
        <v>68723.91</v>
      </c>
      <c r="AH57" s="310">
        <v>6719.25</v>
      </c>
    </row>
    <row r="58" spans="1:34" x14ac:dyDescent="0.25">
      <c r="A58" t="s">
        <v>2673</v>
      </c>
      <c r="B58" s="310">
        <v>415230.48</v>
      </c>
      <c r="C58" s="310">
        <v>538562.41</v>
      </c>
      <c r="D58" s="310">
        <v>431286.15</v>
      </c>
      <c r="G58" s="310">
        <v>473753.75</v>
      </c>
      <c r="H58" s="310">
        <v>-73634.19</v>
      </c>
      <c r="K58" s="310">
        <v>27220</v>
      </c>
      <c r="L58" s="310">
        <v>44760</v>
      </c>
      <c r="N58" s="310">
        <v>-6438</v>
      </c>
      <c r="Q58" s="310">
        <v>367602.08</v>
      </c>
      <c r="R58" s="310">
        <v>-1110282.93</v>
      </c>
      <c r="S58" s="310">
        <v>2378594.3199999998</v>
      </c>
      <c r="T58" s="310">
        <v>1983559.3</v>
      </c>
      <c r="X58" s="310">
        <v>1150501.5</v>
      </c>
      <c r="Y58" s="310">
        <v>31574</v>
      </c>
      <c r="Z58" s="310">
        <v>1531503.5</v>
      </c>
      <c r="AC58" s="310">
        <v>961921.12</v>
      </c>
      <c r="AD58" s="310">
        <v>274564.27</v>
      </c>
      <c r="AH58" s="310">
        <v>313902.78000000003</v>
      </c>
    </row>
    <row r="59" spans="1:34" x14ac:dyDescent="0.25">
      <c r="A59" t="s">
        <v>2674</v>
      </c>
      <c r="B59" s="310">
        <v>176637.05</v>
      </c>
      <c r="C59" s="310">
        <v>68053.33</v>
      </c>
      <c r="D59" s="310">
        <v>311423.69</v>
      </c>
      <c r="G59" s="310">
        <v>1661034.81</v>
      </c>
      <c r="H59" s="310">
        <v>404406.25</v>
      </c>
      <c r="K59" s="310">
        <v>0</v>
      </c>
      <c r="L59" s="310">
        <v>35370</v>
      </c>
      <c r="N59" s="310">
        <v>0</v>
      </c>
      <c r="Q59" s="310">
        <v>194982.27</v>
      </c>
      <c r="R59" s="310">
        <v>-150910.49</v>
      </c>
      <c r="S59" s="310">
        <v>2522084.4900000002</v>
      </c>
      <c r="T59" s="310">
        <v>768007.72</v>
      </c>
      <c r="U59" s="310">
        <v>145800</v>
      </c>
      <c r="V59" s="310">
        <v>162.44</v>
      </c>
      <c r="X59" s="310">
        <v>760284</v>
      </c>
      <c r="Y59" s="310">
        <v>175399</v>
      </c>
      <c r="Z59" s="310">
        <v>1205159</v>
      </c>
      <c r="AA59" s="310">
        <v>3390</v>
      </c>
      <c r="AB59" s="310">
        <v>2860</v>
      </c>
      <c r="AC59" s="310">
        <v>533007.29</v>
      </c>
      <c r="AD59" s="310">
        <v>40601.620000000003</v>
      </c>
      <c r="AH59" s="310">
        <v>44606.39</v>
      </c>
    </row>
    <row r="60" spans="1:34" x14ac:dyDescent="0.25">
      <c r="A60" t="s">
        <v>2675</v>
      </c>
      <c r="B60" s="310">
        <v>1545207.07</v>
      </c>
      <c r="C60" s="310">
        <v>250057.5</v>
      </c>
      <c r="D60" s="310">
        <v>97608.320000000007</v>
      </c>
      <c r="G60" s="310">
        <v>486783.62</v>
      </c>
      <c r="H60" s="310">
        <v>376358.79</v>
      </c>
      <c r="K60" s="310">
        <v>1650</v>
      </c>
      <c r="L60" s="310">
        <v>155112.1</v>
      </c>
      <c r="N60" s="310">
        <v>1474.6</v>
      </c>
      <c r="R60" s="310">
        <v>-29931.58</v>
      </c>
      <c r="S60" s="310">
        <v>2222830.3199999998</v>
      </c>
      <c r="T60" s="310">
        <v>1944985.71</v>
      </c>
      <c r="U60" s="310">
        <v>65000</v>
      </c>
      <c r="V60" s="310">
        <v>2031.56</v>
      </c>
      <c r="X60" s="310">
        <v>820107.5</v>
      </c>
      <c r="Y60" s="310">
        <v>13500</v>
      </c>
      <c r="Z60" s="310">
        <v>1413681.5</v>
      </c>
      <c r="AA60" s="310">
        <v>26293</v>
      </c>
      <c r="AC60" s="310">
        <v>811893.33</v>
      </c>
      <c r="AD60" s="310">
        <v>188877.08</v>
      </c>
    </row>
    <row r="61" spans="1:34" x14ac:dyDescent="0.25">
      <c r="A61" t="s">
        <v>2676</v>
      </c>
      <c r="B61" s="310">
        <v>3109233.72</v>
      </c>
      <c r="C61" s="310">
        <v>252249.3</v>
      </c>
      <c r="D61" s="310">
        <v>180759.58</v>
      </c>
      <c r="G61" s="310">
        <v>2510684.84</v>
      </c>
      <c r="H61" s="310">
        <v>1535095.76</v>
      </c>
      <c r="K61" s="310">
        <v>8500</v>
      </c>
      <c r="L61" s="310">
        <v>144149.26</v>
      </c>
      <c r="N61" s="310">
        <v>3.36</v>
      </c>
      <c r="R61" s="310">
        <v>-34680</v>
      </c>
      <c r="S61" s="310">
        <v>7696912.6699999999</v>
      </c>
      <c r="T61" s="310">
        <v>3039754.92</v>
      </c>
      <c r="U61" s="310">
        <v>507285</v>
      </c>
      <c r="V61" s="310">
        <v>4931.16</v>
      </c>
      <c r="X61" s="310">
        <v>3103081.5</v>
      </c>
      <c r="Y61" s="310">
        <v>191200</v>
      </c>
      <c r="Z61" s="310">
        <v>3931774.69</v>
      </c>
      <c r="AA61" s="310">
        <v>26790</v>
      </c>
      <c r="AC61" s="310">
        <v>2958126.44</v>
      </c>
      <c r="AD61" s="310">
        <v>156423.54</v>
      </c>
    </row>
    <row r="62" spans="1:34" x14ac:dyDescent="0.25">
      <c r="A62" t="s">
        <v>2677</v>
      </c>
      <c r="B62" s="310">
        <v>554537.51</v>
      </c>
      <c r="C62" s="310">
        <v>233545.36</v>
      </c>
      <c r="D62" s="310">
        <v>382128.73</v>
      </c>
      <c r="G62" s="310">
        <v>540922.6</v>
      </c>
      <c r="H62" s="310">
        <v>547811.07999999996</v>
      </c>
      <c r="K62" s="310">
        <v>2060</v>
      </c>
      <c r="L62" s="310">
        <v>137711.99</v>
      </c>
      <c r="N62" s="310">
        <v>2929.56</v>
      </c>
      <c r="R62" s="310">
        <v>-448086.59</v>
      </c>
      <c r="S62" s="310">
        <v>2266667.36</v>
      </c>
      <c r="T62" s="310">
        <v>1406440.24</v>
      </c>
      <c r="U62" s="310">
        <v>148050</v>
      </c>
      <c r="V62" s="310">
        <v>460.89</v>
      </c>
      <c r="X62" s="310">
        <v>1244705</v>
      </c>
      <c r="Y62" s="310">
        <v>10500</v>
      </c>
      <c r="Z62" s="310">
        <v>1674795</v>
      </c>
      <c r="AA62" s="310">
        <v>10360</v>
      </c>
      <c r="AC62" s="310">
        <v>681812.7</v>
      </c>
      <c r="AD62" s="310">
        <v>145525.47</v>
      </c>
    </row>
    <row r="63" spans="1:34" x14ac:dyDescent="0.25">
      <c r="A63" t="s">
        <v>2678</v>
      </c>
      <c r="B63" s="310">
        <v>871070.27</v>
      </c>
      <c r="C63" s="310">
        <v>173289.89</v>
      </c>
      <c r="D63" s="310">
        <v>72288.47</v>
      </c>
      <c r="G63" s="310">
        <v>53093.31</v>
      </c>
      <c r="H63" s="310">
        <v>169332.13</v>
      </c>
      <c r="K63" s="310">
        <v>4000</v>
      </c>
      <c r="L63" s="310">
        <v>31592.71</v>
      </c>
      <c r="N63" s="310">
        <v>559</v>
      </c>
      <c r="S63" s="310">
        <v>817347.69</v>
      </c>
      <c r="T63" s="310">
        <v>1202144.6200000001</v>
      </c>
      <c r="U63" s="310">
        <v>230031</v>
      </c>
      <c r="V63" s="310">
        <v>826.81</v>
      </c>
      <c r="X63" s="310">
        <v>779696</v>
      </c>
      <c r="Y63" s="310">
        <v>58500</v>
      </c>
      <c r="Z63" s="310">
        <v>1081152.8999999999</v>
      </c>
      <c r="AA63" s="310">
        <v>11600</v>
      </c>
      <c r="AB63" s="310">
        <v>2760</v>
      </c>
      <c r="AC63" s="310">
        <v>551955.28</v>
      </c>
      <c r="AD63" s="310">
        <v>137195.57999999999</v>
      </c>
      <c r="AH63" s="310">
        <v>960</v>
      </c>
    </row>
    <row r="64" spans="1:34" x14ac:dyDescent="0.25">
      <c r="A64" t="s">
        <v>2679</v>
      </c>
      <c r="B64" s="310">
        <v>1246427.6399999999</v>
      </c>
      <c r="C64" s="310">
        <v>72719</v>
      </c>
      <c r="D64" s="310">
        <v>104093.17</v>
      </c>
      <c r="G64" s="310">
        <v>147380.98000000001</v>
      </c>
      <c r="H64" s="310">
        <v>566565.82999999996</v>
      </c>
      <c r="K64" s="310">
        <v>13542</v>
      </c>
      <c r="L64" s="310">
        <v>51938.74</v>
      </c>
      <c r="N64" s="310">
        <v>1564.75</v>
      </c>
      <c r="R64" s="310">
        <v>9336.91</v>
      </c>
      <c r="S64" s="310">
        <v>1211807.73</v>
      </c>
      <c r="T64" s="310">
        <v>2071370.3</v>
      </c>
      <c r="U64" s="310">
        <v>240255</v>
      </c>
      <c r="V64" s="310">
        <v>1193.79</v>
      </c>
      <c r="X64" s="310">
        <v>598259</v>
      </c>
      <c r="Y64" s="310">
        <v>144400</v>
      </c>
      <c r="Z64" s="310">
        <v>1147123.76</v>
      </c>
      <c r="AA64" s="310">
        <v>8110</v>
      </c>
      <c r="AC64" s="310">
        <v>964428.67</v>
      </c>
      <c r="AD64" s="310">
        <v>67017.17</v>
      </c>
      <c r="AG64" s="310">
        <v>642</v>
      </c>
      <c r="AH64" s="310">
        <v>19160</v>
      </c>
    </row>
    <row r="65" spans="1:34" x14ac:dyDescent="0.25">
      <c r="A65" t="s">
        <v>2680</v>
      </c>
      <c r="B65" s="310">
        <v>896409.54</v>
      </c>
      <c r="C65" s="310">
        <v>230558.75</v>
      </c>
      <c r="D65" s="310">
        <v>446387.89</v>
      </c>
      <c r="G65" s="310">
        <v>364705.83</v>
      </c>
      <c r="H65" s="310">
        <v>358839.35</v>
      </c>
      <c r="K65" s="310">
        <v>3460</v>
      </c>
      <c r="L65" s="310">
        <v>56087.26</v>
      </c>
      <c r="N65" s="310">
        <v>973.72</v>
      </c>
      <c r="R65" s="310">
        <v>-885891.18</v>
      </c>
      <c r="S65" s="310">
        <v>2590732.39</v>
      </c>
      <c r="T65" s="310">
        <v>2008312.54</v>
      </c>
      <c r="U65" s="310">
        <v>76020</v>
      </c>
      <c r="V65" s="310">
        <v>1019.73</v>
      </c>
      <c r="X65" s="310">
        <v>2049547.5</v>
      </c>
      <c r="Y65" s="310">
        <v>255460</v>
      </c>
      <c r="Z65" s="310">
        <v>2693906.5</v>
      </c>
      <c r="AA65" s="310">
        <v>13860</v>
      </c>
      <c r="AC65" s="310">
        <v>1113748.83</v>
      </c>
      <c r="AD65" s="310">
        <v>37305.269999999997</v>
      </c>
    </row>
    <row r="66" spans="1:34" x14ac:dyDescent="0.25">
      <c r="A66" t="s">
        <v>2681</v>
      </c>
      <c r="B66" s="310">
        <v>2181441.65</v>
      </c>
      <c r="C66" s="310">
        <v>72655.100000000006</v>
      </c>
      <c r="D66" s="310">
        <v>31067.97</v>
      </c>
      <c r="G66" s="310">
        <v>972090.6</v>
      </c>
      <c r="H66" s="310">
        <v>434984.94</v>
      </c>
      <c r="K66" s="310">
        <v>3500</v>
      </c>
      <c r="L66" s="310">
        <v>56001.43</v>
      </c>
      <c r="N66" s="310">
        <v>219.62</v>
      </c>
      <c r="R66" s="310">
        <v>263029.51</v>
      </c>
      <c r="S66" s="310">
        <v>2642678.98</v>
      </c>
      <c r="T66" s="310">
        <v>2082680.43</v>
      </c>
      <c r="V66" s="310">
        <v>2048.11</v>
      </c>
      <c r="X66" s="310">
        <v>1374856</v>
      </c>
      <c r="Y66" s="310">
        <v>97200</v>
      </c>
      <c r="Z66" s="310">
        <v>1716960</v>
      </c>
      <c r="AA66" s="310">
        <v>5860</v>
      </c>
      <c r="AC66" s="310">
        <v>826457.31</v>
      </c>
      <c r="AD66" s="310">
        <v>212309.06</v>
      </c>
      <c r="AF66" s="310">
        <v>68387.45</v>
      </c>
    </row>
    <row r="67" spans="1:34" x14ac:dyDescent="0.25">
      <c r="A67" t="s">
        <v>2682</v>
      </c>
      <c r="B67" s="310">
        <v>876038.84</v>
      </c>
      <c r="C67" s="310">
        <v>28123.25</v>
      </c>
      <c r="D67" s="310">
        <v>112398.05</v>
      </c>
      <c r="G67" s="310">
        <v>744623</v>
      </c>
      <c r="H67" s="310">
        <v>379642.16</v>
      </c>
      <c r="K67" s="310">
        <v>4000</v>
      </c>
      <c r="L67" s="310">
        <v>153355.99</v>
      </c>
      <c r="N67" s="310">
        <v>587</v>
      </c>
      <c r="R67" s="310">
        <v>423705.73</v>
      </c>
      <c r="S67" s="310">
        <v>1770327</v>
      </c>
      <c r="T67" s="310">
        <v>1241747.76</v>
      </c>
      <c r="U67" s="310">
        <v>25000</v>
      </c>
      <c r="V67" s="310">
        <v>1153.18</v>
      </c>
      <c r="X67" s="310">
        <v>820953</v>
      </c>
      <c r="Y67" s="310">
        <v>13500</v>
      </c>
      <c r="Z67" s="310">
        <v>1311022</v>
      </c>
      <c r="AA67" s="310">
        <v>14660</v>
      </c>
      <c r="AC67" s="310">
        <v>881724.28</v>
      </c>
      <c r="AD67" s="310">
        <v>96017.08</v>
      </c>
      <c r="AF67" s="310">
        <v>10081</v>
      </c>
    </row>
    <row r="68" spans="1:34" x14ac:dyDescent="0.25">
      <c r="A68" t="s">
        <v>2683</v>
      </c>
      <c r="B68" s="310">
        <v>998790.36</v>
      </c>
      <c r="C68" s="310">
        <v>29195.34</v>
      </c>
      <c r="D68" s="310">
        <v>124839.6</v>
      </c>
      <c r="G68" s="310">
        <v>835161.01</v>
      </c>
      <c r="H68" s="310">
        <v>712783.22</v>
      </c>
      <c r="K68" s="310">
        <v>19800</v>
      </c>
      <c r="L68" s="310">
        <v>66019.03</v>
      </c>
      <c r="N68" s="310">
        <v>2833.11</v>
      </c>
      <c r="R68" s="310">
        <v>-880900.2</v>
      </c>
      <c r="S68" s="310">
        <v>3470807.24</v>
      </c>
      <c r="T68" s="310">
        <v>1120806.02</v>
      </c>
      <c r="U68" s="310">
        <v>125000</v>
      </c>
      <c r="V68" s="310">
        <v>1171.9000000000001</v>
      </c>
      <c r="X68" s="310">
        <v>941854.5</v>
      </c>
      <c r="Y68" s="310">
        <v>1500</v>
      </c>
      <c r="Z68" s="310">
        <v>1257958.5</v>
      </c>
      <c r="AA68" s="310">
        <v>5460</v>
      </c>
      <c r="AC68" s="310">
        <v>849961.24</v>
      </c>
      <c r="AD68" s="310">
        <v>54742.33</v>
      </c>
    </row>
    <row r="69" spans="1:34" x14ac:dyDescent="0.25">
      <c r="A69" t="s">
        <v>2684</v>
      </c>
      <c r="B69" s="310">
        <v>236731.37</v>
      </c>
      <c r="C69" s="310">
        <v>144000.95000000001</v>
      </c>
      <c r="D69" s="310">
        <v>37768.67</v>
      </c>
      <c r="G69" s="310">
        <v>158391.48000000001</v>
      </c>
      <c r="H69" s="310">
        <v>635687.93999999994</v>
      </c>
      <c r="K69" s="310">
        <v>4500</v>
      </c>
      <c r="L69" s="310">
        <v>100799.49</v>
      </c>
      <c r="N69" s="310">
        <v>821</v>
      </c>
      <c r="R69" s="310">
        <v>-201765.25</v>
      </c>
      <c r="S69" s="310">
        <v>1201384.94</v>
      </c>
      <c r="T69" s="310">
        <v>1039601.54</v>
      </c>
      <c r="U69" s="310">
        <v>100000</v>
      </c>
      <c r="V69" s="310">
        <v>365.75</v>
      </c>
      <c r="X69" s="310">
        <v>1086600</v>
      </c>
      <c r="Y69" s="310">
        <v>7500</v>
      </c>
      <c r="Z69" s="310">
        <v>1473115</v>
      </c>
      <c r="AC69" s="310">
        <v>600596.21</v>
      </c>
      <c r="AD69" s="310">
        <v>53515.85</v>
      </c>
    </row>
    <row r="70" spans="1:34" x14ac:dyDescent="0.25">
      <c r="A70" t="s">
        <v>2685</v>
      </c>
      <c r="B70" s="310">
        <v>475517.9</v>
      </c>
      <c r="C70" s="310">
        <v>41407.01</v>
      </c>
      <c r="D70" s="310">
        <v>200450.15</v>
      </c>
      <c r="G70" s="310">
        <v>345663</v>
      </c>
      <c r="H70" s="310">
        <v>323932.57</v>
      </c>
      <c r="K70" s="310">
        <v>3945</v>
      </c>
      <c r="L70" s="310">
        <v>140900</v>
      </c>
      <c r="N70" s="310">
        <v>101.11</v>
      </c>
      <c r="S70" s="310">
        <v>934454.85</v>
      </c>
      <c r="T70" s="310">
        <v>1305644.83</v>
      </c>
      <c r="U70" s="310">
        <v>548360</v>
      </c>
      <c r="V70" s="310">
        <v>398.41</v>
      </c>
      <c r="X70" s="310">
        <v>1895040</v>
      </c>
      <c r="Y70" s="310">
        <v>10500</v>
      </c>
      <c r="Z70" s="310">
        <v>2250215</v>
      </c>
      <c r="AA70" s="310">
        <v>14040</v>
      </c>
      <c r="AC70" s="310">
        <v>1163680.24</v>
      </c>
      <c r="AD70" s="310">
        <v>15978.33</v>
      </c>
      <c r="AH70" s="310">
        <v>8460</v>
      </c>
    </row>
    <row r="71" spans="1:34" x14ac:dyDescent="0.25">
      <c r="A71" t="s">
        <v>2686</v>
      </c>
      <c r="B71" s="310">
        <v>499563.14</v>
      </c>
      <c r="C71" s="310">
        <v>8115.81</v>
      </c>
      <c r="D71" s="310">
        <v>92106.77</v>
      </c>
      <c r="G71" s="310">
        <v>171097.51</v>
      </c>
      <c r="H71" s="310">
        <v>323319.90999999997</v>
      </c>
      <c r="K71" s="310">
        <v>4700</v>
      </c>
      <c r="L71" s="310">
        <v>57450</v>
      </c>
      <c r="N71" s="310">
        <v>987.2</v>
      </c>
      <c r="R71" s="310">
        <v>-1131378.26</v>
      </c>
      <c r="S71" s="310">
        <v>1881601.57</v>
      </c>
      <c r="T71" s="310">
        <v>1394662.84</v>
      </c>
      <c r="V71" s="310">
        <v>529.6</v>
      </c>
      <c r="X71" s="310">
        <v>1070492.6000000001</v>
      </c>
      <c r="Y71" s="310">
        <v>107200</v>
      </c>
      <c r="Z71" s="310">
        <v>1491380.6</v>
      </c>
      <c r="AA71" s="310">
        <v>14400</v>
      </c>
      <c r="AC71" s="310">
        <v>586600.81999999995</v>
      </c>
      <c r="AD71" s="310">
        <v>191200.99</v>
      </c>
      <c r="AH71" s="310">
        <v>8460</v>
      </c>
    </row>
    <row r="72" spans="1:34" x14ac:dyDescent="0.25">
      <c r="A72" t="s">
        <v>2687</v>
      </c>
      <c r="B72" s="310">
        <v>573001.43999999994</v>
      </c>
      <c r="C72" s="310">
        <v>84960</v>
      </c>
      <c r="D72" s="310">
        <v>64622.82</v>
      </c>
      <c r="G72" s="310">
        <v>362200.66</v>
      </c>
      <c r="H72" s="310">
        <v>203278.71</v>
      </c>
      <c r="K72" s="310">
        <v>5200</v>
      </c>
      <c r="L72" s="310">
        <v>44241.16</v>
      </c>
      <c r="N72" s="310">
        <v>540.99</v>
      </c>
      <c r="R72" s="310">
        <v>-1604523.69</v>
      </c>
      <c r="S72" s="310">
        <v>2618687.59</v>
      </c>
      <c r="T72" s="310">
        <v>1171711.0900000001</v>
      </c>
      <c r="V72" s="310">
        <v>658.07</v>
      </c>
      <c r="X72" s="310">
        <v>648585</v>
      </c>
      <c r="Y72" s="310">
        <v>59960</v>
      </c>
      <c r="Z72" s="310">
        <v>973105</v>
      </c>
      <c r="AA72" s="310">
        <v>15350</v>
      </c>
      <c r="AC72" s="310">
        <v>531847.24</v>
      </c>
      <c r="AD72" s="310">
        <v>136694.34</v>
      </c>
    </row>
    <row r="73" spans="1:34" x14ac:dyDescent="0.25">
      <c r="A73" t="s">
        <v>2688</v>
      </c>
      <c r="B73" s="310">
        <v>210323.44</v>
      </c>
      <c r="C73" s="310">
        <v>329848.82</v>
      </c>
      <c r="D73" s="310">
        <v>43325.15</v>
      </c>
      <c r="G73" s="310">
        <v>24068.6</v>
      </c>
      <c r="H73" s="310">
        <v>669718.89</v>
      </c>
      <c r="K73" s="310">
        <v>4900</v>
      </c>
      <c r="L73" s="310">
        <v>56874.45</v>
      </c>
      <c r="N73" s="310">
        <v>1114.3499999999999</v>
      </c>
      <c r="R73" s="310">
        <v>-1175489.47</v>
      </c>
      <c r="S73" s="310">
        <v>2255161.35</v>
      </c>
      <c r="T73" s="310">
        <v>1035525.13</v>
      </c>
      <c r="U73" s="310">
        <v>375000</v>
      </c>
      <c r="V73" s="310">
        <v>389.38</v>
      </c>
      <c r="X73" s="310">
        <v>1001448</v>
      </c>
      <c r="Y73" s="310">
        <v>78600</v>
      </c>
      <c r="Z73" s="310">
        <v>1201155</v>
      </c>
      <c r="AA73" s="310">
        <v>5460</v>
      </c>
      <c r="AC73" s="310">
        <v>977892.9</v>
      </c>
      <c r="AD73" s="310">
        <v>163270.39000000001</v>
      </c>
      <c r="AH73" s="310">
        <v>8460</v>
      </c>
    </row>
    <row r="74" spans="1:34" x14ac:dyDescent="0.25">
      <c r="A74" t="s">
        <v>2689</v>
      </c>
      <c r="B74" s="310">
        <v>391639.02</v>
      </c>
      <c r="C74" s="310">
        <v>574282.92000000004</v>
      </c>
      <c r="D74" s="310">
        <v>63073.89</v>
      </c>
      <c r="G74" s="310">
        <v>544881.5</v>
      </c>
      <c r="H74" s="310">
        <v>192668.72</v>
      </c>
      <c r="K74" s="310">
        <v>4900</v>
      </c>
      <c r="L74" s="310">
        <v>137385.96</v>
      </c>
      <c r="N74" s="310">
        <v>3003.48</v>
      </c>
      <c r="R74" s="310">
        <v>-769112.62</v>
      </c>
      <c r="S74" s="310">
        <v>2065017.96</v>
      </c>
      <c r="T74" s="310">
        <v>1909669.28</v>
      </c>
      <c r="X74" s="310">
        <v>929660</v>
      </c>
      <c r="Y74" s="310">
        <v>4945</v>
      </c>
      <c r="Z74" s="310">
        <v>1421010</v>
      </c>
      <c r="AA74" s="310">
        <v>9640</v>
      </c>
      <c r="AC74" s="310">
        <v>1004019.09</v>
      </c>
      <c r="AD74" s="310">
        <v>69765.97</v>
      </c>
      <c r="AH74" s="310">
        <v>14487.95</v>
      </c>
    </row>
    <row r="75" spans="1:34" x14ac:dyDescent="0.25">
      <c r="A75" t="s">
        <v>2690</v>
      </c>
      <c r="B75" s="310">
        <v>1026244.48</v>
      </c>
      <c r="C75" s="310">
        <v>480918.08</v>
      </c>
      <c r="D75" s="310">
        <v>252983.39</v>
      </c>
      <c r="G75" s="310">
        <v>347528.53</v>
      </c>
      <c r="H75" s="310">
        <v>428624.04</v>
      </c>
      <c r="K75" s="310">
        <v>9000</v>
      </c>
      <c r="L75" s="310">
        <v>49496.21</v>
      </c>
      <c r="N75" s="310">
        <v>1335</v>
      </c>
      <c r="R75" s="310">
        <v>-435525.58</v>
      </c>
      <c r="S75" s="310">
        <v>2127187.88</v>
      </c>
      <c r="T75" s="310">
        <v>2371982.48</v>
      </c>
      <c r="U75" s="310">
        <v>165800</v>
      </c>
      <c r="V75" s="310">
        <v>1245.3599999999999</v>
      </c>
      <c r="X75" s="310">
        <v>1166634</v>
      </c>
      <c r="Y75" s="310">
        <v>155400</v>
      </c>
      <c r="Z75" s="310">
        <v>1938205</v>
      </c>
      <c r="AA75" s="310">
        <v>27522</v>
      </c>
      <c r="AC75" s="310">
        <v>909753.8</v>
      </c>
      <c r="AD75" s="310">
        <v>200776.03</v>
      </c>
    </row>
    <row r="76" spans="1:34" x14ac:dyDescent="0.25">
      <c r="A76" t="s">
        <v>2691</v>
      </c>
      <c r="B76" s="310">
        <v>1089559.1200000001</v>
      </c>
      <c r="C76" s="310">
        <v>280278</v>
      </c>
      <c r="D76" s="310">
        <v>93689.41</v>
      </c>
      <c r="G76" s="310">
        <v>671160.94</v>
      </c>
      <c r="H76" s="310">
        <v>700534.03</v>
      </c>
      <c r="K76" s="310">
        <v>3085</v>
      </c>
      <c r="L76" s="310">
        <v>61538.36</v>
      </c>
      <c r="N76" s="310">
        <v>2474.41</v>
      </c>
      <c r="R76" s="310">
        <v>-403690.35</v>
      </c>
      <c r="S76" s="310">
        <v>3692657.78</v>
      </c>
      <c r="T76" s="310">
        <v>1131779.75</v>
      </c>
      <c r="U76" s="310">
        <v>125818</v>
      </c>
      <c r="V76" s="310">
        <v>1664.27</v>
      </c>
      <c r="X76" s="310">
        <v>1505670.5</v>
      </c>
      <c r="Y76" s="310">
        <v>117500</v>
      </c>
      <c r="Z76" s="310">
        <v>1894328.5</v>
      </c>
      <c r="AA76" s="310">
        <v>2100</v>
      </c>
      <c r="AB76" s="310">
        <v>8500</v>
      </c>
      <c r="AC76" s="310">
        <v>1045585.16</v>
      </c>
      <c r="AD76" s="310">
        <v>452762.56</v>
      </c>
    </row>
    <row r="77" spans="1:34" x14ac:dyDescent="0.25">
      <c r="A77" t="s">
        <v>2692</v>
      </c>
      <c r="B77" s="310">
        <v>40271.58</v>
      </c>
      <c r="C77" s="310">
        <v>90400</v>
      </c>
      <c r="D77" s="310">
        <v>94819.17</v>
      </c>
      <c r="G77" s="310">
        <v>2358005.58</v>
      </c>
      <c r="H77" s="310">
        <v>176963.96</v>
      </c>
      <c r="L77" s="310">
        <v>111096.36</v>
      </c>
      <c r="M77" s="310">
        <v>66600</v>
      </c>
      <c r="N77" s="310">
        <v>2048</v>
      </c>
      <c r="R77" s="310">
        <v>834353.74</v>
      </c>
      <c r="S77" s="310">
        <v>2241713.0099999998</v>
      </c>
      <c r="T77" s="310">
        <v>1082713.82</v>
      </c>
      <c r="U77" s="310">
        <v>142400</v>
      </c>
      <c r="V77" s="310">
        <v>332.3</v>
      </c>
      <c r="X77" s="310">
        <v>784980</v>
      </c>
      <c r="Y77" s="310">
        <v>74274</v>
      </c>
      <c r="Z77" s="310">
        <v>1392146</v>
      </c>
      <c r="AA77" s="310">
        <v>5080</v>
      </c>
      <c r="AC77" s="310">
        <v>980808.79</v>
      </c>
      <c r="AD77" s="310">
        <v>202016.15</v>
      </c>
    </row>
    <row r="78" spans="1:34" x14ac:dyDescent="0.25">
      <c r="A78" t="s">
        <v>2693</v>
      </c>
      <c r="B78" s="310">
        <v>397936.8</v>
      </c>
      <c r="C78" s="310">
        <v>130589</v>
      </c>
      <c r="D78" s="310">
        <v>60416.5</v>
      </c>
      <c r="G78" s="310">
        <v>589740.9</v>
      </c>
      <c r="H78" s="310">
        <v>251388.9</v>
      </c>
      <c r="K78" s="310">
        <v>3000</v>
      </c>
      <c r="L78" s="310">
        <v>141594</v>
      </c>
      <c r="M78" s="310">
        <v>111190</v>
      </c>
      <c r="N78" s="310">
        <v>32034.37</v>
      </c>
      <c r="P78" s="310">
        <v>444</v>
      </c>
      <c r="R78" s="310">
        <v>-137217.96</v>
      </c>
      <c r="S78" s="310">
        <v>1881918.88</v>
      </c>
      <c r="T78" s="310">
        <v>1604687.26</v>
      </c>
      <c r="V78" s="310">
        <v>819.98</v>
      </c>
      <c r="X78" s="310">
        <v>1793209.5</v>
      </c>
      <c r="Y78" s="310">
        <v>24000</v>
      </c>
      <c r="Z78" s="310">
        <v>2295487.5</v>
      </c>
      <c r="AA78" s="310">
        <v>33630</v>
      </c>
      <c r="AC78" s="310">
        <v>1385889.57</v>
      </c>
      <c r="AD78" s="310">
        <v>147550.85999999999</v>
      </c>
      <c r="AH78" s="310">
        <v>163050</v>
      </c>
    </row>
    <row r="79" spans="1:34" x14ac:dyDescent="0.25">
      <c r="A79" t="s">
        <v>2694</v>
      </c>
      <c r="B79" s="310">
        <v>335252.3</v>
      </c>
      <c r="C79" s="310">
        <v>38612.25</v>
      </c>
      <c r="D79" s="310">
        <v>117540.82</v>
      </c>
      <c r="G79" s="310">
        <v>523458.72</v>
      </c>
      <c r="H79" s="310">
        <v>1089151.49</v>
      </c>
      <c r="K79" s="310">
        <v>0</v>
      </c>
      <c r="L79" s="310">
        <v>47215.519999999997</v>
      </c>
      <c r="M79" s="310">
        <v>180335</v>
      </c>
      <c r="N79" s="310">
        <v>0</v>
      </c>
      <c r="P79" s="310">
        <v>5000</v>
      </c>
      <c r="R79" s="310">
        <v>99864.02</v>
      </c>
      <c r="S79" s="310">
        <v>1941230.36</v>
      </c>
      <c r="T79" s="310">
        <v>1298072.52</v>
      </c>
      <c r="V79" s="310">
        <v>621.89</v>
      </c>
      <c r="X79" s="310">
        <v>854338</v>
      </c>
      <c r="Y79" s="310">
        <v>284200</v>
      </c>
      <c r="Z79" s="310">
        <v>1432653</v>
      </c>
      <c r="AA79" s="310">
        <v>25240</v>
      </c>
      <c r="AC79" s="310">
        <v>901019.87</v>
      </c>
      <c r="AD79" s="310">
        <v>141447.85999999999</v>
      </c>
      <c r="AH79" s="310">
        <v>106501</v>
      </c>
    </row>
    <row r="80" spans="1:34" x14ac:dyDescent="0.25">
      <c r="A80" t="s">
        <v>2695</v>
      </c>
      <c r="B80" s="310">
        <v>484937.16</v>
      </c>
      <c r="C80" s="310">
        <v>86914</v>
      </c>
      <c r="D80" s="310">
        <v>340667.96</v>
      </c>
      <c r="G80" s="310">
        <v>241199.6</v>
      </c>
      <c r="H80" s="310">
        <v>279296.59000000003</v>
      </c>
      <c r="K80" s="310">
        <v>236904.22</v>
      </c>
      <c r="L80" s="310">
        <v>70059.28</v>
      </c>
      <c r="N80" s="310">
        <v>729.72</v>
      </c>
      <c r="P80" s="310">
        <v>5000</v>
      </c>
      <c r="R80" s="310">
        <v>-665106.85</v>
      </c>
      <c r="S80" s="310">
        <v>1940061.77</v>
      </c>
      <c r="T80" s="310">
        <v>1742109.78</v>
      </c>
      <c r="U80" s="310">
        <v>59300</v>
      </c>
      <c r="V80" s="310">
        <v>1326.48</v>
      </c>
      <c r="X80" s="310">
        <v>652459.5</v>
      </c>
      <c r="Y80" s="310">
        <v>28400</v>
      </c>
      <c r="Z80" s="310">
        <v>1385299.5</v>
      </c>
      <c r="AA80" s="310">
        <v>7840</v>
      </c>
      <c r="AC80" s="310">
        <v>1152240.55</v>
      </c>
      <c r="AD80" s="310">
        <v>92848.54</v>
      </c>
    </row>
    <row r="81" spans="1:34" x14ac:dyDescent="0.25">
      <c r="A81" t="s">
        <v>2696</v>
      </c>
      <c r="B81" s="310">
        <v>468118.65</v>
      </c>
      <c r="C81" s="310">
        <v>192515.5</v>
      </c>
      <c r="D81" s="310">
        <v>22709.29</v>
      </c>
      <c r="G81" s="310">
        <v>413002</v>
      </c>
      <c r="H81" s="310">
        <v>262153.88</v>
      </c>
      <c r="L81" s="310">
        <v>101576.6</v>
      </c>
      <c r="N81" s="310">
        <v>0</v>
      </c>
      <c r="R81" s="310">
        <v>-1173509.57</v>
      </c>
      <c r="S81" s="310">
        <v>2076384.94</v>
      </c>
      <c r="T81" s="310">
        <v>1101415.46</v>
      </c>
      <c r="U81" s="310">
        <v>254890</v>
      </c>
      <c r="V81" s="310">
        <v>202.96</v>
      </c>
      <c r="X81" s="310">
        <v>269629.5</v>
      </c>
      <c r="Y81" s="310">
        <v>26400</v>
      </c>
      <c r="Z81" s="310">
        <v>679767.5</v>
      </c>
      <c r="AC81" s="310">
        <v>476094.76</v>
      </c>
      <c r="AD81" s="310">
        <v>142628.31</v>
      </c>
    </row>
    <row r="82" spans="1:34" x14ac:dyDescent="0.25">
      <c r="A82" t="s">
        <v>2697</v>
      </c>
      <c r="B82" s="310">
        <v>398916.92</v>
      </c>
      <c r="C82" s="310">
        <v>18360</v>
      </c>
      <c r="D82" s="310">
        <v>433681.36</v>
      </c>
      <c r="G82" s="310">
        <v>-157448.98000000001</v>
      </c>
      <c r="H82" s="310">
        <v>53996.53</v>
      </c>
      <c r="K82" s="310">
        <v>72765</v>
      </c>
      <c r="L82" s="310">
        <v>22640.2</v>
      </c>
      <c r="M82" s="310">
        <v>70000</v>
      </c>
      <c r="N82" s="310">
        <v>1652</v>
      </c>
      <c r="P82" s="310">
        <v>10000</v>
      </c>
      <c r="R82" s="310">
        <v>-1284332.6000000001</v>
      </c>
      <c r="S82" s="310">
        <v>1879892.65</v>
      </c>
      <c r="T82" s="310">
        <v>1524497.55</v>
      </c>
      <c r="V82" s="310">
        <v>2649.34</v>
      </c>
      <c r="X82" s="310">
        <v>672273</v>
      </c>
      <c r="Y82" s="310">
        <v>15200</v>
      </c>
      <c r="Z82" s="310">
        <v>1016329</v>
      </c>
      <c r="AA82" s="310">
        <v>8280</v>
      </c>
      <c r="AC82" s="310">
        <v>1030004.46</v>
      </c>
      <c r="AD82" s="310">
        <v>185117.85</v>
      </c>
    </row>
    <row r="83" spans="1:34" x14ac:dyDescent="0.25">
      <c r="A83" t="s">
        <v>2698</v>
      </c>
      <c r="B83" s="310">
        <v>308404.69</v>
      </c>
      <c r="C83" s="310">
        <v>15859.95</v>
      </c>
      <c r="D83" s="310">
        <v>63020.99</v>
      </c>
      <c r="G83" s="310">
        <v>185890.52</v>
      </c>
      <c r="H83" s="310">
        <v>345281.32</v>
      </c>
      <c r="K83" s="310">
        <v>0</v>
      </c>
      <c r="L83" s="310">
        <v>106923.66</v>
      </c>
      <c r="M83" s="310">
        <v>196645</v>
      </c>
      <c r="N83" s="310">
        <v>2620</v>
      </c>
      <c r="R83" s="310">
        <v>-944270.79</v>
      </c>
      <c r="S83" s="310">
        <v>1840507.51</v>
      </c>
      <c r="T83" s="310">
        <v>771112.2</v>
      </c>
      <c r="U83" s="310">
        <v>20000</v>
      </c>
      <c r="V83" s="310">
        <v>510.06</v>
      </c>
      <c r="X83" s="310">
        <v>1366635</v>
      </c>
      <c r="Y83" s="310">
        <v>63270</v>
      </c>
      <c r="Z83" s="310">
        <v>1809130</v>
      </c>
      <c r="AA83" s="310">
        <v>29800</v>
      </c>
      <c r="AC83" s="310">
        <v>587344.64000000001</v>
      </c>
      <c r="AD83" s="310">
        <v>75970.53</v>
      </c>
      <c r="AH83" s="310">
        <v>3250</v>
      </c>
    </row>
    <row r="84" spans="1:34" x14ac:dyDescent="0.25">
      <c r="A84" t="s">
        <v>2699</v>
      </c>
      <c r="B84" s="310">
        <v>156503.09</v>
      </c>
      <c r="C84" s="310">
        <v>34790.5</v>
      </c>
      <c r="D84" s="310">
        <v>107487.37</v>
      </c>
      <c r="G84" s="310">
        <v>692044.09</v>
      </c>
      <c r="H84" s="310">
        <v>35618.050000000003</v>
      </c>
      <c r="K84" s="310">
        <v>-2934.7</v>
      </c>
      <c r="L84" s="310">
        <v>76450</v>
      </c>
      <c r="N84" s="310">
        <v>-3590</v>
      </c>
      <c r="R84" s="310">
        <v>-1733145.54</v>
      </c>
      <c r="S84" s="310">
        <v>2651073.88</v>
      </c>
      <c r="T84" s="310">
        <v>1118284.1100000001</v>
      </c>
      <c r="U84" s="310">
        <v>169900</v>
      </c>
      <c r="V84" s="310">
        <v>321.52</v>
      </c>
      <c r="X84" s="310">
        <v>669945</v>
      </c>
      <c r="Y84" s="310">
        <v>24600</v>
      </c>
      <c r="Z84" s="310">
        <v>1029956</v>
      </c>
      <c r="AA84" s="310">
        <v>16200</v>
      </c>
      <c r="AC84" s="310">
        <v>872519.65</v>
      </c>
      <c r="AD84" s="310">
        <v>25785.52</v>
      </c>
    </row>
    <row r="85" spans="1:34" x14ac:dyDescent="0.25">
      <c r="A85" t="s">
        <v>2700</v>
      </c>
      <c r="B85" s="310">
        <v>273940.43</v>
      </c>
      <c r="C85" s="310">
        <v>37615.379999999997</v>
      </c>
      <c r="D85" s="310">
        <v>22377.85</v>
      </c>
      <c r="G85" s="310">
        <v>229850.55</v>
      </c>
      <c r="H85" s="310">
        <v>24552.83</v>
      </c>
      <c r="K85" s="310">
        <v>1000</v>
      </c>
      <c r="L85" s="310">
        <v>37683.68</v>
      </c>
      <c r="M85" s="310">
        <v>42500</v>
      </c>
      <c r="N85" s="310">
        <v>0</v>
      </c>
      <c r="P85" s="310">
        <v>15000</v>
      </c>
      <c r="R85" s="310">
        <v>-2521993.06</v>
      </c>
      <c r="S85" s="310">
        <v>3200752.69</v>
      </c>
      <c r="T85" s="310">
        <v>773728.72</v>
      </c>
      <c r="U85" s="310">
        <v>20000</v>
      </c>
      <c r="V85" s="310">
        <v>381.1</v>
      </c>
      <c r="X85" s="310">
        <v>603090</v>
      </c>
      <c r="Y85" s="310">
        <v>45000</v>
      </c>
      <c r="Z85" s="310">
        <v>892245</v>
      </c>
      <c r="AA85" s="310">
        <v>28140</v>
      </c>
      <c r="AC85" s="310">
        <v>495084.82</v>
      </c>
      <c r="AD85" s="310">
        <v>213336.27</v>
      </c>
    </row>
    <row r="86" spans="1:34" x14ac:dyDescent="0.25">
      <c r="A86" t="s">
        <v>2701</v>
      </c>
      <c r="B86" s="310">
        <v>824909.3</v>
      </c>
      <c r="C86" s="310">
        <v>43673.8</v>
      </c>
      <c r="D86" s="310">
        <v>54377.74</v>
      </c>
      <c r="G86" s="310">
        <v>21026.04</v>
      </c>
      <c r="H86" s="310">
        <v>688036.58</v>
      </c>
      <c r="K86" s="310">
        <v>1940</v>
      </c>
      <c r="L86" s="310">
        <v>61562.03</v>
      </c>
      <c r="N86" s="310">
        <v>750.02</v>
      </c>
      <c r="P86" s="310">
        <v>189452</v>
      </c>
      <c r="R86" s="310">
        <v>-153663.66</v>
      </c>
      <c r="S86" s="310">
        <v>1975689.39</v>
      </c>
      <c r="T86" s="310">
        <v>1049460.6000000001</v>
      </c>
      <c r="U86" s="310">
        <v>979.16</v>
      </c>
      <c r="W86" s="310">
        <v>1050656</v>
      </c>
      <c r="X86" s="310">
        <v>58785.3</v>
      </c>
      <c r="Y86" s="310">
        <v>-1153786</v>
      </c>
      <c r="Z86" s="310">
        <v>390466.3</v>
      </c>
      <c r="AB86" s="310">
        <v>6065</v>
      </c>
      <c r="AC86" s="310">
        <v>736514.2</v>
      </c>
      <c r="AD86" s="310">
        <v>281619.63</v>
      </c>
      <c r="AF86" s="310">
        <v>35136.25</v>
      </c>
    </row>
    <row r="87" spans="1:34" x14ac:dyDescent="0.25">
      <c r="A87" t="s">
        <v>2702</v>
      </c>
      <c r="B87" s="310">
        <v>2559556.62</v>
      </c>
      <c r="C87" s="310">
        <v>63474.45</v>
      </c>
      <c r="D87" s="310">
        <v>59985.75</v>
      </c>
      <c r="G87" s="310">
        <v>1422542.1</v>
      </c>
      <c r="H87" s="310">
        <v>1330612.18</v>
      </c>
      <c r="K87" s="310">
        <v>3000</v>
      </c>
      <c r="L87" s="310">
        <v>97580</v>
      </c>
      <c r="N87" s="310">
        <v>110355.19</v>
      </c>
      <c r="R87" s="310">
        <v>1155743.99</v>
      </c>
      <c r="S87" s="310">
        <v>3812204.74</v>
      </c>
      <c r="T87" s="310">
        <v>1901481.44</v>
      </c>
      <c r="U87" s="310">
        <v>456002.75</v>
      </c>
      <c r="V87" s="310">
        <v>3174.19</v>
      </c>
      <c r="X87" s="310">
        <v>1320016</v>
      </c>
      <c r="Y87" s="310">
        <v>807626</v>
      </c>
      <c r="Z87" s="310">
        <v>2211526.5</v>
      </c>
      <c r="AA87" s="310">
        <v>11945</v>
      </c>
      <c r="AB87" s="310">
        <v>14000</v>
      </c>
      <c r="AC87" s="310">
        <v>1513233.28</v>
      </c>
      <c r="AD87" s="310">
        <v>385787.42</v>
      </c>
      <c r="AH87" s="310">
        <v>94521</v>
      </c>
    </row>
    <row r="88" spans="1:34" x14ac:dyDescent="0.25">
      <c r="A88" t="s">
        <v>2703</v>
      </c>
      <c r="B88" s="310">
        <v>1591242.26</v>
      </c>
      <c r="C88" s="310">
        <v>52957</v>
      </c>
      <c r="D88" s="310">
        <v>146991.93</v>
      </c>
      <c r="F88" s="310">
        <v>321513</v>
      </c>
      <c r="G88" s="310">
        <v>1563453.95</v>
      </c>
      <c r="H88" s="310">
        <v>111105.07</v>
      </c>
      <c r="K88" s="310">
        <v>43885</v>
      </c>
      <c r="L88" s="310">
        <v>144643.60999999999</v>
      </c>
      <c r="N88" s="310">
        <v>8874.2900000000009</v>
      </c>
      <c r="P88" s="310">
        <v>117197</v>
      </c>
      <c r="R88" s="310">
        <v>4171134.91</v>
      </c>
      <c r="T88" s="310">
        <v>1345544.99</v>
      </c>
      <c r="U88" s="310">
        <v>3000</v>
      </c>
      <c r="W88" s="310">
        <v>2051.5</v>
      </c>
      <c r="X88" s="310">
        <v>1553396</v>
      </c>
      <c r="Y88" s="310">
        <v>84930.8</v>
      </c>
      <c r="Z88" s="310">
        <v>2264285.2999999998</v>
      </c>
      <c r="AA88" s="310">
        <v>20230</v>
      </c>
      <c r="AC88" s="310">
        <v>1081752.5</v>
      </c>
      <c r="AD88" s="310">
        <v>279507.59000000003</v>
      </c>
      <c r="AG88" s="310">
        <v>41619.5</v>
      </c>
    </row>
    <row r="89" spans="1:34" x14ac:dyDescent="0.25">
      <c r="A89" t="s">
        <v>2704</v>
      </c>
      <c r="B89" s="310">
        <v>2103821.7000000002</v>
      </c>
      <c r="C89" s="310">
        <v>150833.95000000001</v>
      </c>
      <c r="D89" s="310">
        <v>43919.85</v>
      </c>
      <c r="G89" s="310">
        <v>865660.9</v>
      </c>
      <c r="H89" s="310">
        <v>391319.54</v>
      </c>
      <c r="K89" s="310">
        <v>1800</v>
      </c>
      <c r="L89" s="310">
        <v>107363.33</v>
      </c>
      <c r="N89" s="310">
        <v>23.38</v>
      </c>
      <c r="P89" s="310">
        <v>516693.8</v>
      </c>
      <c r="R89" s="310">
        <v>1177878.79</v>
      </c>
      <c r="S89" s="310">
        <v>2080906</v>
      </c>
      <c r="T89" s="310">
        <v>1169819.46</v>
      </c>
      <c r="U89" s="310">
        <v>222833.32</v>
      </c>
      <c r="V89" s="310">
        <v>2146.4899999999998</v>
      </c>
      <c r="X89" s="310">
        <v>1560372.8</v>
      </c>
      <c r="Y89" s="310">
        <v>60000</v>
      </c>
      <c r="Z89" s="310">
        <v>2039741.8</v>
      </c>
      <c r="AA89" s="310">
        <v>4850</v>
      </c>
      <c r="AB89" s="310">
        <v>20655</v>
      </c>
      <c r="AC89" s="310">
        <v>1048425.66</v>
      </c>
      <c r="AD89" s="310">
        <v>181728.72</v>
      </c>
      <c r="AH89" s="310">
        <v>48880.25</v>
      </c>
    </row>
    <row r="90" spans="1:34" x14ac:dyDescent="0.25">
      <c r="A90" t="s">
        <v>2705</v>
      </c>
      <c r="B90" s="310">
        <v>1056525.78</v>
      </c>
      <c r="C90" s="310">
        <v>39503.75</v>
      </c>
      <c r="D90" s="310">
        <v>127354.5</v>
      </c>
      <c r="G90" s="310">
        <v>856786.64</v>
      </c>
      <c r="H90" s="310">
        <v>194448.65</v>
      </c>
      <c r="K90" s="310">
        <v>1770</v>
      </c>
      <c r="L90" s="310">
        <v>54600</v>
      </c>
      <c r="N90" s="310">
        <v>87.56</v>
      </c>
      <c r="P90" s="310">
        <v>111983</v>
      </c>
      <c r="R90" s="310">
        <v>404747.56</v>
      </c>
      <c r="S90" s="310">
        <v>2304026.96</v>
      </c>
      <c r="T90" s="310">
        <v>812522.09</v>
      </c>
      <c r="V90" s="310">
        <v>1371.4</v>
      </c>
      <c r="X90" s="310">
        <v>747526.4</v>
      </c>
      <c r="Y90" s="310">
        <v>48500</v>
      </c>
      <c r="Z90" s="310">
        <v>1249615.3999999999</v>
      </c>
      <c r="AB90" s="310">
        <v>10130</v>
      </c>
      <c r="AC90" s="310">
        <v>754773.76</v>
      </c>
      <c r="AD90" s="310">
        <v>188978.74</v>
      </c>
      <c r="AH90" s="310">
        <v>9017.75</v>
      </c>
    </row>
    <row r="91" spans="1:34" x14ac:dyDescent="0.25">
      <c r="A91" t="s">
        <v>2706</v>
      </c>
      <c r="B91" s="310">
        <v>2550497.69</v>
      </c>
      <c r="C91" s="310">
        <v>150146.38</v>
      </c>
      <c r="D91" s="310">
        <v>104885.34</v>
      </c>
      <c r="G91" s="310">
        <v>609252.27</v>
      </c>
      <c r="H91" s="310">
        <v>666913.48</v>
      </c>
      <c r="K91" s="310">
        <v>0</v>
      </c>
      <c r="L91" s="310">
        <v>102649</v>
      </c>
      <c r="N91" s="310">
        <v>702059.1</v>
      </c>
      <c r="R91" s="310">
        <v>1160519.3400000001</v>
      </c>
      <c r="S91" s="310">
        <v>2345661.54</v>
      </c>
      <c r="T91" s="310">
        <v>1920902.44</v>
      </c>
      <c r="U91" s="310">
        <v>148150</v>
      </c>
      <c r="V91" s="310">
        <v>2357.16</v>
      </c>
      <c r="X91" s="310">
        <v>1420448.2</v>
      </c>
      <c r="Y91" s="310">
        <v>43279</v>
      </c>
      <c r="Z91" s="310">
        <v>2282806.2000000002</v>
      </c>
      <c r="AA91" s="310">
        <v>21050</v>
      </c>
      <c r="AC91" s="310">
        <v>1165144.8999999999</v>
      </c>
      <c r="AD91" s="310">
        <v>202926.27</v>
      </c>
      <c r="AH91" s="310">
        <v>92403.25</v>
      </c>
    </row>
    <row r="92" spans="1:34" x14ac:dyDescent="0.25">
      <c r="A92" t="s">
        <v>2707</v>
      </c>
      <c r="B92" s="310">
        <v>1065125.33</v>
      </c>
      <c r="C92" s="310">
        <v>33702</v>
      </c>
      <c r="D92" s="310">
        <v>74704.679999999993</v>
      </c>
      <c r="G92" s="310">
        <v>569962.19999999995</v>
      </c>
      <c r="H92" s="310">
        <v>178595.32</v>
      </c>
      <c r="K92" s="310">
        <v>3000</v>
      </c>
      <c r="L92" s="310">
        <v>69300</v>
      </c>
      <c r="N92" s="310">
        <v>245293.05</v>
      </c>
      <c r="P92" s="310">
        <v>4005</v>
      </c>
      <c r="R92" s="310">
        <v>-2463252.9700000002</v>
      </c>
      <c r="S92" s="310">
        <v>4378498.51</v>
      </c>
      <c r="T92" s="310">
        <v>874766.83</v>
      </c>
      <c r="V92" s="310">
        <v>1172.25</v>
      </c>
      <c r="X92" s="310">
        <v>968540.59</v>
      </c>
      <c r="Y92" s="310">
        <v>10728.25</v>
      </c>
      <c r="Z92" s="310">
        <v>1323950.23</v>
      </c>
      <c r="AA92" s="310">
        <v>4490</v>
      </c>
      <c r="AB92" s="310">
        <v>15860</v>
      </c>
      <c r="AC92" s="310">
        <v>628694</v>
      </c>
      <c r="AD92" s="310">
        <v>137141.5</v>
      </c>
      <c r="AH92" s="310">
        <v>59826.25</v>
      </c>
    </row>
    <row r="93" spans="1:34" x14ac:dyDescent="0.25">
      <c r="A93" t="s">
        <v>2708</v>
      </c>
      <c r="B93" s="310">
        <v>1359659.64</v>
      </c>
      <c r="C93" s="310">
        <v>23506.3</v>
      </c>
      <c r="D93" s="310">
        <v>37246.660000000003</v>
      </c>
      <c r="G93" s="310">
        <v>786549.78</v>
      </c>
      <c r="H93" s="310">
        <v>967995.63</v>
      </c>
      <c r="K93" s="310">
        <v>3500</v>
      </c>
      <c r="L93" s="310">
        <v>90000.94</v>
      </c>
      <c r="N93" s="310">
        <v>221912.95999999999</v>
      </c>
      <c r="R93" s="310">
        <v>3380760.97</v>
      </c>
      <c r="T93" s="310">
        <v>977005.7</v>
      </c>
      <c r="U93" s="310">
        <v>238550</v>
      </c>
      <c r="V93" s="310">
        <v>1505.52</v>
      </c>
      <c r="X93" s="310">
        <v>2276763.2000000002</v>
      </c>
      <c r="Y93" s="310">
        <v>41200</v>
      </c>
      <c r="Z93" s="310">
        <v>2781354.2</v>
      </c>
      <c r="AA93" s="310">
        <v>5625</v>
      </c>
      <c r="AB93" s="310">
        <v>3380</v>
      </c>
      <c r="AC93" s="310">
        <v>836923.92</v>
      </c>
      <c r="AD93" s="310">
        <v>354570.88</v>
      </c>
      <c r="AH93" s="310">
        <v>74387.28</v>
      </c>
    </row>
    <row r="94" spans="1:34" x14ac:dyDescent="0.25">
      <c r="A94" t="s">
        <v>2709</v>
      </c>
      <c r="B94" s="310">
        <v>766277.85</v>
      </c>
      <c r="C94" s="310">
        <v>60568.25</v>
      </c>
      <c r="D94" s="310">
        <v>49185.46</v>
      </c>
      <c r="G94" s="310">
        <v>804620.31</v>
      </c>
      <c r="H94" s="310">
        <v>483344.35</v>
      </c>
      <c r="K94" s="310">
        <v>4000</v>
      </c>
      <c r="L94" s="310">
        <v>77329.45</v>
      </c>
      <c r="N94" s="310">
        <v>304610.37</v>
      </c>
      <c r="R94" s="310">
        <v>80730.22</v>
      </c>
      <c r="S94" s="310">
        <v>2028099.35</v>
      </c>
      <c r="T94" s="310">
        <v>936239.48</v>
      </c>
      <c r="U94" s="310">
        <v>353400</v>
      </c>
      <c r="V94" s="310">
        <v>965.54</v>
      </c>
      <c r="X94" s="310">
        <v>1634103</v>
      </c>
      <c r="Y94" s="310">
        <v>143027</v>
      </c>
      <c r="Z94" s="310">
        <v>2241267</v>
      </c>
      <c r="AA94" s="310">
        <v>18935</v>
      </c>
      <c r="AC94" s="310">
        <v>913641.55</v>
      </c>
      <c r="AD94" s="310">
        <v>171065.64</v>
      </c>
      <c r="AH94" s="310">
        <v>53599</v>
      </c>
    </row>
    <row r="95" spans="1:34" x14ac:dyDescent="0.25">
      <c r="A95" t="s">
        <v>2710</v>
      </c>
      <c r="B95" s="310">
        <v>735641.91</v>
      </c>
      <c r="C95" s="310">
        <v>10082.299999999999</v>
      </c>
      <c r="D95" s="310">
        <v>112601.41</v>
      </c>
      <c r="G95" s="310">
        <v>1488550.01</v>
      </c>
      <c r="H95" s="310">
        <v>141171.91</v>
      </c>
      <c r="K95" s="310">
        <v>2410</v>
      </c>
      <c r="L95" s="310">
        <v>106803.9</v>
      </c>
      <c r="M95" s="310">
        <v>79524</v>
      </c>
      <c r="N95" s="310">
        <v>254.72</v>
      </c>
      <c r="P95" s="310">
        <v>75668</v>
      </c>
      <c r="R95" s="310">
        <v>-2169262.84</v>
      </c>
      <c r="S95" s="310">
        <v>4808766.24</v>
      </c>
      <c r="T95" s="310">
        <v>1291910.49</v>
      </c>
      <c r="V95" s="310">
        <v>806.38</v>
      </c>
      <c r="X95" s="310">
        <v>1520848.9</v>
      </c>
      <c r="Y95" s="310">
        <v>48100</v>
      </c>
      <c r="Z95" s="310">
        <v>2010160.9</v>
      </c>
      <c r="AA95" s="310">
        <v>15670</v>
      </c>
      <c r="AC95" s="310">
        <v>905885</v>
      </c>
      <c r="AD95" s="310">
        <v>295765.8</v>
      </c>
      <c r="AH95" s="310">
        <v>50300.55</v>
      </c>
    </row>
    <row r="96" spans="1:34" x14ac:dyDescent="0.25">
      <c r="A96" t="s">
        <v>2711</v>
      </c>
      <c r="B96" s="310">
        <v>916723.78</v>
      </c>
      <c r="C96" s="310">
        <v>55363.5</v>
      </c>
      <c r="D96" s="310">
        <v>113219.42</v>
      </c>
      <c r="G96" s="310">
        <v>829584.82</v>
      </c>
      <c r="H96" s="310">
        <v>283240.26</v>
      </c>
      <c r="K96" s="310">
        <v>4500</v>
      </c>
      <c r="L96" s="310">
        <v>53600</v>
      </c>
      <c r="N96" s="310">
        <v>9309</v>
      </c>
      <c r="P96" s="310">
        <v>25449</v>
      </c>
      <c r="R96" s="310">
        <v>-386907.76</v>
      </c>
      <c r="S96" s="310">
        <v>2574871.5499999998</v>
      </c>
      <c r="T96" s="310">
        <v>992988.22</v>
      </c>
      <c r="U96" s="310">
        <v>46655</v>
      </c>
      <c r="V96" s="310">
        <v>967.81</v>
      </c>
      <c r="X96" s="310">
        <v>994491.9</v>
      </c>
      <c r="Y96" s="310">
        <v>23200</v>
      </c>
      <c r="Z96" s="310">
        <v>1377114.9</v>
      </c>
      <c r="AA96" s="310">
        <v>11600</v>
      </c>
      <c r="AB96" s="310">
        <v>480</v>
      </c>
      <c r="AC96" s="310">
        <v>482498.08</v>
      </c>
      <c r="AD96" s="310">
        <v>210806.51</v>
      </c>
      <c r="AH96" s="310">
        <v>58493.45</v>
      </c>
    </row>
    <row r="97" spans="1:34" x14ac:dyDescent="0.25">
      <c r="A97" t="s">
        <v>2712</v>
      </c>
      <c r="B97" s="310">
        <v>804311.72</v>
      </c>
      <c r="C97" s="310">
        <v>16416.3</v>
      </c>
      <c r="D97" s="310">
        <v>42800.12</v>
      </c>
      <c r="G97" s="310">
        <v>1044617.05</v>
      </c>
      <c r="H97" s="310">
        <v>240639.79</v>
      </c>
      <c r="K97" s="310">
        <v>3430</v>
      </c>
      <c r="L97" s="310">
        <v>63158.3</v>
      </c>
      <c r="N97" s="310">
        <v>58.81</v>
      </c>
      <c r="R97" s="310">
        <v>-287993.15999999997</v>
      </c>
      <c r="S97" s="310">
        <v>2326634.9900000002</v>
      </c>
      <c r="T97" s="310">
        <v>1224905.1499999999</v>
      </c>
      <c r="V97" s="310">
        <v>754.43</v>
      </c>
      <c r="X97" s="310">
        <v>1520160.8</v>
      </c>
      <c r="Y97" s="310">
        <v>57900</v>
      </c>
      <c r="Z97" s="310">
        <v>1820785.8</v>
      </c>
      <c r="AA97" s="310">
        <v>2000</v>
      </c>
      <c r="AC97" s="310">
        <v>833925.01</v>
      </c>
      <c r="AD97" s="310">
        <v>77695.03</v>
      </c>
      <c r="AH97" s="310">
        <v>25818.5</v>
      </c>
    </row>
    <row r="98" spans="1:34" x14ac:dyDescent="0.25">
      <c r="A98" t="s">
        <v>2713</v>
      </c>
      <c r="B98" s="310">
        <v>1080731.78</v>
      </c>
      <c r="C98" s="310">
        <v>137670.79999999999</v>
      </c>
      <c r="D98" s="310">
        <v>88591.15</v>
      </c>
      <c r="G98" s="310">
        <v>2504373.9300000002</v>
      </c>
      <c r="H98" s="310">
        <v>957906.82</v>
      </c>
      <c r="K98" s="310">
        <v>8980</v>
      </c>
      <c r="L98" s="310">
        <v>88226.11</v>
      </c>
      <c r="N98" s="310">
        <v>833.34</v>
      </c>
      <c r="P98" s="310">
        <v>189630</v>
      </c>
      <c r="R98" s="310">
        <v>2636885.62</v>
      </c>
      <c r="S98" s="310">
        <v>2310530.36</v>
      </c>
      <c r="T98" s="310">
        <v>1245225.93</v>
      </c>
      <c r="U98" s="310">
        <v>104700</v>
      </c>
      <c r="V98" s="310">
        <v>1014.02</v>
      </c>
      <c r="X98" s="310">
        <v>1351246.6</v>
      </c>
      <c r="Y98" s="310">
        <v>17600</v>
      </c>
      <c r="Z98" s="310">
        <v>1946729.6</v>
      </c>
      <c r="AA98" s="310">
        <v>27555</v>
      </c>
      <c r="AC98" s="310">
        <v>849262.14</v>
      </c>
      <c r="AD98" s="310">
        <v>321767.76</v>
      </c>
      <c r="AH98" s="310">
        <v>40283</v>
      </c>
    </row>
    <row r="99" spans="1:34" x14ac:dyDescent="0.25">
      <c r="A99" t="s">
        <v>2714</v>
      </c>
      <c r="B99" s="310">
        <v>754932</v>
      </c>
      <c r="C99" s="310">
        <v>85952.25</v>
      </c>
      <c r="D99" s="310">
        <v>30057.67</v>
      </c>
      <c r="G99" s="310">
        <v>867878.87</v>
      </c>
      <c r="H99" s="310">
        <v>888233.25</v>
      </c>
      <c r="K99" s="310">
        <v>10945</v>
      </c>
      <c r="L99" s="310">
        <v>56927.22</v>
      </c>
      <c r="N99" s="310">
        <v>216424.35</v>
      </c>
      <c r="P99" s="310">
        <v>1734</v>
      </c>
      <c r="R99" s="310">
        <v>-277758.15999999997</v>
      </c>
      <c r="S99" s="310">
        <v>2166873.39</v>
      </c>
      <c r="T99" s="310">
        <v>1038168.86</v>
      </c>
      <c r="V99" s="310">
        <v>879.21</v>
      </c>
      <c r="X99" s="310">
        <v>716906</v>
      </c>
      <c r="Y99" s="310">
        <v>744826</v>
      </c>
      <c r="Z99" s="310">
        <v>1214607.5</v>
      </c>
      <c r="AB99" s="310">
        <v>13600</v>
      </c>
      <c r="AC99" s="310">
        <v>559635.66</v>
      </c>
      <c r="AD99" s="310">
        <v>205818.17</v>
      </c>
      <c r="AH99" s="310">
        <v>55210.5</v>
      </c>
    </row>
    <row r="100" spans="1:34" x14ac:dyDescent="0.25">
      <c r="A100" t="s">
        <v>2715</v>
      </c>
      <c r="B100" s="310">
        <v>406410.66</v>
      </c>
      <c r="C100" s="310">
        <v>6038</v>
      </c>
      <c r="D100" s="310">
        <v>157616.91</v>
      </c>
      <c r="G100" s="310">
        <v>1057019.74</v>
      </c>
      <c r="H100" s="310">
        <v>54863.06</v>
      </c>
      <c r="K100" s="310">
        <v>0</v>
      </c>
      <c r="L100" s="310">
        <v>50200</v>
      </c>
      <c r="N100" s="310">
        <v>4915</v>
      </c>
      <c r="R100" s="310">
        <v>1723569.31</v>
      </c>
      <c r="T100" s="310">
        <v>804171.36</v>
      </c>
      <c r="V100" s="310">
        <v>517.11</v>
      </c>
      <c r="X100" s="310">
        <v>877359</v>
      </c>
      <c r="Y100" s="310">
        <v>49410</v>
      </c>
      <c r="Z100" s="310">
        <v>1107233</v>
      </c>
      <c r="AA100" s="310">
        <v>13818</v>
      </c>
      <c r="AC100" s="310">
        <v>505062.87</v>
      </c>
      <c r="AD100" s="310">
        <v>185127.04000000001</v>
      </c>
      <c r="AH100" s="310">
        <v>16952.5</v>
      </c>
    </row>
    <row r="101" spans="1:34" x14ac:dyDescent="0.25">
      <c r="A101" t="s">
        <v>2716</v>
      </c>
      <c r="B101" s="310">
        <v>653261.98</v>
      </c>
      <c r="C101" s="310">
        <v>63641.4</v>
      </c>
      <c r="D101" s="310">
        <v>60580.35</v>
      </c>
      <c r="G101" s="310">
        <v>205058.75</v>
      </c>
      <c r="H101" s="310">
        <v>317800.73</v>
      </c>
      <c r="K101" s="310">
        <v>0</v>
      </c>
      <c r="L101" s="310">
        <v>48400</v>
      </c>
      <c r="N101" s="310">
        <v>4915</v>
      </c>
      <c r="R101" s="310">
        <v>-186506.6</v>
      </c>
      <c r="S101" s="310">
        <v>1563007.5</v>
      </c>
      <c r="T101" s="310">
        <v>969016.35</v>
      </c>
      <c r="U101" s="310">
        <v>231460</v>
      </c>
      <c r="V101" s="310">
        <v>873.88</v>
      </c>
      <c r="X101" s="310">
        <v>1242185</v>
      </c>
      <c r="Y101" s="310">
        <v>78300</v>
      </c>
      <c r="Z101" s="310">
        <v>1638651</v>
      </c>
      <c r="AA101" s="310">
        <v>9620</v>
      </c>
      <c r="AC101" s="310">
        <v>836011.87</v>
      </c>
      <c r="AD101" s="310">
        <v>133340.79999999999</v>
      </c>
      <c r="AH101" s="310">
        <v>33684.25</v>
      </c>
    </row>
    <row r="102" spans="1:34" x14ac:dyDescent="0.25">
      <c r="A102" t="s">
        <v>2717</v>
      </c>
      <c r="B102" s="310">
        <v>435891.82</v>
      </c>
      <c r="C102" s="310">
        <v>20528</v>
      </c>
      <c r="D102" s="310">
        <v>60965.33</v>
      </c>
      <c r="G102" s="310">
        <v>575076.53</v>
      </c>
      <c r="H102" s="310">
        <v>190433.85</v>
      </c>
      <c r="K102" s="310">
        <v>0</v>
      </c>
      <c r="L102" s="310">
        <v>50760</v>
      </c>
      <c r="N102" s="310">
        <v>9830</v>
      </c>
      <c r="R102" s="310">
        <v>-816001.24</v>
      </c>
      <c r="S102" s="310">
        <v>2046781.46</v>
      </c>
      <c r="T102" s="310">
        <v>843505.39</v>
      </c>
      <c r="U102" s="310">
        <v>258454</v>
      </c>
      <c r="V102" s="310">
        <v>480.76</v>
      </c>
      <c r="X102" s="310">
        <v>989614.5</v>
      </c>
      <c r="Y102" s="310">
        <v>13500</v>
      </c>
      <c r="Z102" s="310">
        <v>1331853.1200000001</v>
      </c>
      <c r="AA102" s="310">
        <v>12592</v>
      </c>
      <c r="AC102" s="310">
        <v>512873.44</v>
      </c>
      <c r="AD102" s="310">
        <v>158649.78</v>
      </c>
      <c r="AH102" s="310">
        <v>98061</v>
      </c>
    </row>
    <row r="103" spans="1:34" x14ac:dyDescent="0.25">
      <c r="A103" t="s">
        <v>2718</v>
      </c>
      <c r="B103" s="310">
        <v>435061.75</v>
      </c>
      <c r="C103" s="310">
        <v>137544</v>
      </c>
      <c r="D103" s="310">
        <v>43979.98</v>
      </c>
      <c r="G103" s="310">
        <v>723410.9</v>
      </c>
      <c r="H103" s="310">
        <v>273269.71999999997</v>
      </c>
      <c r="K103" s="310">
        <v>0</v>
      </c>
      <c r="L103" s="310">
        <v>84500</v>
      </c>
      <c r="N103" s="310">
        <v>508</v>
      </c>
      <c r="R103" s="310">
        <v>-1643892.25</v>
      </c>
      <c r="S103" s="310">
        <v>3243756.17</v>
      </c>
      <c r="T103" s="310">
        <v>809573.33</v>
      </c>
      <c r="U103" s="310">
        <v>172996</v>
      </c>
      <c r="V103" s="310">
        <v>471.43</v>
      </c>
      <c r="X103" s="310">
        <v>724576.5</v>
      </c>
      <c r="Y103" s="310">
        <v>36000</v>
      </c>
      <c r="Z103" s="310">
        <v>1042958.5</v>
      </c>
      <c r="AA103" s="310">
        <v>13130</v>
      </c>
      <c r="AC103" s="310">
        <v>507935.73</v>
      </c>
      <c r="AD103" s="310">
        <v>205967.1</v>
      </c>
      <c r="AH103" s="310">
        <v>45231.5</v>
      </c>
    </row>
    <row r="104" spans="1:34" x14ac:dyDescent="0.25">
      <c r="A104" t="s">
        <v>2719</v>
      </c>
      <c r="B104" s="310">
        <v>348404.24</v>
      </c>
      <c r="C104" s="310">
        <v>14597.5</v>
      </c>
      <c r="D104" s="310">
        <v>28366.3</v>
      </c>
      <c r="G104" s="310">
        <v>357033.46</v>
      </c>
      <c r="H104" s="310">
        <v>255037.95</v>
      </c>
      <c r="K104" s="310">
        <v>3000</v>
      </c>
      <c r="L104" s="310">
        <v>37250</v>
      </c>
      <c r="N104" s="310">
        <v>0</v>
      </c>
      <c r="P104" s="310">
        <v>108572</v>
      </c>
      <c r="R104" s="310">
        <v>-1845990.18</v>
      </c>
      <c r="S104" s="310">
        <v>2614880.33</v>
      </c>
      <c r="T104" s="310">
        <v>898603.07</v>
      </c>
      <c r="V104" s="310">
        <v>357.76</v>
      </c>
      <c r="X104" s="310">
        <v>641392.5</v>
      </c>
      <c r="Y104" s="310">
        <v>47000</v>
      </c>
      <c r="Z104" s="310">
        <v>895054.5</v>
      </c>
      <c r="AA104" s="310">
        <v>15930</v>
      </c>
      <c r="AC104" s="310">
        <v>443757.22</v>
      </c>
      <c r="AD104" s="310">
        <v>130297.81</v>
      </c>
      <c r="AH104" s="310">
        <v>16586.5</v>
      </c>
    </row>
    <row r="105" spans="1:34" x14ac:dyDescent="0.25">
      <c r="A105" t="s">
        <v>2720</v>
      </c>
      <c r="B105" s="310">
        <v>311904.40999999997</v>
      </c>
      <c r="C105" s="310">
        <v>10957.5</v>
      </c>
      <c r="D105" s="310">
        <v>31489.72</v>
      </c>
      <c r="G105" s="310">
        <v>539964.47</v>
      </c>
      <c r="H105" s="310">
        <v>212876.52</v>
      </c>
      <c r="K105" s="310">
        <v>0</v>
      </c>
      <c r="L105" s="310">
        <v>85800</v>
      </c>
      <c r="M105" s="310">
        <v>37000</v>
      </c>
      <c r="N105" s="310">
        <v>0</v>
      </c>
      <c r="R105" s="310">
        <v>-689482.22</v>
      </c>
      <c r="S105" s="310">
        <v>1695120.4</v>
      </c>
      <c r="T105" s="310">
        <v>856375.4</v>
      </c>
      <c r="V105" s="310">
        <v>342.02</v>
      </c>
      <c r="X105" s="310">
        <v>1494855.5</v>
      </c>
      <c r="Z105" s="310">
        <v>1832395.5</v>
      </c>
      <c r="AA105" s="310">
        <v>8290</v>
      </c>
      <c r="AB105" s="310">
        <v>2696</v>
      </c>
      <c r="AC105" s="310">
        <v>343561.73</v>
      </c>
      <c r="AD105" s="310">
        <v>170618.25</v>
      </c>
      <c r="AH105" s="310">
        <v>15257</v>
      </c>
    </row>
    <row r="106" spans="1:34" x14ac:dyDescent="0.25">
      <c r="A106" t="s">
        <v>2721</v>
      </c>
      <c r="B106" s="310">
        <v>267040.90999999997</v>
      </c>
      <c r="C106" s="310">
        <v>78907.75</v>
      </c>
      <c r="D106" s="310">
        <v>38970.18</v>
      </c>
      <c r="G106" s="310">
        <v>579960.38</v>
      </c>
      <c r="H106" s="310">
        <v>288464.37</v>
      </c>
      <c r="K106" s="310">
        <v>3827</v>
      </c>
      <c r="L106" s="310">
        <v>161988.6</v>
      </c>
      <c r="M106" s="310">
        <v>4</v>
      </c>
      <c r="N106" s="310">
        <v>1167.44</v>
      </c>
      <c r="R106" s="310">
        <v>23887.32</v>
      </c>
      <c r="S106" s="310">
        <v>1187793.3799999999</v>
      </c>
      <c r="T106" s="310">
        <v>975880.42</v>
      </c>
      <c r="V106" s="310">
        <v>427.87</v>
      </c>
      <c r="X106" s="310">
        <v>1043190</v>
      </c>
      <c r="Y106" s="310">
        <v>73200</v>
      </c>
      <c r="Z106" s="310">
        <v>1480786</v>
      </c>
      <c r="AA106" s="310">
        <v>16286</v>
      </c>
      <c r="AC106" s="310">
        <v>537410.63</v>
      </c>
      <c r="AD106" s="310">
        <v>180235.31</v>
      </c>
      <c r="AH106" s="310">
        <v>3304.5</v>
      </c>
    </row>
    <row r="107" spans="1:34" x14ac:dyDescent="0.25">
      <c r="A107" t="s">
        <v>2722</v>
      </c>
      <c r="B107" s="310">
        <v>517777.84</v>
      </c>
      <c r="C107" s="310">
        <v>81896.800000000003</v>
      </c>
      <c r="D107" s="310">
        <v>180653.84</v>
      </c>
      <c r="G107" s="310">
        <v>-1427978.31</v>
      </c>
      <c r="H107" s="310">
        <v>997505.69</v>
      </c>
      <c r="K107" s="310">
        <v>14880</v>
      </c>
      <c r="L107" s="310">
        <v>301440</v>
      </c>
      <c r="M107" s="310">
        <v>177700</v>
      </c>
      <c r="N107" s="310">
        <v>7530.07</v>
      </c>
      <c r="R107" s="310">
        <v>-3744957.23</v>
      </c>
      <c r="S107" s="310">
        <v>4005245.62</v>
      </c>
      <c r="T107" s="310">
        <v>2412883.2599999998</v>
      </c>
      <c r="U107" s="310">
        <v>152300</v>
      </c>
      <c r="V107" s="310">
        <v>842.21</v>
      </c>
      <c r="X107" s="310">
        <v>1282012</v>
      </c>
      <c r="Y107" s="310">
        <v>140400</v>
      </c>
      <c r="Z107" s="310">
        <v>2169763</v>
      </c>
      <c r="AA107" s="310">
        <v>3796</v>
      </c>
      <c r="AC107" s="310">
        <v>1753370.45</v>
      </c>
      <c r="AD107" s="310">
        <v>253899.07</v>
      </c>
      <c r="AH107" s="310">
        <v>219591.55</v>
      </c>
    </row>
    <row r="108" spans="1:34" x14ac:dyDescent="0.25">
      <c r="A108" t="s">
        <v>2723</v>
      </c>
      <c r="B108" s="310">
        <v>51230.11</v>
      </c>
      <c r="C108" s="310">
        <v>60592</v>
      </c>
      <c r="D108" s="310">
        <v>37391.26</v>
      </c>
      <c r="G108" s="310">
        <v>1091491.57</v>
      </c>
      <c r="H108" s="310">
        <v>1163214.71</v>
      </c>
      <c r="K108" s="310">
        <v>16400</v>
      </c>
      <c r="L108" s="310">
        <v>161025</v>
      </c>
      <c r="N108" s="310">
        <v>487.84</v>
      </c>
      <c r="R108" s="310">
        <v>169251.43</v>
      </c>
      <c r="S108" s="310">
        <v>2324775.44</v>
      </c>
      <c r="T108" s="310">
        <v>1726928.67</v>
      </c>
      <c r="U108" s="310">
        <v>200000</v>
      </c>
      <c r="V108" s="310">
        <v>234.38</v>
      </c>
      <c r="X108" s="310">
        <v>1941518</v>
      </c>
      <c r="Y108" s="310">
        <v>108600</v>
      </c>
      <c r="Z108" s="310">
        <v>2792292</v>
      </c>
      <c r="AA108" s="310">
        <v>11400</v>
      </c>
      <c r="AC108" s="310">
        <v>947043.81</v>
      </c>
      <c r="AD108" s="310">
        <v>402626.55</v>
      </c>
      <c r="AH108" s="310">
        <v>91938.75</v>
      </c>
    </row>
    <row r="109" spans="1:34" x14ac:dyDescent="0.25">
      <c r="A109" t="s">
        <v>2724</v>
      </c>
      <c r="B109" s="310">
        <v>495387.45</v>
      </c>
      <c r="C109" s="310">
        <v>85608.75</v>
      </c>
      <c r="D109" s="310">
        <v>98624.8</v>
      </c>
      <c r="G109" s="310">
        <v>870096.51</v>
      </c>
      <c r="H109" s="310">
        <v>245478.88</v>
      </c>
      <c r="K109" s="310">
        <v>9700</v>
      </c>
      <c r="L109" s="310">
        <v>122364.08</v>
      </c>
      <c r="M109" s="310">
        <v>217350</v>
      </c>
      <c r="N109" s="310">
        <v>472.24</v>
      </c>
      <c r="R109" s="310">
        <v>-1110368.98</v>
      </c>
      <c r="S109" s="310">
        <v>2600171.63</v>
      </c>
      <c r="T109" s="310">
        <v>1880723.17</v>
      </c>
      <c r="U109" s="310">
        <v>149200</v>
      </c>
      <c r="V109" s="310">
        <v>659.8</v>
      </c>
      <c r="X109" s="310">
        <v>1054840</v>
      </c>
      <c r="Y109" s="310">
        <v>40200</v>
      </c>
      <c r="Z109" s="310">
        <v>1807340</v>
      </c>
      <c r="AA109" s="310">
        <v>40204</v>
      </c>
      <c r="AC109" s="310">
        <v>908748.28</v>
      </c>
      <c r="AD109" s="310">
        <v>291027.02</v>
      </c>
      <c r="AH109" s="310">
        <v>122796.25</v>
      </c>
    </row>
    <row r="110" spans="1:34" x14ac:dyDescent="0.25">
      <c r="A110" t="s">
        <v>2725</v>
      </c>
      <c r="B110" s="310">
        <v>643679.47</v>
      </c>
      <c r="C110" s="310">
        <v>5954.2</v>
      </c>
      <c r="D110" s="310">
        <v>51920.61</v>
      </c>
      <c r="G110" s="310">
        <v>16405.75</v>
      </c>
      <c r="H110" s="310">
        <v>183193.46</v>
      </c>
      <c r="K110" s="310">
        <v>0</v>
      </c>
      <c r="L110" s="310">
        <v>71302.850000000006</v>
      </c>
      <c r="M110" s="310">
        <v>21020</v>
      </c>
      <c r="N110" s="310">
        <v>0</v>
      </c>
      <c r="P110" s="310">
        <v>125000</v>
      </c>
      <c r="R110" s="310">
        <v>26117.27</v>
      </c>
      <c r="S110" s="310">
        <v>961037.76</v>
      </c>
      <c r="T110" s="310">
        <v>2007068.25</v>
      </c>
      <c r="V110" s="310">
        <v>716.86</v>
      </c>
      <c r="X110" s="310">
        <v>673155.6</v>
      </c>
      <c r="Y110" s="310">
        <v>106052.24</v>
      </c>
      <c r="Z110" s="310">
        <v>1161837.6000000001</v>
      </c>
      <c r="AA110" s="310">
        <v>10380</v>
      </c>
      <c r="AC110" s="310">
        <v>953040.11</v>
      </c>
      <c r="AD110" s="310">
        <v>74640.31</v>
      </c>
      <c r="AE110" s="310">
        <v>704760</v>
      </c>
      <c r="AH110" s="310">
        <v>185659.32</v>
      </c>
    </row>
    <row r="111" spans="1:34" x14ac:dyDescent="0.25">
      <c r="A111" t="s">
        <v>2726</v>
      </c>
      <c r="B111" s="310">
        <v>666750.4</v>
      </c>
      <c r="C111" s="310">
        <v>15503</v>
      </c>
      <c r="D111" s="310">
        <v>162590.94</v>
      </c>
      <c r="G111" s="310">
        <v>2</v>
      </c>
      <c r="H111" s="310">
        <v>330474.31</v>
      </c>
      <c r="K111" s="310">
        <v>0</v>
      </c>
      <c r="L111" s="310">
        <v>60287.16</v>
      </c>
      <c r="M111" s="310">
        <v>13830</v>
      </c>
      <c r="N111" s="310">
        <v>369.23</v>
      </c>
      <c r="P111" s="310">
        <v>657520</v>
      </c>
      <c r="R111" s="310">
        <v>-287208.27</v>
      </c>
      <c r="S111" s="310">
        <v>852668.5</v>
      </c>
      <c r="T111" s="310">
        <v>1047206.3</v>
      </c>
      <c r="U111" s="310">
        <v>91300</v>
      </c>
      <c r="V111" s="310">
        <v>363.41</v>
      </c>
      <c r="X111" s="310">
        <v>1178835</v>
      </c>
      <c r="Y111" s="310">
        <v>97985.09</v>
      </c>
      <c r="Z111" s="310">
        <v>1551479</v>
      </c>
      <c r="AA111" s="310">
        <v>25370</v>
      </c>
      <c r="AC111" s="310">
        <v>899516.59</v>
      </c>
      <c r="AD111" s="310">
        <v>47031.18</v>
      </c>
      <c r="AH111" s="310">
        <v>14439</v>
      </c>
    </row>
    <row r="112" spans="1:34" x14ac:dyDescent="0.25">
      <c r="A112" t="s">
        <v>2727</v>
      </c>
      <c r="B112" s="310">
        <v>475052.78</v>
      </c>
      <c r="C112" s="310">
        <v>125054.7</v>
      </c>
      <c r="D112" s="310">
        <v>113916.32</v>
      </c>
      <c r="G112" s="310">
        <v>537052.79</v>
      </c>
      <c r="H112" s="310">
        <v>127579.29</v>
      </c>
      <c r="K112" s="310">
        <v>0</v>
      </c>
      <c r="L112" s="310">
        <v>45114.3</v>
      </c>
      <c r="M112" s="310">
        <v>3130</v>
      </c>
      <c r="N112" s="310">
        <v>838</v>
      </c>
      <c r="P112" s="310">
        <v>248100</v>
      </c>
      <c r="R112" s="310">
        <v>-821871.65</v>
      </c>
      <c r="S112" s="310">
        <v>1993338.97</v>
      </c>
      <c r="T112" s="310">
        <v>1306242.54</v>
      </c>
      <c r="U112" s="310">
        <v>9000</v>
      </c>
      <c r="V112" s="310">
        <v>454.44</v>
      </c>
      <c r="X112" s="310">
        <v>1197336</v>
      </c>
      <c r="Y112" s="310">
        <v>71992.33</v>
      </c>
      <c r="Z112" s="310">
        <v>1512432</v>
      </c>
      <c r="AA112" s="310">
        <v>10440</v>
      </c>
      <c r="AC112" s="310">
        <v>490480.74</v>
      </c>
      <c r="AD112" s="310">
        <v>89157.75</v>
      </c>
      <c r="AH112" s="310">
        <v>572508.56000000006</v>
      </c>
    </row>
    <row r="113" spans="1:34" x14ac:dyDescent="0.25">
      <c r="A113" t="s">
        <v>2728</v>
      </c>
      <c r="B113" s="310">
        <v>392976.85</v>
      </c>
      <c r="C113" s="310">
        <v>162465.82999999999</v>
      </c>
      <c r="D113" s="310">
        <v>162720.07999999999</v>
      </c>
      <c r="G113" s="310">
        <v>5</v>
      </c>
      <c r="H113" s="310">
        <v>157118.16</v>
      </c>
      <c r="K113" s="310">
        <v>0</v>
      </c>
      <c r="L113" s="310">
        <v>54438.3</v>
      </c>
      <c r="M113" s="310">
        <v>10580</v>
      </c>
      <c r="N113" s="310">
        <v>0</v>
      </c>
      <c r="P113" s="310">
        <v>86826</v>
      </c>
      <c r="R113" s="310">
        <v>-2423009.94</v>
      </c>
      <c r="S113" s="310">
        <v>3276385.87</v>
      </c>
      <c r="T113" s="310">
        <v>964619.61</v>
      </c>
      <c r="U113" s="310">
        <v>8400</v>
      </c>
      <c r="V113" s="310">
        <v>633.5</v>
      </c>
      <c r="X113" s="310">
        <v>826234.5</v>
      </c>
      <c r="Y113" s="310">
        <v>86351.87</v>
      </c>
      <c r="Z113" s="310">
        <v>1277771.5</v>
      </c>
      <c r="AA113" s="310">
        <v>14120</v>
      </c>
      <c r="AC113" s="310">
        <v>619831.98</v>
      </c>
      <c r="AD113" s="310">
        <v>34701.24</v>
      </c>
      <c r="AE113" s="310">
        <v>6454.3</v>
      </c>
      <c r="AH113" s="310">
        <v>63294.77</v>
      </c>
    </row>
    <row r="114" spans="1:34" x14ac:dyDescent="0.25">
      <c r="A114" t="s">
        <v>2729</v>
      </c>
      <c r="B114" s="310">
        <v>475380</v>
      </c>
      <c r="C114" s="310">
        <v>18465.14</v>
      </c>
      <c r="D114" s="310">
        <v>346495.29</v>
      </c>
      <c r="G114" s="310">
        <v>653238.91</v>
      </c>
      <c r="H114" s="310">
        <v>613749.01</v>
      </c>
      <c r="K114" s="310">
        <v>0</v>
      </c>
      <c r="L114" s="310">
        <v>61347</v>
      </c>
      <c r="N114" s="310">
        <v>475.04</v>
      </c>
      <c r="P114" s="310">
        <v>303350</v>
      </c>
      <c r="R114" s="310">
        <v>-1602931.86</v>
      </c>
      <c r="S114" s="310">
        <v>3690825.96</v>
      </c>
      <c r="T114" s="310">
        <v>1023416.21</v>
      </c>
      <c r="U114" s="310">
        <v>44700</v>
      </c>
      <c r="V114" s="310">
        <v>413.89</v>
      </c>
      <c r="X114" s="310">
        <v>1246854</v>
      </c>
      <c r="Y114" s="310">
        <v>107835.11</v>
      </c>
      <c r="Z114" s="310">
        <v>1622896</v>
      </c>
      <c r="AA114" s="310">
        <v>24720</v>
      </c>
      <c r="AC114" s="310">
        <v>837399.86</v>
      </c>
      <c r="AD114" s="310">
        <v>262150.01</v>
      </c>
      <c r="AE114" s="310">
        <v>2060.5500000000002</v>
      </c>
      <c r="AH114" s="310">
        <v>19730.580000000002</v>
      </c>
    </row>
    <row r="115" spans="1:34" x14ac:dyDescent="0.25">
      <c r="A115" t="s">
        <v>2730</v>
      </c>
      <c r="B115" s="310">
        <v>993166.52</v>
      </c>
      <c r="C115" s="310">
        <v>23254.97</v>
      </c>
      <c r="D115" s="310">
        <v>219266.13</v>
      </c>
      <c r="G115" s="310">
        <v>129057.85</v>
      </c>
      <c r="H115" s="310">
        <v>235428.9</v>
      </c>
      <c r="K115" s="310">
        <v>0</v>
      </c>
      <c r="L115" s="310">
        <v>46831.3</v>
      </c>
      <c r="M115" s="310">
        <v>3590</v>
      </c>
      <c r="N115" s="310">
        <v>0</v>
      </c>
      <c r="P115" s="310">
        <v>136850</v>
      </c>
      <c r="R115" s="310">
        <v>-375169.68</v>
      </c>
      <c r="S115" s="310">
        <v>1854865.59</v>
      </c>
      <c r="T115" s="310">
        <v>1046074.99</v>
      </c>
      <c r="V115" s="310">
        <v>1029.8699999999999</v>
      </c>
      <c r="X115" s="310">
        <v>708304</v>
      </c>
      <c r="Y115" s="310">
        <v>78091.56</v>
      </c>
      <c r="Z115" s="310">
        <v>1101587</v>
      </c>
      <c r="AA115" s="310">
        <v>8650</v>
      </c>
      <c r="AC115" s="310">
        <v>675012.49</v>
      </c>
      <c r="AD115" s="310">
        <v>53761.77</v>
      </c>
      <c r="AH115" s="310">
        <v>61282</v>
      </c>
    </row>
    <row r="116" spans="1:34" x14ac:dyDescent="0.25">
      <c r="A116" t="s">
        <v>2731</v>
      </c>
      <c r="B116" s="310">
        <v>678469.07</v>
      </c>
      <c r="C116" s="310">
        <v>25064.5</v>
      </c>
      <c r="D116" s="310">
        <v>401347.12</v>
      </c>
      <c r="G116" s="310">
        <v>226698.21</v>
      </c>
      <c r="H116" s="310">
        <v>812629.71</v>
      </c>
      <c r="K116" s="310">
        <v>0</v>
      </c>
      <c r="L116" s="310">
        <v>48961.3</v>
      </c>
      <c r="M116" s="310">
        <v>5000</v>
      </c>
      <c r="N116" s="310">
        <v>28.04</v>
      </c>
      <c r="P116" s="310">
        <v>255419.8</v>
      </c>
      <c r="R116" s="310">
        <v>294380.02</v>
      </c>
      <c r="S116" s="310">
        <v>1808375.97</v>
      </c>
      <c r="T116" s="310">
        <v>836301.2</v>
      </c>
      <c r="U116" s="310">
        <v>171030</v>
      </c>
      <c r="V116" s="310">
        <v>869.11</v>
      </c>
      <c r="X116" s="310">
        <v>1099854</v>
      </c>
      <c r="Y116" s="310">
        <v>79683.899999999994</v>
      </c>
      <c r="Z116" s="310">
        <v>1516079</v>
      </c>
      <c r="AA116" s="310">
        <v>9300</v>
      </c>
      <c r="AC116" s="310">
        <v>707847.07</v>
      </c>
      <c r="AD116" s="310">
        <v>181080.81</v>
      </c>
      <c r="AE116" s="310">
        <v>6530.3</v>
      </c>
      <c r="AH116" s="310">
        <v>34857.550000000003</v>
      </c>
    </row>
    <row r="117" spans="1:34" x14ac:dyDescent="0.25">
      <c r="A117" t="s">
        <v>2732</v>
      </c>
      <c r="B117" s="310">
        <v>1412550.28</v>
      </c>
      <c r="C117" s="310">
        <v>23865.77</v>
      </c>
      <c r="D117" s="310">
        <v>324792.46000000002</v>
      </c>
      <c r="G117" s="310">
        <v>301330.58</v>
      </c>
      <c r="H117" s="310">
        <v>424224.14</v>
      </c>
      <c r="K117" s="310">
        <v>0</v>
      </c>
      <c r="L117" s="310">
        <v>56483</v>
      </c>
      <c r="M117" s="310">
        <v>22890</v>
      </c>
      <c r="N117" s="310">
        <v>0</v>
      </c>
      <c r="P117" s="310">
        <v>585423.5</v>
      </c>
      <c r="R117" s="310">
        <v>-212913.22</v>
      </c>
      <c r="S117" s="310">
        <v>2329931.42</v>
      </c>
      <c r="T117" s="310">
        <v>1229838.95</v>
      </c>
      <c r="U117" s="310">
        <v>87800</v>
      </c>
      <c r="V117" s="310">
        <v>1713.68</v>
      </c>
      <c r="X117" s="310">
        <v>1151934.3999999999</v>
      </c>
      <c r="Y117" s="310">
        <v>102784.03</v>
      </c>
      <c r="Z117" s="310">
        <v>1557871.4</v>
      </c>
      <c r="AA117" s="310">
        <v>24300</v>
      </c>
      <c r="AC117" s="310">
        <v>1001078.26</v>
      </c>
      <c r="AD117" s="310">
        <v>161621.37</v>
      </c>
      <c r="AE117" s="310">
        <v>29840.45</v>
      </c>
      <c r="AH117" s="310">
        <v>94411.05</v>
      </c>
    </row>
    <row r="118" spans="1:34" x14ac:dyDescent="0.25">
      <c r="A118" t="s">
        <v>2733</v>
      </c>
      <c r="B118" s="310">
        <v>250592.63</v>
      </c>
      <c r="C118" s="310">
        <v>21724.35</v>
      </c>
      <c r="D118" s="310">
        <v>13294.87</v>
      </c>
      <c r="G118" s="310">
        <v>1294707.1100000001</v>
      </c>
      <c r="H118" s="310">
        <v>375860.43</v>
      </c>
      <c r="K118" s="310">
        <v>100000</v>
      </c>
      <c r="L118" s="310">
        <v>45591.01</v>
      </c>
      <c r="M118" s="310">
        <v>18420</v>
      </c>
      <c r="N118" s="310">
        <v>0</v>
      </c>
      <c r="P118" s="310">
        <v>83400</v>
      </c>
      <c r="R118" s="310">
        <v>646072.69999999995</v>
      </c>
      <c r="S118" s="310">
        <v>857017.52</v>
      </c>
      <c r="T118" s="310">
        <v>1221079.6499999999</v>
      </c>
      <c r="U118" s="310">
        <v>71580</v>
      </c>
      <c r="V118" s="310">
        <v>276.83999999999997</v>
      </c>
      <c r="X118" s="310">
        <v>1215532.5</v>
      </c>
      <c r="Y118" s="310">
        <v>93770.54</v>
      </c>
      <c r="Z118" s="310">
        <v>1559852.5</v>
      </c>
      <c r="AA118" s="310">
        <v>14180</v>
      </c>
      <c r="AC118" s="310">
        <v>638032.63</v>
      </c>
      <c r="AD118" s="310">
        <v>153095.69</v>
      </c>
      <c r="AH118" s="310">
        <v>31400.55</v>
      </c>
    </row>
    <row r="119" spans="1:34" x14ac:dyDescent="0.25">
      <c r="A119" t="s">
        <v>2734</v>
      </c>
      <c r="B119" s="310">
        <v>258464.64000000001</v>
      </c>
      <c r="C119" s="310">
        <v>3106.53</v>
      </c>
      <c r="D119" s="310">
        <v>170223.87</v>
      </c>
      <c r="G119" s="310">
        <v>763084.36</v>
      </c>
      <c r="H119" s="310">
        <v>110539.74</v>
      </c>
      <c r="K119" s="310">
        <v>137920</v>
      </c>
      <c r="L119" s="310">
        <v>35057.379999999997</v>
      </c>
      <c r="N119" s="310">
        <v>610</v>
      </c>
      <c r="P119" s="310">
        <v>48940</v>
      </c>
      <c r="R119" s="310">
        <v>-1668028.76</v>
      </c>
      <c r="S119" s="310">
        <v>2768353.45</v>
      </c>
      <c r="T119" s="310">
        <v>760349.75</v>
      </c>
      <c r="U119" s="310">
        <v>21600</v>
      </c>
      <c r="V119" s="310">
        <v>194.5</v>
      </c>
      <c r="X119" s="310">
        <v>499548</v>
      </c>
      <c r="Y119" s="310">
        <v>73667.149999999994</v>
      </c>
      <c r="Z119" s="310">
        <v>797172</v>
      </c>
      <c r="AA119" s="310">
        <v>8850</v>
      </c>
      <c r="AC119" s="310">
        <v>385495.16</v>
      </c>
      <c r="AD119" s="310">
        <v>145027.74</v>
      </c>
      <c r="AE119" s="310">
        <v>1520.95</v>
      </c>
      <c r="AH119" s="310">
        <v>34726.480000000003</v>
      </c>
    </row>
    <row r="120" spans="1:34" x14ac:dyDescent="0.25">
      <c r="A120" t="s">
        <v>2735</v>
      </c>
      <c r="B120" s="310">
        <v>710439.37</v>
      </c>
      <c r="C120" s="310">
        <v>37696.800000000003</v>
      </c>
      <c r="D120" s="310">
        <v>15329.53</v>
      </c>
      <c r="G120" s="310">
        <v>301217.11</v>
      </c>
      <c r="H120" s="310">
        <v>111870.61</v>
      </c>
      <c r="K120" s="310">
        <v>0</v>
      </c>
      <c r="L120" s="310">
        <v>68659.55</v>
      </c>
      <c r="M120" s="310">
        <v>5120</v>
      </c>
      <c r="N120" s="310">
        <v>497.34</v>
      </c>
      <c r="P120" s="310">
        <v>0</v>
      </c>
      <c r="R120" s="310">
        <v>-2166194.1800000002</v>
      </c>
      <c r="S120" s="310">
        <v>3313708.59</v>
      </c>
      <c r="T120" s="310">
        <v>815358.93</v>
      </c>
      <c r="U120" s="310">
        <v>49734</v>
      </c>
      <c r="V120" s="310">
        <v>901.31</v>
      </c>
      <c r="X120" s="310">
        <v>1639239</v>
      </c>
      <c r="Y120" s="310">
        <v>107465.63</v>
      </c>
      <c r="Z120" s="310">
        <v>1945781</v>
      </c>
      <c r="AA120" s="310">
        <v>9920</v>
      </c>
      <c r="AC120" s="310">
        <v>579035.74</v>
      </c>
      <c r="AD120" s="310">
        <v>86235.15</v>
      </c>
      <c r="AE120" s="310">
        <v>14698.88</v>
      </c>
      <c r="AH120" s="310">
        <v>22265.98</v>
      </c>
    </row>
    <row r="121" spans="1:34" x14ac:dyDescent="0.25">
      <c r="A121" t="s">
        <v>2736</v>
      </c>
      <c r="B121" s="310">
        <v>480293.41</v>
      </c>
      <c r="C121" s="310">
        <v>14427.7</v>
      </c>
      <c r="D121" s="310">
        <v>87622.15</v>
      </c>
      <c r="G121" s="310">
        <v>433442.14</v>
      </c>
      <c r="H121" s="310">
        <v>171121.69</v>
      </c>
      <c r="K121" s="310">
        <v>0</v>
      </c>
      <c r="L121" s="310">
        <v>37351.300000000003</v>
      </c>
      <c r="M121" s="310">
        <v>120000</v>
      </c>
      <c r="N121" s="310">
        <v>341.24</v>
      </c>
      <c r="P121" s="310">
        <v>32078.2</v>
      </c>
      <c r="R121" s="310">
        <v>-2448064.44</v>
      </c>
      <c r="S121" s="310">
        <v>3532326.06</v>
      </c>
      <c r="T121" s="310">
        <v>882626.46</v>
      </c>
      <c r="U121" s="310">
        <v>31786.799999999999</v>
      </c>
      <c r="V121" s="310">
        <v>419.04</v>
      </c>
      <c r="X121" s="310">
        <v>296478</v>
      </c>
      <c r="Y121" s="310">
        <v>65447.6</v>
      </c>
      <c r="Z121" s="310">
        <v>621223</v>
      </c>
      <c r="AA121" s="310">
        <v>10420</v>
      </c>
      <c r="AC121" s="310">
        <v>538309.46</v>
      </c>
      <c r="AD121" s="310">
        <v>153403.31</v>
      </c>
      <c r="AH121" s="310">
        <v>40527.4</v>
      </c>
    </row>
    <row r="122" spans="1:34" x14ac:dyDescent="0.25">
      <c r="A122" t="s">
        <v>2737</v>
      </c>
      <c r="B122" s="310">
        <v>391221.43</v>
      </c>
      <c r="C122" s="310">
        <v>25440</v>
      </c>
      <c r="D122" s="310">
        <v>133719.95000000001</v>
      </c>
      <c r="G122" s="310">
        <v>1039945.65</v>
      </c>
      <c r="H122" s="310">
        <v>360481.44</v>
      </c>
      <c r="L122" s="310">
        <v>101460</v>
      </c>
      <c r="N122" s="310">
        <v>0</v>
      </c>
      <c r="P122" s="310">
        <v>345000</v>
      </c>
      <c r="Q122" s="310">
        <v>327406.69</v>
      </c>
      <c r="R122" s="310">
        <v>380722.05</v>
      </c>
      <c r="S122" s="310">
        <v>1454124.22</v>
      </c>
      <c r="T122" s="310">
        <v>1009163.37</v>
      </c>
      <c r="V122" s="310">
        <v>410.01</v>
      </c>
      <c r="X122" s="310">
        <v>1082004.7</v>
      </c>
      <c r="Y122" s="310">
        <v>211800</v>
      </c>
      <c r="Z122" s="310">
        <v>1681872.7</v>
      </c>
      <c r="AA122" s="310">
        <v>8980</v>
      </c>
      <c r="AB122" s="310">
        <v>9340</v>
      </c>
      <c r="AC122" s="310">
        <v>944070.9</v>
      </c>
      <c r="AD122" s="310">
        <v>222734.97</v>
      </c>
      <c r="AH122" s="310">
        <v>94284</v>
      </c>
    </row>
    <row r="123" spans="1:34" x14ac:dyDescent="0.25">
      <c r="A123" t="s">
        <v>2738</v>
      </c>
      <c r="B123" s="310">
        <v>469082.47</v>
      </c>
      <c r="C123" s="310">
        <v>0</v>
      </c>
      <c r="D123" s="310">
        <v>74508.22</v>
      </c>
      <c r="G123" s="310">
        <v>121895.62</v>
      </c>
      <c r="H123" s="310">
        <v>160481.32</v>
      </c>
      <c r="K123" s="310">
        <v>13000</v>
      </c>
      <c r="L123" s="310">
        <v>32549.79</v>
      </c>
      <c r="N123" s="310">
        <v>0</v>
      </c>
      <c r="Q123" s="310">
        <v>344369.91999999998</v>
      </c>
      <c r="R123" s="310">
        <v>-4509826.8600000003</v>
      </c>
      <c r="S123" s="310">
        <v>5145573.0199999996</v>
      </c>
      <c r="T123" s="310">
        <v>932539.65</v>
      </c>
      <c r="U123" s="310">
        <v>143000</v>
      </c>
      <c r="V123" s="310">
        <v>790.11</v>
      </c>
      <c r="X123" s="310">
        <v>1865578</v>
      </c>
      <c r="Y123" s="310">
        <v>130100</v>
      </c>
      <c r="Z123" s="310">
        <v>2428956</v>
      </c>
      <c r="AA123" s="310">
        <v>4550</v>
      </c>
      <c r="AB123" s="310">
        <v>12360</v>
      </c>
      <c r="AC123" s="310">
        <v>590405.53</v>
      </c>
      <c r="AD123" s="310">
        <v>83549.070000000007</v>
      </c>
      <c r="AH123" s="310">
        <v>151885.4</v>
      </c>
    </row>
    <row r="124" spans="1:34" x14ac:dyDescent="0.25">
      <c r="A124" t="s">
        <v>2739</v>
      </c>
      <c r="B124" s="310">
        <v>40008.239999999998</v>
      </c>
      <c r="C124" s="310">
        <v>0</v>
      </c>
      <c r="D124" s="310">
        <v>123384.91</v>
      </c>
      <c r="G124" s="310">
        <v>2</v>
      </c>
      <c r="H124" s="310">
        <v>5740.38</v>
      </c>
      <c r="K124" s="310">
        <v>-4500</v>
      </c>
      <c r="L124" s="310">
        <v>-56109.03</v>
      </c>
      <c r="N124" s="310">
        <v>-164130</v>
      </c>
      <c r="R124" s="310">
        <v>-2228729.12</v>
      </c>
      <c r="S124" s="310">
        <v>2682356.15</v>
      </c>
      <c r="T124" s="310">
        <v>537663.28</v>
      </c>
      <c r="V124" s="310">
        <v>152.81</v>
      </c>
      <c r="X124" s="310">
        <v>152604</v>
      </c>
      <c r="Y124" s="310">
        <v>72600</v>
      </c>
      <c r="Z124" s="310">
        <v>364647</v>
      </c>
      <c r="AB124" s="310">
        <v>19300</v>
      </c>
      <c r="AC124" s="310">
        <v>432385.62</v>
      </c>
      <c r="AD124" s="310">
        <v>3749.94</v>
      </c>
      <c r="AH124" s="310">
        <v>2690</v>
      </c>
    </row>
    <row r="125" spans="1:34" x14ac:dyDescent="0.25">
      <c r="A125" t="s">
        <v>2740</v>
      </c>
      <c r="B125" s="310">
        <v>446574.47</v>
      </c>
      <c r="C125" s="310">
        <v>14000</v>
      </c>
      <c r="D125" s="310">
        <v>24145.35</v>
      </c>
      <c r="G125" s="310">
        <v>379529.37</v>
      </c>
      <c r="H125" s="310">
        <v>35047.269999999997</v>
      </c>
      <c r="K125" s="310">
        <v>0</v>
      </c>
      <c r="L125" s="310">
        <v>82349.14</v>
      </c>
      <c r="N125" s="310">
        <v>274.39999999999998</v>
      </c>
      <c r="P125" s="310">
        <v>70000</v>
      </c>
      <c r="Q125" s="310">
        <v>102744.46</v>
      </c>
      <c r="R125" s="310">
        <v>-1206971.3999999999</v>
      </c>
      <c r="S125" s="310">
        <v>2132666.9300000002</v>
      </c>
      <c r="T125" s="310">
        <v>618174.17000000004</v>
      </c>
      <c r="V125" s="310">
        <v>532.36</v>
      </c>
      <c r="X125" s="310">
        <v>927020.5</v>
      </c>
      <c r="Y125" s="310">
        <v>156800</v>
      </c>
      <c r="Z125" s="310">
        <v>1308203.5</v>
      </c>
      <c r="AC125" s="310">
        <v>548655.97</v>
      </c>
      <c r="AD125" s="310">
        <v>116214.63</v>
      </c>
      <c r="AH125" s="310">
        <v>11220</v>
      </c>
    </row>
    <row r="126" spans="1:34" x14ac:dyDescent="0.25">
      <c r="A126" t="s">
        <v>2741</v>
      </c>
      <c r="B126" s="310">
        <v>591948.78</v>
      </c>
      <c r="C126" s="310">
        <v>0</v>
      </c>
      <c r="D126" s="310">
        <v>74032.44</v>
      </c>
      <c r="G126" s="310">
        <v>877544.87</v>
      </c>
      <c r="H126" s="310">
        <v>106669.21</v>
      </c>
      <c r="K126" s="310">
        <v>0</v>
      </c>
      <c r="L126" s="310">
        <v>40132.03</v>
      </c>
      <c r="N126" s="310">
        <v>16.5</v>
      </c>
      <c r="R126" s="310">
        <v>-907694.82</v>
      </c>
      <c r="S126" s="310">
        <v>2748053.22</v>
      </c>
      <c r="T126" s="310">
        <v>1151971.1299999999</v>
      </c>
      <c r="V126" s="310">
        <v>865.35</v>
      </c>
      <c r="X126" s="310">
        <v>1383049.5</v>
      </c>
      <c r="Y126" s="310">
        <v>136700</v>
      </c>
      <c r="Z126" s="310">
        <v>1851694.5</v>
      </c>
      <c r="AA126" s="310">
        <v>18370</v>
      </c>
      <c r="AB126" s="310">
        <v>4980</v>
      </c>
      <c r="AC126" s="310">
        <v>659925.36</v>
      </c>
      <c r="AD126" s="310">
        <v>122140.98</v>
      </c>
      <c r="AH126" s="310">
        <v>245786.77</v>
      </c>
    </row>
    <row r="127" spans="1:34" x14ac:dyDescent="0.25">
      <c r="A127" t="s">
        <v>2742</v>
      </c>
      <c r="B127" s="310">
        <v>926621.74</v>
      </c>
      <c r="C127" s="310">
        <v>0</v>
      </c>
      <c r="D127" s="310">
        <v>61368.77</v>
      </c>
      <c r="G127" s="310">
        <v>279776.88</v>
      </c>
      <c r="H127" s="310">
        <v>483077.81</v>
      </c>
      <c r="L127" s="310">
        <v>162139.13</v>
      </c>
      <c r="N127" s="310">
        <v>5000</v>
      </c>
      <c r="Q127" s="310">
        <v>596494.93999999994</v>
      </c>
      <c r="R127" s="310">
        <v>-1157841.51</v>
      </c>
      <c r="S127" s="310">
        <v>2407634.36</v>
      </c>
      <c r="T127" s="310">
        <v>619798.22</v>
      </c>
      <c r="V127" s="310">
        <v>1203.01</v>
      </c>
      <c r="X127" s="310">
        <v>800636</v>
      </c>
      <c r="Y127" s="310">
        <v>84000</v>
      </c>
      <c r="Z127" s="310">
        <v>1206450</v>
      </c>
      <c r="AA127" s="310">
        <v>23640</v>
      </c>
      <c r="AB127" s="310">
        <v>4810</v>
      </c>
      <c r="AC127" s="310">
        <v>454516.57</v>
      </c>
      <c r="AD127" s="310">
        <v>43659.63</v>
      </c>
      <c r="AH127" s="310">
        <v>35142.75</v>
      </c>
    </row>
    <row r="128" spans="1:34" x14ac:dyDescent="0.25">
      <c r="A128" t="s">
        <v>2743</v>
      </c>
      <c r="B128" s="310">
        <v>229361.98</v>
      </c>
      <c r="C128" s="310">
        <v>0</v>
      </c>
      <c r="D128" s="310">
        <v>50473.89</v>
      </c>
      <c r="G128" s="310">
        <v>2212467.4900000002</v>
      </c>
      <c r="H128" s="310">
        <v>-426346.2</v>
      </c>
      <c r="K128" s="310">
        <v>3490</v>
      </c>
      <c r="L128" s="310">
        <v>57050</v>
      </c>
      <c r="N128" s="310">
        <v>-986.41</v>
      </c>
      <c r="R128" s="310">
        <v>-1111055.22</v>
      </c>
      <c r="S128" s="310">
        <v>3580405.02</v>
      </c>
      <c r="T128" s="310">
        <v>555202.56000000006</v>
      </c>
      <c r="V128" s="310">
        <v>555.9</v>
      </c>
      <c r="X128" s="310">
        <v>1198354.5</v>
      </c>
      <c r="Y128" s="310">
        <v>96970</v>
      </c>
      <c r="Z128" s="310">
        <v>1649741.5</v>
      </c>
      <c r="AA128" s="310">
        <v>2740</v>
      </c>
      <c r="AB128" s="310">
        <v>1880</v>
      </c>
      <c r="AC128" s="310">
        <v>579342.87</v>
      </c>
      <c r="AD128" s="310">
        <v>66118.320000000007</v>
      </c>
      <c r="AH128" s="310">
        <v>14206.5</v>
      </c>
    </row>
    <row r="129" spans="1:34" x14ac:dyDescent="0.25">
      <c r="A129" t="s">
        <v>2744</v>
      </c>
      <c r="B129" s="310">
        <v>958349.35</v>
      </c>
      <c r="C129" s="310">
        <v>72277.5</v>
      </c>
      <c r="D129" s="310">
        <v>78782.94</v>
      </c>
      <c r="G129" s="310">
        <v>289572.58</v>
      </c>
      <c r="H129" s="310">
        <v>29536.52</v>
      </c>
      <c r="L129" s="310">
        <v>23500</v>
      </c>
      <c r="N129" s="310">
        <v>216700</v>
      </c>
      <c r="Q129" s="310">
        <v>1275271.24</v>
      </c>
      <c r="R129" s="310">
        <v>-2413945.5</v>
      </c>
      <c r="S129" s="310">
        <v>2242898.44</v>
      </c>
      <c r="T129" s="310">
        <v>721123.88</v>
      </c>
      <c r="U129" s="310">
        <v>60500</v>
      </c>
      <c r="V129" s="310">
        <v>1196.06</v>
      </c>
      <c r="X129" s="310">
        <v>1375830</v>
      </c>
      <c r="Z129" s="310">
        <v>1550191</v>
      </c>
      <c r="AA129" s="310">
        <v>47680</v>
      </c>
      <c r="AC129" s="310">
        <v>402657.73</v>
      </c>
      <c r="AD129" s="310">
        <v>68411.5</v>
      </c>
      <c r="AH129" s="310">
        <v>5615</v>
      </c>
    </row>
    <row r="130" spans="1:34" x14ac:dyDescent="0.25">
      <c r="A130" t="s">
        <v>2745</v>
      </c>
      <c r="B130" s="310">
        <v>413668.95</v>
      </c>
      <c r="C130" s="310">
        <v>0</v>
      </c>
      <c r="D130" s="310">
        <v>31373.87</v>
      </c>
      <c r="G130" s="310">
        <v>-3455</v>
      </c>
      <c r="H130" s="310">
        <v>552330.22</v>
      </c>
      <c r="K130" s="310">
        <v>0</v>
      </c>
      <c r="L130" s="310">
        <v>150261.68</v>
      </c>
      <c r="N130" s="310">
        <v>64325</v>
      </c>
      <c r="Q130" s="310">
        <v>-4189079.08</v>
      </c>
      <c r="R130" s="310">
        <v>1318761.6200000001</v>
      </c>
      <c r="S130" s="310">
        <v>3888577.01</v>
      </c>
      <c r="T130" s="310">
        <v>736107.58</v>
      </c>
      <c r="V130" s="310">
        <v>561.96</v>
      </c>
      <c r="X130" s="310">
        <v>894896.3</v>
      </c>
      <c r="Y130" s="310">
        <v>24600</v>
      </c>
      <c r="Z130" s="310">
        <v>1146857.3</v>
      </c>
      <c r="AA130" s="310">
        <v>17070</v>
      </c>
      <c r="AB130" s="310">
        <v>3820</v>
      </c>
      <c r="AC130" s="310">
        <v>680606.73</v>
      </c>
      <c r="AD130" s="310">
        <v>43880</v>
      </c>
      <c r="AH130" s="310">
        <v>2860</v>
      </c>
    </row>
    <row r="131" spans="1:34" x14ac:dyDescent="0.25">
      <c r="A131" t="s">
        <v>2746</v>
      </c>
      <c r="B131" s="310">
        <v>34252.120000000003</v>
      </c>
      <c r="C131" s="310">
        <v>0</v>
      </c>
      <c r="D131" s="310">
        <v>36290.35</v>
      </c>
      <c r="G131" s="310">
        <v>3425218.9</v>
      </c>
      <c r="H131" s="310">
        <v>248311.72</v>
      </c>
      <c r="L131" s="310">
        <v>0</v>
      </c>
      <c r="N131" s="310">
        <v>54798</v>
      </c>
      <c r="Q131" s="310">
        <v>-3262091.58</v>
      </c>
      <c r="R131" s="310">
        <v>1248941.1399999999</v>
      </c>
      <c r="S131" s="310">
        <v>6097995.7300000004</v>
      </c>
      <c r="T131" s="310">
        <v>547233.73</v>
      </c>
      <c r="V131" s="310">
        <v>157.52000000000001</v>
      </c>
      <c r="X131" s="310">
        <v>552880</v>
      </c>
      <c r="Y131" s="310">
        <v>81200</v>
      </c>
      <c r="Z131" s="310">
        <v>823265</v>
      </c>
      <c r="AA131" s="310">
        <v>1940</v>
      </c>
      <c r="AB131" s="310">
        <v>1760</v>
      </c>
      <c r="AC131" s="310">
        <v>497394.98</v>
      </c>
      <c r="AD131" s="310">
        <v>223637.79</v>
      </c>
      <c r="AH131" s="310">
        <v>29043.68</v>
      </c>
    </row>
    <row r="132" spans="1:34" x14ac:dyDescent="0.25">
      <c r="A132" t="s">
        <v>2747</v>
      </c>
      <c r="B132" s="310">
        <v>296149.90999999997</v>
      </c>
      <c r="C132" s="310">
        <v>61020</v>
      </c>
      <c r="D132" s="310">
        <v>205385.3</v>
      </c>
      <c r="G132" s="310">
        <v>462010.88</v>
      </c>
      <c r="H132" s="310">
        <v>80550.97</v>
      </c>
      <c r="K132" s="310">
        <v>0</v>
      </c>
      <c r="L132" s="310">
        <v>76924.320000000007</v>
      </c>
      <c r="N132" s="310">
        <v>3677</v>
      </c>
      <c r="P132" s="310">
        <v>61620</v>
      </c>
      <c r="R132" s="310">
        <v>-2108062.81</v>
      </c>
      <c r="S132" s="310">
        <v>3801436</v>
      </c>
      <c r="T132" s="310">
        <v>1352050.05</v>
      </c>
      <c r="V132" s="310">
        <v>632.61</v>
      </c>
      <c r="X132" s="310">
        <v>967678.36</v>
      </c>
      <c r="Y132" s="310">
        <v>292477.14</v>
      </c>
      <c r="Z132" s="310">
        <v>1741190.36</v>
      </c>
      <c r="AA132" s="310">
        <v>15284</v>
      </c>
      <c r="AC132" s="310">
        <v>1218948.32</v>
      </c>
      <c r="AD132" s="310">
        <v>136926.43</v>
      </c>
      <c r="AH132" s="310">
        <v>230966.5</v>
      </c>
    </row>
    <row r="133" spans="1:34" x14ac:dyDescent="0.25">
      <c r="A133" t="s">
        <v>2748</v>
      </c>
      <c r="B133" s="310">
        <v>661833.68999999994</v>
      </c>
      <c r="C133" s="310">
        <v>13956.5</v>
      </c>
      <c r="D133" s="310">
        <v>296865.17</v>
      </c>
      <c r="G133" s="310">
        <v>389309.55</v>
      </c>
      <c r="H133" s="310">
        <v>15801.47</v>
      </c>
      <c r="K133" s="310">
        <v>0</v>
      </c>
      <c r="L133" s="310">
        <v>76960.490000000005</v>
      </c>
      <c r="N133" s="310">
        <v>3214</v>
      </c>
      <c r="P133" s="310">
        <v>309031</v>
      </c>
      <c r="R133" s="310">
        <v>-937213.7</v>
      </c>
      <c r="S133" s="310">
        <v>2453088.7400000002</v>
      </c>
      <c r="T133" s="310">
        <v>1191611.1100000001</v>
      </c>
      <c r="U133" s="310">
        <v>25500</v>
      </c>
      <c r="V133" s="310">
        <v>859.48</v>
      </c>
      <c r="X133" s="310">
        <v>866351.5</v>
      </c>
      <c r="Y133" s="310">
        <v>162000</v>
      </c>
      <c r="Z133" s="310">
        <v>1570587.5</v>
      </c>
      <c r="AA133" s="310">
        <v>13054</v>
      </c>
      <c r="AC133" s="310">
        <v>970773.94</v>
      </c>
      <c r="AD133" s="310">
        <v>29160.54</v>
      </c>
      <c r="AH133" s="310">
        <v>190060.26</v>
      </c>
    </row>
    <row r="134" spans="1:34" x14ac:dyDescent="0.25">
      <c r="A134" t="s">
        <v>2749</v>
      </c>
      <c r="B134" s="310">
        <v>416571.92</v>
      </c>
      <c r="C134" s="310">
        <v>17166.900000000001</v>
      </c>
      <c r="D134" s="310">
        <v>340912.8</v>
      </c>
      <c r="G134" s="310">
        <v>312794.37</v>
      </c>
      <c r="H134" s="310">
        <v>656377.87</v>
      </c>
      <c r="K134" s="310">
        <v>0</v>
      </c>
      <c r="L134" s="310">
        <v>94214.36</v>
      </c>
      <c r="N134" s="310">
        <v>1856</v>
      </c>
      <c r="P134" s="310">
        <v>311000</v>
      </c>
      <c r="R134" s="310">
        <v>-1199340.29</v>
      </c>
      <c r="S134" s="310">
        <v>3154882.42</v>
      </c>
      <c r="T134" s="310">
        <v>1511610.67</v>
      </c>
      <c r="U134" s="310">
        <v>162200</v>
      </c>
      <c r="V134" s="310">
        <v>603.17999999999995</v>
      </c>
      <c r="X134" s="310">
        <v>2018100.5</v>
      </c>
      <c r="Y134" s="310">
        <v>111900</v>
      </c>
      <c r="Z134" s="310">
        <v>2655224.5</v>
      </c>
      <c r="AA134" s="310">
        <v>32608</v>
      </c>
      <c r="AC134" s="310">
        <v>1496878.67</v>
      </c>
      <c r="AD134" s="310">
        <v>118763.37</v>
      </c>
      <c r="AH134" s="310">
        <v>119728.44</v>
      </c>
    </row>
    <row r="135" spans="1:34" x14ac:dyDescent="0.25">
      <c r="A135" t="s">
        <v>2750</v>
      </c>
      <c r="B135" s="310">
        <v>364865.62</v>
      </c>
      <c r="C135" s="310">
        <v>122739.15</v>
      </c>
      <c r="D135" s="310">
        <v>161289.73000000001</v>
      </c>
      <c r="G135" s="310">
        <v>113154.36</v>
      </c>
      <c r="H135" s="310">
        <v>220788.55</v>
      </c>
      <c r="K135" s="310">
        <v>1950</v>
      </c>
      <c r="L135" s="310">
        <v>72875.63</v>
      </c>
      <c r="N135" s="310">
        <v>3148</v>
      </c>
      <c r="P135" s="310">
        <v>176221</v>
      </c>
      <c r="S135" s="310">
        <v>1192306.58</v>
      </c>
      <c r="T135" s="310">
        <v>1971866.72</v>
      </c>
      <c r="U135" s="310">
        <v>13372</v>
      </c>
      <c r="V135" s="310">
        <v>484.92</v>
      </c>
      <c r="X135" s="310">
        <v>690801.3</v>
      </c>
      <c r="Y135" s="310">
        <v>244780</v>
      </c>
      <c r="Z135" s="310">
        <v>1539813.3</v>
      </c>
      <c r="AA135" s="310">
        <v>16328</v>
      </c>
      <c r="AC135" s="310">
        <v>1093411.5900000001</v>
      </c>
      <c r="AD135" s="310">
        <v>121374.65</v>
      </c>
      <c r="AH135" s="310">
        <v>614041.19999999995</v>
      </c>
    </row>
    <row r="136" spans="1:34" x14ac:dyDescent="0.25">
      <c r="A136" t="s">
        <v>2751</v>
      </c>
      <c r="B136" s="310">
        <v>382262.3</v>
      </c>
      <c r="C136" s="310">
        <v>28526</v>
      </c>
      <c r="D136" s="310">
        <v>90851.839999999997</v>
      </c>
      <c r="G136" s="310">
        <v>598644.24</v>
      </c>
      <c r="H136" s="310">
        <v>32207.48</v>
      </c>
      <c r="K136" s="310">
        <v>0</v>
      </c>
      <c r="L136" s="310">
        <v>59628.2</v>
      </c>
      <c r="N136" s="310">
        <v>1496</v>
      </c>
      <c r="R136" s="310">
        <v>-467101.73</v>
      </c>
      <c r="S136" s="310">
        <v>2072080.16</v>
      </c>
      <c r="T136" s="310">
        <v>1078413.3400000001</v>
      </c>
      <c r="V136" s="310">
        <v>714.79</v>
      </c>
      <c r="X136" s="310">
        <v>902168</v>
      </c>
      <c r="Y136" s="310">
        <v>58400</v>
      </c>
      <c r="Z136" s="310">
        <v>1286445</v>
      </c>
      <c r="AA136" s="310">
        <v>8580</v>
      </c>
      <c r="AB136" s="310">
        <v>1874</v>
      </c>
      <c r="AC136" s="310">
        <v>757803.97</v>
      </c>
      <c r="AD136" s="310">
        <v>82975.14</v>
      </c>
      <c r="AH136" s="310">
        <v>435628.79</v>
      </c>
    </row>
    <row r="137" spans="1:34" x14ac:dyDescent="0.25">
      <c r="A137" t="s">
        <v>2752</v>
      </c>
      <c r="B137" s="310">
        <v>622147.46</v>
      </c>
      <c r="C137" s="310">
        <v>12371</v>
      </c>
      <c r="D137" s="310">
        <v>953368.55</v>
      </c>
      <c r="G137" s="310">
        <v>397110.61</v>
      </c>
      <c r="H137" s="310">
        <v>23632.19</v>
      </c>
      <c r="L137" s="310">
        <v>49934.76</v>
      </c>
      <c r="N137" s="310">
        <v>1534</v>
      </c>
      <c r="P137" s="310">
        <v>237980</v>
      </c>
      <c r="R137" s="310">
        <v>-1754548.26</v>
      </c>
      <c r="S137" s="310">
        <v>3517785.78</v>
      </c>
      <c r="T137" s="310">
        <v>1817957.58</v>
      </c>
      <c r="U137" s="310">
        <v>99000</v>
      </c>
      <c r="V137" s="310">
        <v>756.57</v>
      </c>
      <c r="X137" s="310">
        <v>1193708.1100000001</v>
      </c>
      <c r="Y137" s="310">
        <v>81700</v>
      </c>
      <c r="Z137" s="310">
        <v>1645637.11</v>
      </c>
      <c r="AA137" s="310">
        <v>14620</v>
      </c>
      <c r="AC137" s="310">
        <v>975991.26</v>
      </c>
      <c r="AD137" s="310">
        <v>27943.02</v>
      </c>
      <c r="AH137" s="310">
        <v>572987.34</v>
      </c>
    </row>
    <row r="138" spans="1:34" x14ac:dyDescent="0.25">
      <c r="A138" t="s">
        <v>2753</v>
      </c>
      <c r="B138" s="310">
        <v>442607.92</v>
      </c>
      <c r="C138" s="310">
        <v>89524.5</v>
      </c>
      <c r="D138" s="310">
        <v>114182.31</v>
      </c>
      <c r="G138" s="310">
        <v>566018.68000000005</v>
      </c>
      <c r="H138" s="310">
        <v>127128.83</v>
      </c>
      <c r="K138" s="310">
        <v>0</v>
      </c>
      <c r="L138" s="310">
        <v>96439.34</v>
      </c>
      <c r="N138" s="310">
        <v>1446</v>
      </c>
      <c r="P138" s="310">
        <v>117570</v>
      </c>
      <c r="R138" s="310">
        <v>-1092269.1000000001</v>
      </c>
      <c r="S138" s="310">
        <v>2461639.23</v>
      </c>
      <c r="T138" s="310">
        <v>736705.26</v>
      </c>
      <c r="U138" s="310">
        <v>64500</v>
      </c>
      <c r="V138" s="310">
        <v>396.68</v>
      </c>
      <c r="X138" s="310">
        <v>1343711</v>
      </c>
      <c r="Y138" s="310">
        <v>295800</v>
      </c>
      <c r="Z138" s="310">
        <v>1798614</v>
      </c>
      <c r="AA138" s="310">
        <v>14700</v>
      </c>
      <c r="AC138" s="310">
        <v>641266.73</v>
      </c>
      <c r="AD138" s="310">
        <v>124517.57</v>
      </c>
      <c r="AH138" s="310">
        <v>107377.87</v>
      </c>
    </row>
    <row r="139" spans="1:34" x14ac:dyDescent="0.25">
      <c r="A139" t="s">
        <v>2754</v>
      </c>
      <c r="B139" s="310">
        <v>402576.42</v>
      </c>
      <c r="C139" s="310">
        <v>17026.7</v>
      </c>
      <c r="D139" s="310">
        <v>202529.03</v>
      </c>
      <c r="G139" s="310">
        <v>1817011.68</v>
      </c>
      <c r="H139" s="310">
        <v>37164.379999999997</v>
      </c>
      <c r="K139" s="310">
        <v>0</v>
      </c>
      <c r="L139" s="310">
        <v>42546.35</v>
      </c>
      <c r="N139" s="310">
        <v>1094</v>
      </c>
      <c r="P139" s="310">
        <v>92200</v>
      </c>
      <c r="R139" s="310">
        <v>1081146.76</v>
      </c>
      <c r="S139" s="310">
        <v>1490475.39</v>
      </c>
      <c r="T139" s="310">
        <v>951903.46</v>
      </c>
      <c r="U139" s="310">
        <v>115190</v>
      </c>
      <c r="V139" s="310">
        <v>431.37</v>
      </c>
      <c r="X139" s="310">
        <v>1114318.3999999999</v>
      </c>
      <c r="Y139" s="310">
        <v>265900</v>
      </c>
      <c r="Z139" s="310">
        <v>1502193.4</v>
      </c>
      <c r="AA139" s="310">
        <v>14280</v>
      </c>
      <c r="AB139" s="310">
        <v>6900</v>
      </c>
      <c r="AC139" s="310">
        <v>887205.36</v>
      </c>
      <c r="AD139" s="310">
        <v>185825.63</v>
      </c>
      <c r="AH139" s="310">
        <v>82493.13</v>
      </c>
    </row>
    <row r="140" spans="1:34" x14ac:dyDescent="0.25">
      <c r="A140" t="s">
        <v>2755</v>
      </c>
      <c r="B140" s="310">
        <v>238190.64</v>
      </c>
      <c r="C140" s="310">
        <v>34196.65</v>
      </c>
      <c r="D140" s="310">
        <v>395666.24</v>
      </c>
      <c r="G140" s="310">
        <v>1134521.3400000001</v>
      </c>
      <c r="H140" s="310">
        <v>499992.9</v>
      </c>
      <c r="K140" s="310">
        <v>5000</v>
      </c>
      <c r="L140" s="310">
        <v>57134.23</v>
      </c>
      <c r="N140" s="310">
        <v>2884</v>
      </c>
      <c r="P140" s="310">
        <v>198150</v>
      </c>
      <c r="R140" s="310">
        <v>-1859270.38</v>
      </c>
      <c r="S140" s="310">
        <v>3529981.97</v>
      </c>
      <c r="T140" s="310">
        <v>1310698.23</v>
      </c>
      <c r="U140" s="310">
        <v>148540</v>
      </c>
      <c r="V140" s="310">
        <v>326.02999999999997</v>
      </c>
      <c r="X140" s="310">
        <v>1567746.3</v>
      </c>
      <c r="Y140" s="310">
        <v>1305000</v>
      </c>
      <c r="Z140" s="310">
        <v>2369827.2999999998</v>
      </c>
      <c r="AA140" s="310">
        <v>23098</v>
      </c>
      <c r="AC140" s="310">
        <v>1364575.02</v>
      </c>
      <c r="AD140" s="310">
        <v>124950.04</v>
      </c>
      <c r="AH140" s="310">
        <v>81172.25</v>
      </c>
    </row>
    <row r="141" spans="1:34" x14ac:dyDescent="0.25">
      <c r="A141" t="s">
        <v>2756</v>
      </c>
      <c r="B141" s="310">
        <v>624878.12</v>
      </c>
      <c r="C141" s="310">
        <v>69674</v>
      </c>
      <c r="D141" s="310">
        <v>184152.89</v>
      </c>
      <c r="G141" s="310">
        <v>337501.64</v>
      </c>
      <c r="H141" s="310">
        <v>84905.96</v>
      </c>
      <c r="K141" s="310">
        <v>0</v>
      </c>
      <c r="L141" s="310">
        <v>98197.93</v>
      </c>
      <c r="N141" s="310">
        <v>1304</v>
      </c>
      <c r="P141" s="310">
        <v>255075</v>
      </c>
      <c r="R141" s="310">
        <v>-102865.14</v>
      </c>
      <c r="S141" s="310">
        <v>1467910.57</v>
      </c>
      <c r="T141" s="310">
        <v>2134172.02</v>
      </c>
      <c r="U141" s="310">
        <v>62550</v>
      </c>
      <c r="V141" s="310">
        <v>930.18</v>
      </c>
      <c r="X141" s="310">
        <v>1070631.5</v>
      </c>
      <c r="Y141" s="310">
        <v>39000</v>
      </c>
      <c r="Z141" s="310">
        <v>1433014.5</v>
      </c>
      <c r="AA141" s="310">
        <v>7740</v>
      </c>
      <c r="AC141" s="310">
        <v>928700.29</v>
      </c>
      <c r="AD141" s="310">
        <v>34655.410000000003</v>
      </c>
      <c r="AH141" s="310">
        <v>1321683.25</v>
      </c>
    </row>
    <row r="142" spans="1:34" x14ac:dyDescent="0.25">
      <c r="A142" t="s">
        <v>2757</v>
      </c>
      <c r="B142" s="310">
        <v>291714.18</v>
      </c>
      <c r="C142" s="310">
        <v>8472</v>
      </c>
      <c r="D142" s="310">
        <v>141060.42000000001</v>
      </c>
      <c r="G142" s="310">
        <v>275675.31</v>
      </c>
      <c r="H142" s="310">
        <v>217633.11</v>
      </c>
      <c r="L142" s="310">
        <v>44188.03</v>
      </c>
      <c r="N142" s="310">
        <v>1732</v>
      </c>
      <c r="P142" s="310">
        <v>48525</v>
      </c>
      <c r="R142" s="310">
        <v>883892.54</v>
      </c>
      <c r="S142" s="310">
        <v>431311.75</v>
      </c>
      <c r="T142" s="310">
        <v>2020458.39</v>
      </c>
      <c r="U142" s="310">
        <v>120675</v>
      </c>
      <c r="V142" s="310">
        <v>432.98</v>
      </c>
      <c r="X142" s="310">
        <v>907629.19</v>
      </c>
      <c r="Y142" s="310">
        <v>102200</v>
      </c>
      <c r="Z142" s="310">
        <v>1416727.19</v>
      </c>
      <c r="AA142" s="310">
        <v>32588</v>
      </c>
      <c r="AC142" s="310">
        <v>1052125.71</v>
      </c>
      <c r="AD142" s="310">
        <v>152047.71</v>
      </c>
      <c r="AH142" s="310">
        <v>973001.25</v>
      </c>
    </row>
    <row r="143" spans="1:34" x14ac:dyDescent="0.25">
      <c r="A143" t="s">
        <v>2758</v>
      </c>
      <c r="B143" s="310">
        <v>418589.44</v>
      </c>
      <c r="C143" s="310">
        <v>25600</v>
      </c>
      <c r="D143" s="310">
        <v>142407.78</v>
      </c>
      <c r="G143" s="310">
        <v>542880.92000000004</v>
      </c>
      <c r="H143" s="310">
        <v>326241.46999999997</v>
      </c>
      <c r="K143" s="310">
        <v>6000</v>
      </c>
      <c r="L143" s="310">
        <v>38117.199999999997</v>
      </c>
      <c r="N143" s="310">
        <v>1206</v>
      </c>
      <c r="P143" s="310">
        <v>124470</v>
      </c>
      <c r="R143" s="310">
        <v>-524004.89</v>
      </c>
      <c r="S143" s="310">
        <v>2115546</v>
      </c>
      <c r="T143" s="310">
        <v>990971.01</v>
      </c>
      <c r="U143" s="310">
        <v>10000</v>
      </c>
      <c r="V143" s="310">
        <v>483.38</v>
      </c>
      <c r="X143" s="310">
        <v>1043355.6</v>
      </c>
      <c r="Y143" s="310">
        <v>221800</v>
      </c>
      <c r="Z143" s="310">
        <v>1413008.6</v>
      </c>
      <c r="AA143" s="310">
        <v>10910</v>
      </c>
      <c r="AB143" s="310">
        <v>500</v>
      </c>
      <c r="AC143" s="310">
        <v>805490.61</v>
      </c>
      <c r="AD143" s="310">
        <v>150577.63</v>
      </c>
      <c r="AH143" s="310">
        <v>191737.85</v>
      </c>
    </row>
    <row r="144" spans="1:34" x14ac:dyDescent="0.25">
      <c r="A144" t="s">
        <v>2759</v>
      </c>
      <c r="B144" s="310">
        <v>254791.6</v>
      </c>
      <c r="C144" s="310">
        <v>16054.15</v>
      </c>
      <c r="D144" s="310">
        <v>160745.43</v>
      </c>
      <c r="G144" s="310">
        <v>1035721.02</v>
      </c>
      <c r="H144" s="310">
        <v>10301.879999999999</v>
      </c>
      <c r="K144" s="310">
        <v>0</v>
      </c>
      <c r="L144" s="310">
        <v>60832.66</v>
      </c>
      <c r="N144" s="310">
        <v>1874</v>
      </c>
      <c r="P144" s="310">
        <v>44726</v>
      </c>
      <c r="R144" s="310">
        <v>-628255.29</v>
      </c>
      <c r="S144" s="310">
        <v>2263113.85</v>
      </c>
      <c r="T144" s="310">
        <v>692971.61</v>
      </c>
      <c r="U144" s="310">
        <v>65200</v>
      </c>
      <c r="V144" s="310">
        <v>290.66000000000003</v>
      </c>
      <c r="X144" s="310">
        <v>928858.5</v>
      </c>
      <c r="Y144" s="310">
        <v>248000</v>
      </c>
      <c r="Z144" s="310">
        <v>1349024.5</v>
      </c>
      <c r="AA144" s="310">
        <v>2300</v>
      </c>
      <c r="AC144" s="310">
        <v>591176.43999999994</v>
      </c>
      <c r="AD144" s="310">
        <v>134291.07</v>
      </c>
      <c r="AH144" s="310">
        <v>123205.9</v>
      </c>
    </row>
    <row r="145" spans="1:34" x14ac:dyDescent="0.25">
      <c r="A145" t="s">
        <v>2760</v>
      </c>
      <c r="B145" s="310">
        <v>277736.46999999997</v>
      </c>
      <c r="C145" s="310">
        <v>88835.75</v>
      </c>
      <c r="D145" s="310">
        <v>450014.33</v>
      </c>
      <c r="G145" s="310">
        <v>663183.80000000005</v>
      </c>
      <c r="H145" s="310">
        <v>54187.57</v>
      </c>
      <c r="K145" s="310">
        <v>3500</v>
      </c>
      <c r="L145" s="310">
        <v>67237.98</v>
      </c>
      <c r="N145" s="310">
        <v>2063</v>
      </c>
      <c r="P145" s="310">
        <v>63500</v>
      </c>
      <c r="R145" s="310">
        <v>-920789</v>
      </c>
      <c r="S145" s="310">
        <v>2512572.4500000002</v>
      </c>
      <c r="T145" s="310">
        <v>1071831.42</v>
      </c>
      <c r="U145" s="310">
        <v>189000</v>
      </c>
      <c r="V145" s="310">
        <v>412.63</v>
      </c>
      <c r="X145" s="310">
        <v>1744876.5</v>
      </c>
      <c r="Y145" s="310">
        <v>257286.5</v>
      </c>
      <c r="Z145" s="310">
        <v>2211900.9500000002</v>
      </c>
      <c r="AA145" s="310">
        <v>24428</v>
      </c>
      <c r="AC145" s="310">
        <v>1041661.03</v>
      </c>
      <c r="AD145" s="310">
        <v>52601.93</v>
      </c>
      <c r="AH145" s="310">
        <v>126941.65</v>
      </c>
    </row>
    <row r="146" spans="1:34" x14ac:dyDescent="0.25">
      <c r="A146" t="s">
        <v>2761</v>
      </c>
      <c r="B146" s="310">
        <v>360439.73</v>
      </c>
      <c r="C146" s="310">
        <v>145352.85</v>
      </c>
      <c r="D146" s="310">
        <v>293751</v>
      </c>
      <c r="G146" s="310">
        <v>1804783.56</v>
      </c>
      <c r="H146" s="310">
        <v>434729.74</v>
      </c>
      <c r="K146" s="310">
        <v>0</v>
      </c>
      <c r="L146" s="310">
        <v>77021.27</v>
      </c>
      <c r="N146" s="310">
        <v>2522</v>
      </c>
      <c r="R146" s="310">
        <v>2363915.84</v>
      </c>
      <c r="S146" s="310">
        <v>1298036.29</v>
      </c>
      <c r="T146" s="310">
        <v>1446472.62</v>
      </c>
      <c r="V146" s="310">
        <v>812.82</v>
      </c>
      <c r="X146" s="310">
        <v>953419</v>
      </c>
      <c r="Y146" s="310">
        <v>2400</v>
      </c>
      <c r="Z146" s="310">
        <v>1632129</v>
      </c>
      <c r="AA146" s="310">
        <v>18550</v>
      </c>
      <c r="AC146" s="310">
        <v>1000806.95</v>
      </c>
      <c r="AD146" s="310">
        <v>314908.15999999997</v>
      </c>
      <c r="AH146" s="310">
        <v>139148.85</v>
      </c>
    </row>
    <row r="147" spans="1:34" x14ac:dyDescent="0.25">
      <c r="A147" t="s">
        <v>2762</v>
      </c>
      <c r="B147" s="310">
        <v>440095.59</v>
      </c>
      <c r="C147" s="310">
        <v>91559.6</v>
      </c>
      <c r="D147" s="310">
        <v>581989.84</v>
      </c>
      <c r="G147" s="310">
        <v>722121.33</v>
      </c>
      <c r="H147" s="310">
        <v>497446.18</v>
      </c>
      <c r="K147" s="310">
        <v>0</v>
      </c>
      <c r="L147" s="310">
        <v>39392.6</v>
      </c>
      <c r="N147" s="310">
        <v>0</v>
      </c>
      <c r="R147" s="310">
        <v>402738.99</v>
      </c>
      <c r="S147" s="310">
        <v>1854562.35</v>
      </c>
      <c r="T147" s="310">
        <v>872557.35</v>
      </c>
      <c r="U147" s="310">
        <v>73860</v>
      </c>
      <c r="V147" s="310">
        <v>425.66</v>
      </c>
      <c r="X147" s="310">
        <v>1119957</v>
      </c>
      <c r="Y147" s="310">
        <v>301204.15999999997</v>
      </c>
      <c r="Z147" s="310">
        <v>1542928</v>
      </c>
      <c r="AA147" s="310">
        <v>19160</v>
      </c>
      <c r="AC147" s="310">
        <v>616148.76</v>
      </c>
      <c r="AD147" s="310">
        <v>124610.51</v>
      </c>
      <c r="AH147" s="310">
        <v>28638.3</v>
      </c>
    </row>
    <row r="148" spans="1:34" x14ac:dyDescent="0.25">
      <c r="A148" t="s">
        <v>2763</v>
      </c>
      <c r="B148" s="310">
        <v>1686131.92</v>
      </c>
      <c r="C148" s="310">
        <v>69565.25</v>
      </c>
      <c r="D148" s="310">
        <v>26368.26</v>
      </c>
      <c r="G148" s="310">
        <v>679732.51</v>
      </c>
      <c r="H148" s="310">
        <v>515241.11</v>
      </c>
      <c r="K148" s="310">
        <v>0</v>
      </c>
      <c r="L148" s="310">
        <v>46650</v>
      </c>
      <c r="N148" s="310">
        <v>0</v>
      </c>
      <c r="R148" s="310">
        <v>-536158.89</v>
      </c>
      <c r="S148" s="310">
        <v>3974625.34</v>
      </c>
      <c r="T148" s="310">
        <v>1097712.1299999999</v>
      </c>
      <c r="U148" s="310">
        <v>156240</v>
      </c>
      <c r="V148" s="310">
        <v>2186.4899999999998</v>
      </c>
      <c r="X148" s="310">
        <v>1049059.2</v>
      </c>
      <c r="Y148" s="310">
        <v>306229.84000000003</v>
      </c>
      <c r="Z148" s="310">
        <v>1705180.2</v>
      </c>
      <c r="AA148" s="310">
        <v>25100</v>
      </c>
      <c r="AC148" s="310">
        <v>1010210.44</v>
      </c>
      <c r="AD148" s="310">
        <v>281221.57</v>
      </c>
      <c r="AH148" s="310">
        <v>97792.85</v>
      </c>
    </row>
    <row r="149" spans="1:34" x14ac:dyDescent="0.25">
      <c r="A149" t="s">
        <v>2764</v>
      </c>
      <c r="B149" s="310">
        <v>653131.27</v>
      </c>
      <c r="C149" s="310">
        <v>6668</v>
      </c>
      <c r="D149" s="310">
        <v>79661.62</v>
      </c>
      <c r="G149" s="310">
        <v>909106.2</v>
      </c>
      <c r="H149" s="310">
        <v>406350.83</v>
      </c>
      <c r="K149" s="310">
        <v>17200</v>
      </c>
      <c r="L149" s="310">
        <v>49302.6</v>
      </c>
      <c r="N149" s="310">
        <v>1122</v>
      </c>
      <c r="R149" s="310">
        <v>-417835.31</v>
      </c>
      <c r="S149" s="310">
        <v>2427116.52</v>
      </c>
      <c r="T149" s="310">
        <v>914479.15</v>
      </c>
      <c r="U149" s="310">
        <v>189275</v>
      </c>
      <c r="V149" s="310">
        <v>611.30999999999995</v>
      </c>
      <c r="X149" s="310">
        <v>1625307.7</v>
      </c>
      <c r="Y149" s="310">
        <v>197576.6</v>
      </c>
      <c r="Z149" s="310">
        <v>1862696.7</v>
      </c>
      <c r="AA149" s="310">
        <v>1640</v>
      </c>
      <c r="AB149" s="310">
        <v>3512</v>
      </c>
      <c r="AC149" s="310">
        <v>778856.54</v>
      </c>
      <c r="AD149" s="310">
        <v>223278.21</v>
      </c>
      <c r="AE149" s="310">
        <v>32700</v>
      </c>
      <c r="AH149" s="310">
        <v>46554.2</v>
      </c>
    </row>
    <row r="150" spans="1:34" x14ac:dyDescent="0.25">
      <c r="A150" t="s">
        <v>2765</v>
      </c>
      <c r="B150" s="310">
        <v>1267158.23</v>
      </c>
      <c r="C150" s="310">
        <v>51219.78</v>
      </c>
      <c r="D150" s="310">
        <v>234983.28</v>
      </c>
      <c r="G150" s="310">
        <v>659613.66</v>
      </c>
      <c r="H150" s="310">
        <v>573933.9</v>
      </c>
      <c r="K150" s="310">
        <v>16440</v>
      </c>
      <c r="L150" s="310">
        <v>87400</v>
      </c>
      <c r="N150" s="310">
        <v>3995.62</v>
      </c>
      <c r="R150" s="310">
        <v>367676.88</v>
      </c>
      <c r="S150" s="310">
        <v>2538450.7999999998</v>
      </c>
      <c r="T150" s="310">
        <v>1195099.3999999999</v>
      </c>
      <c r="U150" s="310">
        <v>290020</v>
      </c>
      <c r="V150" s="310">
        <v>1487.93</v>
      </c>
      <c r="X150" s="310">
        <v>1739940</v>
      </c>
      <c r="Y150" s="310">
        <v>355538.44</v>
      </c>
      <c r="Z150" s="310">
        <v>2226557</v>
      </c>
      <c r="AA150" s="310">
        <v>6920</v>
      </c>
      <c r="AC150" s="310">
        <v>1140301.44</v>
      </c>
      <c r="AD150" s="310">
        <v>304611.3</v>
      </c>
      <c r="AH150" s="310">
        <v>130750.48</v>
      </c>
    </row>
    <row r="151" spans="1:34" x14ac:dyDescent="0.25">
      <c r="A151" t="s">
        <v>2766</v>
      </c>
      <c r="B151" s="310">
        <v>1050224.6399999999</v>
      </c>
      <c r="C151" s="310">
        <v>107000.51</v>
      </c>
      <c r="D151" s="310">
        <v>585206.47</v>
      </c>
      <c r="G151" s="310">
        <v>948791.87</v>
      </c>
      <c r="H151" s="310">
        <v>299958.43</v>
      </c>
      <c r="K151" s="310">
        <v>6760</v>
      </c>
      <c r="L151" s="310">
        <v>79128.14</v>
      </c>
      <c r="N151" s="310">
        <v>0</v>
      </c>
      <c r="R151" s="310">
        <v>-332528.2</v>
      </c>
      <c r="S151" s="310">
        <v>3053279.47</v>
      </c>
      <c r="T151" s="310">
        <v>1531524.61</v>
      </c>
      <c r="U151" s="310">
        <v>185000</v>
      </c>
      <c r="V151" s="310">
        <v>1235.3800000000001</v>
      </c>
      <c r="X151" s="310">
        <v>1066633.5</v>
      </c>
      <c r="Y151" s="310">
        <v>187062.32</v>
      </c>
      <c r="Z151" s="310">
        <v>1726853.5</v>
      </c>
      <c r="AA151" s="310">
        <v>20996</v>
      </c>
      <c r="AC151" s="310">
        <v>838406.1</v>
      </c>
      <c r="AD151" s="310">
        <v>126402.7</v>
      </c>
      <c r="AH151" s="310">
        <v>74255</v>
      </c>
    </row>
    <row r="152" spans="1:34" x14ac:dyDescent="0.25">
      <c r="A152" t="s">
        <v>2767</v>
      </c>
      <c r="B152" s="310">
        <v>1002267.55</v>
      </c>
      <c r="C152" s="310">
        <v>20290.689999999999</v>
      </c>
      <c r="D152" s="310">
        <v>43372.37</v>
      </c>
      <c r="G152" s="310">
        <v>230306.66</v>
      </c>
      <c r="H152" s="310">
        <v>218462</v>
      </c>
      <c r="K152" s="310">
        <v>0</v>
      </c>
      <c r="L152" s="310">
        <v>29650</v>
      </c>
      <c r="N152" s="310">
        <v>901</v>
      </c>
      <c r="R152" s="310">
        <v>-117023.27</v>
      </c>
      <c r="S152" s="310">
        <v>1819262.69</v>
      </c>
      <c r="T152" s="310">
        <v>1027965.59</v>
      </c>
      <c r="U152" s="310">
        <v>157530</v>
      </c>
      <c r="V152" s="310">
        <v>1331.56</v>
      </c>
      <c r="X152" s="310">
        <v>1208314.5</v>
      </c>
      <c r="Y152" s="310">
        <v>278484.2</v>
      </c>
      <c r="Z152" s="310">
        <v>1745526.48</v>
      </c>
      <c r="AA152" s="310">
        <v>12764</v>
      </c>
      <c r="AC152" s="310">
        <v>928613.02</v>
      </c>
      <c r="AD152" s="310">
        <v>82781.31</v>
      </c>
      <c r="AH152" s="310">
        <v>122032.19</v>
      </c>
    </row>
    <row r="153" spans="1:34" x14ac:dyDescent="0.25">
      <c r="A153" t="s">
        <v>2768</v>
      </c>
      <c r="B153" s="310">
        <v>415553.66</v>
      </c>
      <c r="C153" s="310">
        <v>24000</v>
      </c>
      <c r="D153" s="310">
        <v>610486.85</v>
      </c>
      <c r="G153" s="310">
        <v>826633.67</v>
      </c>
      <c r="H153" s="310">
        <v>277168.75</v>
      </c>
      <c r="K153" s="310">
        <v>5560</v>
      </c>
      <c r="L153" s="310">
        <v>26796</v>
      </c>
      <c r="N153" s="310">
        <v>1682</v>
      </c>
      <c r="R153" s="310">
        <v>-365813.97</v>
      </c>
      <c r="S153" s="310">
        <v>2522678.58</v>
      </c>
      <c r="T153" s="310">
        <v>963757.73</v>
      </c>
      <c r="U153" s="310">
        <v>171040</v>
      </c>
      <c r="V153" s="310">
        <v>549.92999999999995</v>
      </c>
      <c r="X153" s="310">
        <v>1313392.5</v>
      </c>
      <c r="Y153" s="310">
        <v>215760.96</v>
      </c>
      <c r="Z153" s="310">
        <v>1717162.5</v>
      </c>
      <c r="AA153" s="310">
        <v>5388</v>
      </c>
      <c r="AC153" s="310">
        <v>773562.93</v>
      </c>
      <c r="AD153" s="310">
        <v>188010.51</v>
      </c>
      <c r="AH153" s="310">
        <v>17436.86</v>
      </c>
    </row>
    <row r="154" spans="1:34" x14ac:dyDescent="0.25">
      <c r="A154" t="s">
        <v>2769</v>
      </c>
      <c r="B154" s="310">
        <v>437162.17</v>
      </c>
      <c r="C154" s="310">
        <v>11902.25</v>
      </c>
      <c r="D154" s="310">
        <v>88414.21</v>
      </c>
      <c r="G154" s="310">
        <v>896748.76</v>
      </c>
      <c r="H154" s="310">
        <v>225416.91</v>
      </c>
      <c r="K154" s="310">
        <v>4530</v>
      </c>
      <c r="L154" s="310">
        <v>38841.300000000003</v>
      </c>
      <c r="N154" s="310">
        <v>0</v>
      </c>
      <c r="R154" s="310">
        <v>-2818447.81</v>
      </c>
      <c r="S154" s="310">
        <v>4801199.47</v>
      </c>
      <c r="T154" s="310">
        <v>761951.86</v>
      </c>
      <c r="U154" s="310">
        <v>106525</v>
      </c>
      <c r="V154" s="310">
        <v>446.8</v>
      </c>
      <c r="X154" s="310">
        <v>488385</v>
      </c>
      <c r="Y154" s="310">
        <v>258848.08</v>
      </c>
      <c r="Z154" s="310">
        <v>849818</v>
      </c>
      <c r="AA154" s="310">
        <v>10916</v>
      </c>
      <c r="AC154" s="310">
        <v>783511.07</v>
      </c>
      <c r="AD154" s="310">
        <v>297509.33</v>
      </c>
      <c r="AH154" s="310">
        <v>40881</v>
      </c>
    </row>
    <row r="155" spans="1:34" x14ac:dyDescent="0.25">
      <c r="A155" t="s">
        <v>2770</v>
      </c>
      <c r="B155" s="310">
        <v>313525.57</v>
      </c>
      <c r="C155" s="310">
        <v>41580.15</v>
      </c>
      <c r="D155" s="310">
        <v>443555.13</v>
      </c>
      <c r="G155" s="310">
        <v>1020126.25</v>
      </c>
      <c r="H155" s="310">
        <v>358849.24</v>
      </c>
      <c r="K155" s="310">
        <v>40500</v>
      </c>
      <c r="L155" s="310">
        <v>46024.85</v>
      </c>
      <c r="N155" s="310">
        <v>1970</v>
      </c>
      <c r="R155" s="310">
        <v>-2832338.71</v>
      </c>
      <c r="S155" s="310">
        <v>5209136.26</v>
      </c>
      <c r="T155" s="310">
        <v>1009356.82</v>
      </c>
      <c r="V155" s="310">
        <v>423.02</v>
      </c>
      <c r="X155" s="310">
        <v>1574255</v>
      </c>
      <c r="Y155" s="310">
        <v>243608.56</v>
      </c>
      <c r="Z155" s="310">
        <v>1944393</v>
      </c>
      <c r="AA155" s="310">
        <v>16112</v>
      </c>
      <c r="AC155" s="310">
        <v>612829</v>
      </c>
      <c r="AD155" s="310">
        <v>459138.16</v>
      </c>
      <c r="AH155" s="310">
        <v>82827.3</v>
      </c>
    </row>
    <row r="156" spans="1:34" x14ac:dyDescent="0.25">
      <c r="A156" t="s">
        <v>2771</v>
      </c>
      <c r="B156" s="310">
        <v>665467.80000000005</v>
      </c>
      <c r="C156" s="310">
        <v>24630.18</v>
      </c>
      <c r="D156" s="310">
        <v>367106.25</v>
      </c>
      <c r="G156" s="310">
        <v>701659.72</v>
      </c>
      <c r="H156" s="310">
        <v>128919.55</v>
      </c>
      <c r="K156" s="310">
        <v>3500</v>
      </c>
      <c r="L156" s="310">
        <v>37400</v>
      </c>
      <c r="N156" s="310">
        <v>0</v>
      </c>
      <c r="R156" s="310">
        <v>-278359.44</v>
      </c>
      <c r="S156" s="310">
        <v>2453318.4700000002</v>
      </c>
      <c r="T156" s="310">
        <v>704771.19</v>
      </c>
      <c r="V156" s="310">
        <v>873.18</v>
      </c>
      <c r="X156" s="310">
        <v>832946.03</v>
      </c>
      <c r="Y156" s="310">
        <v>223335.2</v>
      </c>
      <c r="Z156" s="310">
        <v>1147990.03</v>
      </c>
      <c r="AA156" s="310">
        <v>8648</v>
      </c>
      <c r="AC156" s="310">
        <v>741921.58</v>
      </c>
      <c r="AD156" s="310">
        <v>173342.87</v>
      </c>
      <c r="AH156" s="310">
        <v>18098.650000000001</v>
      </c>
    </row>
    <row r="157" spans="1:34" x14ac:dyDescent="0.25">
      <c r="A157" t="s">
        <v>2772</v>
      </c>
      <c r="B157" s="310">
        <v>2149992.79</v>
      </c>
      <c r="C157" s="310">
        <v>103008.88</v>
      </c>
      <c r="D157" s="310">
        <v>862544.27</v>
      </c>
      <c r="G157" s="310">
        <v>312155.8</v>
      </c>
      <c r="H157" s="310">
        <v>1741067.56</v>
      </c>
      <c r="K157" s="310">
        <v>4000</v>
      </c>
      <c r="L157" s="310">
        <v>73621.649999999994</v>
      </c>
      <c r="N157" s="310">
        <v>0</v>
      </c>
      <c r="R157" s="310">
        <v>271459.43</v>
      </c>
      <c r="S157" s="310">
        <v>4517827.99</v>
      </c>
      <c r="T157" s="310">
        <v>1548737.66</v>
      </c>
      <c r="U157" s="310">
        <v>472900</v>
      </c>
      <c r="V157" s="310">
        <v>2487.29</v>
      </c>
      <c r="X157" s="310">
        <v>1450869</v>
      </c>
      <c r="Y157" s="310">
        <v>407874.24</v>
      </c>
      <c r="Z157" s="310">
        <v>2232606</v>
      </c>
      <c r="AA157" s="310">
        <v>26044</v>
      </c>
      <c r="AC157" s="310">
        <v>1052629.53</v>
      </c>
      <c r="AD157" s="310">
        <v>221851.33</v>
      </c>
      <c r="AH157" s="310">
        <v>47877.1</v>
      </c>
    </row>
    <row r="158" spans="1:34" x14ac:dyDescent="0.25">
      <c r="A158" t="s">
        <v>2773</v>
      </c>
      <c r="B158" s="310">
        <v>444388.25</v>
      </c>
      <c r="C158" s="310">
        <v>13733.5</v>
      </c>
      <c r="D158" s="310">
        <v>61291.12</v>
      </c>
      <c r="G158" s="310">
        <v>562313.37</v>
      </c>
      <c r="H158" s="310">
        <v>278979.5</v>
      </c>
      <c r="K158" s="310">
        <v>0</v>
      </c>
      <c r="L158" s="310">
        <v>35391</v>
      </c>
      <c r="R158" s="310">
        <v>-1338908.82</v>
      </c>
      <c r="S158" s="310">
        <v>3061336.79</v>
      </c>
      <c r="T158" s="310">
        <v>1032388.26</v>
      </c>
      <c r="U158" s="310">
        <v>120000</v>
      </c>
      <c r="V158" s="310">
        <v>808.5</v>
      </c>
      <c r="X158" s="310">
        <v>867094.2</v>
      </c>
      <c r="Y158" s="310">
        <v>266893.62</v>
      </c>
      <c r="Z158" s="310">
        <v>1256197.7</v>
      </c>
      <c r="AA158" s="310">
        <v>14560</v>
      </c>
      <c r="AC158" s="310">
        <v>1211839.29</v>
      </c>
      <c r="AD158" s="310">
        <v>145609.32</v>
      </c>
      <c r="AH158" s="310">
        <v>56091.5</v>
      </c>
    </row>
    <row r="159" spans="1:34" x14ac:dyDescent="0.25">
      <c r="A159" t="s">
        <v>2774</v>
      </c>
      <c r="B159" s="310">
        <v>701280.77</v>
      </c>
      <c r="C159" s="310">
        <v>23662.25</v>
      </c>
      <c r="D159" s="310">
        <v>344541.91</v>
      </c>
      <c r="G159" s="310">
        <v>1702130.04</v>
      </c>
      <c r="H159" s="310">
        <v>570861.65</v>
      </c>
      <c r="K159" s="310">
        <v>0</v>
      </c>
      <c r="L159" s="310">
        <v>96240.19</v>
      </c>
      <c r="N159" s="310">
        <v>0</v>
      </c>
      <c r="R159" s="310">
        <v>840987.17</v>
      </c>
      <c r="S159" s="310">
        <v>2227904.62</v>
      </c>
      <c r="T159" s="310">
        <v>937958.63</v>
      </c>
      <c r="U159" s="310">
        <v>80000</v>
      </c>
      <c r="V159" s="310">
        <v>257.86</v>
      </c>
      <c r="X159" s="310">
        <v>856746</v>
      </c>
      <c r="Y159" s="310">
        <v>190862.21</v>
      </c>
      <c r="Z159" s="310">
        <v>1195811.25</v>
      </c>
      <c r="AA159" s="310">
        <v>15660</v>
      </c>
      <c r="AC159" s="310">
        <v>547480.81000000006</v>
      </c>
      <c r="AD159" s="310">
        <v>38206.75</v>
      </c>
      <c r="AH159" s="310">
        <v>91321.25</v>
      </c>
    </row>
    <row r="160" spans="1:34" x14ac:dyDescent="0.25">
      <c r="A160" t="s">
        <v>2775</v>
      </c>
      <c r="B160" s="310">
        <v>562889.26</v>
      </c>
      <c r="C160" s="310">
        <v>93530.66</v>
      </c>
      <c r="D160" s="310">
        <v>435536.32</v>
      </c>
      <c r="G160" s="310">
        <v>1328516.3899999999</v>
      </c>
      <c r="H160" s="310">
        <v>320125.18</v>
      </c>
      <c r="K160" s="310">
        <v>4000</v>
      </c>
      <c r="L160" s="310">
        <v>51812.6</v>
      </c>
      <c r="N160" s="310">
        <v>0</v>
      </c>
      <c r="P160" s="310">
        <v>464</v>
      </c>
      <c r="R160" s="310">
        <v>1228096.83</v>
      </c>
      <c r="S160" s="310">
        <v>1652500.79</v>
      </c>
      <c r="T160" s="310">
        <v>729547.4</v>
      </c>
      <c r="V160" s="310">
        <v>669.73</v>
      </c>
      <c r="X160" s="310">
        <v>1001283</v>
      </c>
      <c r="Y160" s="310">
        <v>284035.44</v>
      </c>
      <c r="Z160" s="310">
        <v>1422918</v>
      </c>
      <c r="AA160" s="310">
        <v>28392</v>
      </c>
      <c r="AC160" s="310">
        <v>632382.12</v>
      </c>
      <c r="AD160" s="310">
        <v>128119.86</v>
      </c>
    </row>
    <row r="161" spans="1:34" x14ac:dyDescent="0.25">
      <c r="A161" t="s">
        <v>2776</v>
      </c>
      <c r="B161" s="310">
        <v>585878.31000000006</v>
      </c>
      <c r="C161" s="310">
        <v>19000</v>
      </c>
      <c r="D161" s="310">
        <v>95285.75</v>
      </c>
      <c r="G161" s="310">
        <v>699739.99</v>
      </c>
      <c r="H161" s="310">
        <v>463420.64</v>
      </c>
      <c r="L161" s="310">
        <v>55168.57</v>
      </c>
      <c r="N161" s="310">
        <v>0</v>
      </c>
      <c r="R161" s="310">
        <v>-138214.04</v>
      </c>
      <c r="S161" s="310">
        <v>2038406.69</v>
      </c>
      <c r="T161" s="310">
        <v>1249208.19</v>
      </c>
      <c r="U161" s="310">
        <v>147760</v>
      </c>
      <c r="V161" s="310">
        <v>738.19</v>
      </c>
      <c r="X161" s="310">
        <v>1383021</v>
      </c>
      <c r="Y161" s="310">
        <v>198832.32</v>
      </c>
      <c r="Z161" s="310">
        <v>1715642</v>
      </c>
      <c r="AC161" s="310">
        <v>1000507.42</v>
      </c>
      <c r="AD161" s="310">
        <v>355446.81</v>
      </c>
    </row>
    <row r="162" spans="1:34" x14ac:dyDescent="0.25">
      <c r="A162" t="s">
        <v>2777</v>
      </c>
      <c r="B162" s="310">
        <v>831511.24</v>
      </c>
      <c r="C162" s="310">
        <v>4673.7700000000004</v>
      </c>
      <c r="D162" s="310">
        <v>48068.87</v>
      </c>
      <c r="G162" s="310">
        <v>1090524.8799999999</v>
      </c>
      <c r="H162" s="310">
        <v>477638</v>
      </c>
      <c r="K162" s="310">
        <v>0</v>
      </c>
      <c r="L162" s="310">
        <v>42700</v>
      </c>
      <c r="N162" s="310">
        <v>385</v>
      </c>
      <c r="R162" s="310">
        <v>41401.85</v>
      </c>
      <c r="S162" s="310">
        <v>2546107.46</v>
      </c>
      <c r="T162" s="310">
        <v>887192.03</v>
      </c>
      <c r="U162" s="310">
        <v>69320</v>
      </c>
      <c r="V162" s="310">
        <v>969.72</v>
      </c>
      <c r="X162" s="310">
        <v>995519.7</v>
      </c>
      <c r="Y162" s="310">
        <v>263086.57</v>
      </c>
      <c r="Z162" s="310">
        <v>1351050.95</v>
      </c>
      <c r="AA162" s="310">
        <v>27458</v>
      </c>
      <c r="AC162" s="310">
        <v>718402.47</v>
      </c>
      <c r="AD162" s="310">
        <v>244391.96</v>
      </c>
      <c r="AH162" s="310">
        <v>52962.19</v>
      </c>
    </row>
    <row r="163" spans="1:34" x14ac:dyDescent="0.25">
      <c r="A163" t="s">
        <v>2778</v>
      </c>
      <c r="B163" s="310">
        <v>304749.53000000003</v>
      </c>
      <c r="C163" s="310">
        <v>13558.92</v>
      </c>
      <c r="D163" s="310">
        <v>56245.67</v>
      </c>
      <c r="G163" s="310">
        <v>243094.99</v>
      </c>
      <c r="H163" s="310">
        <v>477230.92</v>
      </c>
      <c r="L163" s="310">
        <v>94100</v>
      </c>
      <c r="N163" s="310">
        <v>560</v>
      </c>
      <c r="R163" s="310">
        <v>-1210219.18</v>
      </c>
      <c r="S163" s="310">
        <v>2320392.7599999998</v>
      </c>
      <c r="T163" s="310">
        <v>889825.3</v>
      </c>
      <c r="U163" s="310">
        <v>70000</v>
      </c>
      <c r="V163" s="310">
        <v>33.840000000000003</v>
      </c>
      <c r="X163" s="310">
        <v>652406</v>
      </c>
      <c r="Y163" s="310">
        <v>203245.28</v>
      </c>
      <c r="Z163" s="310">
        <v>1027480</v>
      </c>
      <c r="AA163" s="310">
        <v>8620</v>
      </c>
      <c r="AC163" s="310">
        <v>814100.13</v>
      </c>
      <c r="AD163" s="310">
        <v>65145.19</v>
      </c>
      <c r="AH163" s="310">
        <v>10118.65</v>
      </c>
    </row>
    <row r="164" spans="1:34" x14ac:dyDescent="0.25">
      <c r="A164" t="s">
        <v>2779</v>
      </c>
      <c r="B164" s="310">
        <v>572974.9</v>
      </c>
      <c r="C164" s="310">
        <v>20705.5</v>
      </c>
      <c r="D164" s="310">
        <v>122319.35</v>
      </c>
      <c r="G164" s="310">
        <v>861419.07</v>
      </c>
      <c r="H164" s="310">
        <v>435718.95</v>
      </c>
      <c r="K164" s="310">
        <v>0</v>
      </c>
      <c r="L164" s="310">
        <v>33311.410000000003</v>
      </c>
      <c r="N164" s="310">
        <v>519</v>
      </c>
      <c r="R164" s="310">
        <v>-644206.04</v>
      </c>
      <c r="S164" s="310">
        <v>2754433.99</v>
      </c>
      <c r="T164" s="310">
        <v>857656.58</v>
      </c>
      <c r="U164" s="310">
        <v>70120</v>
      </c>
      <c r="V164" s="310">
        <v>636.44000000000005</v>
      </c>
      <c r="X164" s="310">
        <v>1023882.3</v>
      </c>
      <c r="Y164" s="310">
        <v>225659.76</v>
      </c>
      <c r="Z164" s="310">
        <v>1371016.14</v>
      </c>
      <c r="AA164" s="310">
        <v>14969</v>
      </c>
      <c r="AC164" s="310">
        <v>592870.49</v>
      </c>
      <c r="AD164" s="310">
        <v>293713.03999999998</v>
      </c>
      <c r="AH164" s="310">
        <v>36307</v>
      </c>
    </row>
    <row r="165" spans="1:34" x14ac:dyDescent="0.25">
      <c r="A165" t="s">
        <v>2780</v>
      </c>
      <c r="B165" s="310">
        <v>721152.33</v>
      </c>
      <c r="C165" s="310">
        <v>1434.8</v>
      </c>
      <c r="D165" s="310">
        <v>94209.01</v>
      </c>
      <c r="G165" s="310">
        <v>502490</v>
      </c>
      <c r="H165" s="310">
        <v>291354.42</v>
      </c>
      <c r="K165" s="310">
        <v>14500</v>
      </c>
      <c r="L165" s="310">
        <v>83494.259999999995</v>
      </c>
      <c r="N165" s="310">
        <v>0</v>
      </c>
      <c r="R165" s="310">
        <v>-3413898.98</v>
      </c>
      <c r="S165" s="310">
        <v>4164124</v>
      </c>
      <c r="T165" s="310">
        <v>2006583</v>
      </c>
      <c r="U165" s="310">
        <v>70000</v>
      </c>
      <c r="V165" s="310">
        <v>877.04</v>
      </c>
      <c r="X165" s="310">
        <v>1678815.13</v>
      </c>
      <c r="Y165" s="310">
        <v>332018.28000000003</v>
      </c>
      <c r="Z165" s="310">
        <v>2033380.13</v>
      </c>
      <c r="AA165" s="310">
        <v>9880</v>
      </c>
      <c r="AC165" s="310">
        <v>1139051.8899999999</v>
      </c>
      <c r="AD165" s="310">
        <v>66182.53</v>
      </c>
      <c r="AH165" s="310">
        <v>77377.62</v>
      </c>
    </row>
    <row r="166" spans="1:34" x14ac:dyDescent="0.25">
      <c r="A166" t="s">
        <v>2781</v>
      </c>
      <c r="B166" s="310">
        <v>405314.05</v>
      </c>
      <c r="C166" s="310">
        <v>56127.19</v>
      </c>
      <c r="D166" s="310">
        <v>522643.25</v>
      </c>
      <c r="G166" s="310">
        <v>757744.53</v>
      </c>
      <c r="H166" s="310">
        <v>528669.77</v>
      </c>
      <c r="K166" s="310">
        <v>39000</v>
      </c>
      <c r="L166" s="310">
        <v>101563.08</v>
      </c>
      <c r="N166" s="310">
        <v>2265</v>
      </c>
      <c r="R166" s="310">
        <v>-1048184.37</v>
      </c>
      <c r="S166" s="310">
        <v>3254719.47</v>
      </c>
      <c r="T166" s="310">
        <v>790316.12</v>
      </c>
      <c r="V166" s="310">
        <v>521.83000000000004</v>
      </c>
      <c r="X166" s="310">
        <v>697455.5</v>
      </c>
      <c r="Y166" s="310">
        <v>72468.56</v>
      </c>
      <c r="Z166" s="310">
        <v>1039748.35</v>
      </c>
      <c r="AC166" s="310">
        <v>386943.06</v>
      </c>
      <c r="AD166" s="310">
        <v>184586.11</v>
      </c>
      <c r="AH166" s="310">
        <v>28348.880000000001</v>
      </c>
    </row>
    <row r="167" spans="1:34" x14ac:dyDescent="0.25">
      <c r="A167" t="s">
        <v>2782</v>
      </c>
      <c r="B167" s="310">
        <v>502289</v>
      </c>
      <c r="C167" s="310">
        <v>1020963.56</v>
      </c>
      <c r="D167" s="310">
        <v>60916.84</v>
      </c>
      <c r="G167" s="310">
        <v>287549.58</v>
      </c>
      <c r="H167" s="310">
        <v>395039.07</v>
      </c>
      <c r="K167" s="310">
        <v>3000</v>
      </c>
      <c r="L167" s="310">
        <v>98056.3</v>
      </c>
      <c r="N167" s="310">
        <v>343.04</v>
      </c>
      <c r="R167" s="310">
        <v>-2597415.71</v>
      </c>
      <c r="S167" s="310">
        <v>4774273.9400000004</v>
      </c>
      <c r="T167" s="310">
        <v>1272748.8999999999</v>
      </c>
      <c r="U167" s="310">
        <v>243206</v>
      </c>
      <c r="V167" s="310">
        <v>742.7</v>
      </c>
      <c r="X167" s="310">
        <v>610423.5</v>
      </c>
      <c r="Z167" s="310">
        <v>1067062.5</v>
      </c>
      <c r="AA167" s="310">
        <v>17220</v>
      </c>
      <c r="AB167" s="310">
        <v>29390</v>
      </c>
      <c r="AC167" s="310">
        <v>861156.04</v>
      </c>
      <c r="AD167" s="310">
        <v>163792.07999999999</v>
      </c>
    </row>
    <row r="168" spans="1:34" x14ac:dyDescent="0.25">
      <c r="A168" t="s">
        <v>2783</v>
      </c>
      <c r="B168" s="310">
        <v>143495.54999999999</v>
      </c>
      <c r="C168" s="310">
        <v>50110.9</v>
      </c>
      <c r="D168" s="310">
        <v>18142.59</v>
      </c>
      <c r="G168" s="310">
        <v>675092.99</v>
      </c>
      <c r="H168" s="310">
        <v>152849.21</v>
      </c>
      <c r="K168" s="310">
        <v>3000</v>
      </c>
      <c r="L168" s="310">
        <v>98523.3</v>
      </c>
      <c r="N168" s="310">
        <v>219.04</v>
      </c>
      <c r="R168" s="310">
        <v>-1969747.33</v>
      </c>
      <c r="S168" s="310">
        <v>3325480.98</v>
      </c>
      <c r="T168" s="310">
        <v>745337.85</v>
      </c>
      <c r="U168" s="310">
        <v>64580</v>
      </c>
      <c r="V168" s="310">
        <v>319.36</v>
      </c>
      <c r="X168" s="310">
        <v>1243359</v>
      </c>
      <c r="Z168" s="310">
        <v>1591044</v>
      </c>
      <c r="AA168" s="310">
        <v>1760</v>
      </c>
      <c r="AB168" s="310">
        <v>8110</v>
      </c>
      <c r="AC168" s="310">
        <v>632804.43999999994</v>
      </c>
      <c r="AD168" s="310">
        <v>237662.52</v>
      </c>
    </row>
    <row r="169" spans="1:34" x14ac:dyDescent="0.25">
      <c r="A169" t="s">
        <v>2784</v>
      </c>
      <c r="B169" s="310">
        <v>330818.03000000003</v>
      </c>
      <c r="C169" s="310">
        <v>421060.19</v>
      </c>
      <c r="D169" s="310">
        <v>25409.8</v>
      </c>
      <c r="G169" s="310">
        <v>654070.74</v>
      </c>
      <c r="H169" s="310">
        <v>217688.18</v>
      </c>
      <c r="K169" s="310">
        <v>2000</v>
      </c>
      <c r="L169" s="310">
        <v>96253.64</v>
      </c>
      <c r="N169" s="310">
        <v>262.06</v>
      </c>
      <c r="R169" s="310">
        <v>-786252.41</v>
      </c>
      <c r="S169" s="310">
        <v>2333757.04</v>
      </c>
      <c r="T169" s="310">
        <v>1109352.24</v>
      </c>
      <c r="U169" s="310">
        <v>145180</v>
      </c>
      <c r="X169" s="310">
        <v>1243441.5</v>
      </c>
      <c r="Z169" s="310">
        <v>1549792.5</v>
      </c>
      <c r="AA169" s="310">
        <v>1600</v>
      </c>
      <c r="AB169" s="310">
        <v>15380</v>
      </c>
      <c r="AC169" s="310">
        <v>757337.9</v>
      </c>
      <c r="AD169" s="310">
        <v>170836.73</v>
      </c>
    </row>
    <row r="170" spans="1:34" x14ac:dyDescent="0.25">
      <c r="A170" t="s">
        <v>2785</v>
      </c>
      <c r="B170" s="310">
        <v>1118455.49</v>
      </c>
      <c r="C170" s="310">
        <v>1091187.6200000001</v>
      </c>
      <c r="D170" s="310">
        <v>135868.29999999999</v>
      </c>
      <c r="G170" s="310">
        <v>120574.24</v>
      </c>
      <c r="H170" s="310">
        <v>98988.62</v>
      </c>
      <c r="K170" s="310">
        <v>3000</v>
      </c>
      <c r="L170" s="310">
        <v>58258.98</v>
      </c>
      <c r="N170" s="310">
        <v>0</v>
      </c>
      <c r="R170" s="310">
        <v>-691875.46</v>
      </c>
      <c r="S170" s="310">
        <v>2500833.27</v>
      </c>
      <c r="T170" s="310">
        <v>2449607.4900000002</v>
      </c>
      <c r="U170" s="310">
        <v>189780</v>
      </c>
      <c r="V170" s="310">
        <v>1168.07</v>
      </c>
      <c r="X170" s="310">
        <v>1233808.5</v>
      </c>
      <c r="Z170" s="310">
        <v>2112741.5</v>
      </c>
      <c r="AA170" s="310">
        <v>12280</v>
      </c>
      <c r="AB170" s="310">
        <v>21000</v>
      </c>
      <c r="AC170" s="310">
        <v>934396.79</v>
      </c>
      <c r="AD170" s="310">
        <v>98603.29</v>
      </c>
      <c r="AH170" s="310">
        <v>485</v>
      </c>
    </row>
    <row r="171" spans="1:34" x14ac:dyDescent="0.25">
      <c r="A171" t="s">
        <v>2786</v>
      </c>
      <c r="B171" s="310">
        <v>1468785.23</v>
      </c>
      <c r="C171" s="310">
        <v>4901256.9400000004</v>
      </c>
      <c r="D171" s="310">
        <v>71016.320000000007</v>
      </c>
      <c r="G171" s="310">
        <v>406492.5</v>
      </c>
      <c r="H171" s="310">
        <v>502613.34</v>
      </c>
      <c r="K171" s="310">
        <v>1400</v>
      </c>
      <c r="L171" s="310">
        <v>118033.09</v>
      </c>
      <c r="N171" s="310">
        <v>1558.36</v>
      </c>
      <c r="R171" s="310">
        <v>4100977.67</v>
      </c>
      <c r="S171" s="310">
        <v>1757956.06</v>
      </c>
      <c r="T171" s="310">
        <v>3068120.38</v>
      </c>
      <c r="U171" s="310">
        <v>496925</v>
      </c>
      <c r="V171" s="310">
        <v>1694.82</v>
      </c>
      <c r="X171" s="310">
        <v>1124959.5</v>
      </c>
      <c r="Z171" s="310">
        <v>1799405.5</v>
      </c>
      <c r="AA171" s="310">
        <v>9100</v>
      </c>
      <c r="AB171" s="310">
        <v>27980</v>
      </c>
      <c r="AC171" s="310">
        <v>1218931.3</v>
      </c>
      <c r="AD171" s="310">
        <v>251943.75</v>
      </c>
      <c r="AH171" s="310">
        <v>14100</v>
      </c>
    </row>
    <row r="172" spans="1:34" x14ac:dyDescent="0.25">
      <c r="A172" t="s">
        <v>2787</v>
      </c>
      <c r="B172" s="310">
        <v>270367.83</v>
      </c>
      <c r="C172" s="310">
        <v>321532.15000000002</v>
      </c>
      <c r="D172" s="310">
        <v>25361.94</v>
      </c>
      <c r="G172" s="310">
        <v>594000.05000000005</v>
      </c>
      <c r="H172" s="310">
        <v>138599.67000000001</v>
      </c>
      <c r="K172" s="310">
        <v>2000</v>
      </c>
      <c r="L172" s="310">
        <v>59447.94</v>
      </c>
      <c r="N172" s="310">
        <v>247.2</v>
      </c>
      <c r="R172" s="310">
        <v>-779344.11</v>
      </c>
      <c r="S172" s="310">
        <v>2322668.0699999998</v>
      </c>
      <c r="T172" s="310">
        <v>849730.85</v>
      </c>
      <c r="V172" s="310">
        <v>478.7</v>
      </c>
      <c r="X172" s="310">
        <v>863383.5</v>
      </c>
      <c r="Z172" s="310">
        <v>1143542.3799999999</v>
      </c>
      <c r="AA172" s="310">
        <v>3480</v>
      </c>
      <c r="AB172" s="310">
        <v>9640</v>
      </c>
      <c r="AC172" s="310">
        <v>590812.04</v>
      </c>
      <c r="AD172" s="310">
        <v>205111.09</v>
      </c>
      <c r="AH172" s="310">
        <v>16165</v>
      </c>
    </row>
    <row r="173" spans="1:34" x14ac:dyDescent="0.25">
      <c r="A173" t="s">
        <v>2788</v>
      </c>
      <c r="B173" s="310">
        <v>574723.69999999995</v>
      </c>
      <c r="C173" s="310">
        <v>1053496.3</v>
      </c>
      <c r="D173" s="310">
        <v>52524.63</v>
      </c>
      <c r="G173" s="310">
        <v>287882.36</v>
      </c>
      <c r="H173" s="310">
        <v>931673.89</v>
      </c>
      <c r="K173" s="310">
        <v>4000</v>
      </c>
      <c r="L173" s="310">
        <v>123831.79</v>
      </c>
      <c r="N173" s="310">
        <v>426.58</v>
      </c>
      <c r="R173" s="310">
        <v>-889235.02</v>
      </c>
      <c r="S173" s="310">
        <v>2694098.62</v>
      </c>
      <c r="T173" s="310">
        <v>2133108.44</v>
      </c>
      <c r="U173" s="310">
        <v>72880</v>
      </c>
      <c r="V173" s="310">
        <v>736.18</v>
      </c>
      <c r="X173" s="310">
        <v>877999.5</v>
      </c>
      <c r="Y173" s="310">
        <v>9800</v>
      </c>
      <c r="Z173" s="310">
        <v>1407518.5</v>
      </c>
      <c r="AA173" s="310">
        <v>5200</v>
      </c>
      <c r="AB173" s="310">
        <v>35260</v>
      </c>
      <c r="AC173" s="310">
        <v>601218.28</v>
      </c>
      <c r="AD173" s="310">
        <v>78121.429999999993</v>
      </c>
      <c r="AH173" s="310">
        <v>27</v>
      </c>
    </row>
    <row r="174" spans="1:34" x14ac:dyDescent="0.25">
      <c r="A174" t="s">
        <v>2789</v>
      </c>
      <c r="B174" s="310">
        <v>339666.06</v>
      </c>
      <c r="C174" s="310">
        <v>405152</v>
      </c>
      <c r="D174" s="310">
        <v>20301.13</v>
      </c>
      <c r="G174" s="310">
        <v>458294.68</v>
      </c>
      <c r="H174" s="310">
        <v>1013405.34</v>
      </c>
      <c r="L174" s="310">
        <v>36900</v>
      </c>
      <c r="N174" s="310">
        <v>0</v>
      </c>
      <c r="R174" s="310">
        <v>-1244731.6100000001</v>
      </c>
      <c r="S174" s="310">
        <v>2583594.75</v>
      </c>
      <c r="T174" s="310">
        <v>1679460.08</v>
      </c>
      <c r="U174" s="310">
        <v>149000</v>
      </c>
      <c r="V174" s="310">
        <v>386.88</v>
      </c>
      <c r="X174" s="310">
        <v>399199.5</v>
      </c>
      <c r="Z174" s="310">
        <v>761995.5</v>
      </c>
      <c r="AA174" s="310">
        <v>2400</v>
      </c>
      <c r="AB174" s="310">
        <v>17328</v>
      </c>
      <c r="AC174" s="310">
        <v>441960.92</v>
      </c>
      <c r="AD174" s="310">
        <v>143305.97</v>
      </c>
    </row>
    <row r="175" spans="1:34" x14ac:dyDescent="0.25">
      <c r="A175" t="s">
        <v>2790</v>
      </c>
      <c r="B175" s="310">
        <v>148168.1</v>
      </c>
      <c r="C175" s="310">
        <v>85564.45</v>
      </c>
      <c r="D175" s="310">
        <v>63748.07</v>
      </c>
      <c r="G175" s="310">
        <v>1051480.08</v>
      </c>
      <c r="H175" s="310">
        <v>135057.5</v>
      </c>
      <c r="K175" s="310">
        <v>2000</v>
      </c>
      <c r="L175" s="310">
        <v>26674.3</v>
      </c>
      <c r="N175" s="310">
        <v>225.7</v>
      </c>
      <c r="R175" s="310">
        <v>-1404280.82</v>
      </c>
      <c r="S175" s="310">
        <v>2913433.4</v>
      </c>
      <c r="T175" s="310">
        <v>670048.92000000004</v>
      </c>
      <c r="U175" s="310">
        <v>90000</v>
      </c>
      <c r="V175" s="310">
        <v>206.28</v>
      </c>
      <c r="X175" s="310">
        <v>561529.5</v>
      </c>
      <c r="Z175" s="310">
        <v>842585.5</v>
      </c>
      <c r="AA175" s="310">
        <v>9060</v>
      </c>
      <c r="AB175" s="310">
        <v>26640</v>
      </c>
      <c r="AC175" s="310">
        <v>356312.15</v>
      </c>
      <c r="AD175" s="310">
        <v>141221.43</v>
      </c>
    </row>
    <row r="176" spans="1:34" x14ac:dyDescent="0.25">
      <c r="A176" t="s">
        <v>17</v>
      </c>
      <c r="B176" s="310">
        <v>337014.16</v>
      </c>
      <c r="C176" s="310">
        <v>284761.99</v>
      </c>
      <c r="D176" s="310">
        <v>171316.55</v>
      </c>
      <c r="G176" s="310">
        <v>1004558.47</v>
      </c>
      <c r="H176" s="310">
        <v>598719.05000000005</v>
      </c>
      <c r="K176" s="310">
        <v>13160</v>
      </c>
      <c r="L176" s="310">
        <v>330181.53999999998</v>
      </c>
      <c r="N176" s="310">
        <v>12185.27</v>
      </c>
      <c r="R176" s="310">
        <v>1374925.21</v>
      </c>
      <c r="S176" s="310">
        <v>2535471.5499999998</v>
      </c>
      <c r="T176" s="310">
        <v>-400288.82</v>
      </c>
      <c r="X176" s="310">
        <v>1352507.2</v>
      </c>
      <c r="Y176" s="310">
        <v>129450</v>
      </c>
      <c r="Z176" s="310">
        <v>2133653.2000000002</v>
      </c>
      <c r="AA176" s="310">
        <v>10650</v>
      </c>
      <c r="AC176" s="310">
        <v>711184.75</v>
      </c>
      <c r="AD176" s="310">
        <v>71003.78</v>
      </c>
      <c r="AG176" s="310">
        <v>50</v>
      </c>
      <c r="AH176" s="310">
        <v>24680</v>
      </c>
    </row>
    <row r="177" spans="1:34" x14ac:dyDescent="0.25">
      <c r="A177" t="s">
        <v>18</v>
      </c>
      <c r="B177" s="310">
        <v>473464.23</v>
      </c>
      <c r="C177" s="310">
        <v>33900</v>
      </c>
      <c r="D177" s="310">
        <v>145022.41</v>
      </c>
      <c r="G177" s="310">
        <v>776639.51</v>
      </c>
      <c r="H177" s="310">
        <v>203176.67</v>
      </c>
      <c r="K177" s="310">
        <v>1900</v>
      </c>
      <c r="L177" s="310">
        <v>76440.37</v>
      </c>
      <c r="M177" s="310">
        <v>4000</v>
      </c>
      <c r="N177" s="310">
        <v>0</v>
      </c>
      <c r="R177" s="310">
        <v>-1850889.38</v>
      </c>
      <c r="S177" s="310">
        <v>3491897.05</v>
      </c>
      <c r="T177" s="310">
        <v>947080.48</v>
      </c>
      <c r="U177" s="310">
        <v>1800</v>
      </c>
      <c r="V177" s="310">
        <v>863.76</v>
      </c>
      <c r="W177" s="310">
        <v>1950</v>
      </c>
      <c r="X177" s="310">
        <v>1547936</v>
      </c>
      <c r="Y177" s="310">
        <v>583000</v>
      </c>
      <c r="Z177" s="310">
        <v>2027259</v>
      </c>
      <c r="AA177" s="310">
        <v>13758</v>
      </c>
      <c r="AC177" s="310">
        <v>823470.84</v>
      </c>
      <c r="AD177" s="310">
        <v>208955.69</v>
      </c>
      <c r="AG177" s="310">
        <v>1020</v>
      </c>
      <c r="AH177" s="310">
        <v>99311.93</v>
      </c>
    </row>
    <row r="178" spans="1:34" x14ac:dyDescent="0.25">
      <c r="A178" t="s">
        <v>2791</v>
      </c>
      <c r="B178" s="310">
        <v>471135.58</v>
      </c>
      <c r="C178" s="310">
        <v>17744.75</v>
      </c>
      <c r="D178" s="310">
        <v>214352.81</v>
      </c>
      <c r="G178" s="310">
        <v>7422411.7800000003</v>
      </c>
      <c r="H178" s="310">
        <v>4077983.93</v>
      </c>
      <c r="K178" s="310">
        <v>0</v>
      </c>
      <c r="L178" s="310">
        <v>159939.17000000001</v>
      </c>
      <c r="N178" s="310">
        <v>226.51</v>
      </c>
      <c r="R178" s="310">
        <v>12708358.800000001</v>
      </c>
      <c r="T178" s="310">
        <v>1791578.22</v>
      </c>
      <c r="U178" s="310">
        <v>380415.61</v>
      </c>
      <c r="V178" s="310">
        <v>1194.77</v>
      </c>
      <c r="X178" s="310">
        <v>2423043.2999999998</v>
      </c>
      <c r="Y178" s="310">
        <v>135000</v>
      </c>
      <c r="Z178" s="310">
        <v>3137714.3</v>
      </c>
      <c r="AB178" s="310">
        <v>19554</v>
      </c>
      <c r="AC178" s="310">
        <v>1133760.8899999999</v>
      </c>
      <c r="AD178" s="310">
        <v>948220.12</v>
      </c>
      <c r="AG178" s="310">
        <v>12266.66</v>
      </c>
      <c r="AH178" s="310">
        <v>144611.56</v>
      </c>
    </row>
    <row r="179" spans="1:34" x14ac:dyDescent="0.25">
      <c r="A179" t="s">
        <v>19</v>
      </c>
      <c r="B179" s="310">
        <v>779064.51</v>
      </c>
      <c r="C179" s="310">
        <v>42128.55</v>
      </c>
      <c r="D179" s="310">
        <v>140648.14000000001</v>
      </c>
      <c r="G179" s="310">
        <v>68456.72</v>
      </c>
      <c r="H179" s="310">
        <v>134954.51999999999</v>
      </c>
      <c r="K179" s="310">
        <v>0</v>
      </c>
      <c r="L179" s="310">
        <v>41924.300000000003</v>
      </c>
      <c r="M179" s="310">
        <v>5040</v>
      </c>
      <c r="N179" s="310">
        <v>504.47</v>
      </c>
      <c r="P179" s="310">
        <v>135000</v>
      </c>
      <c r="R179" s="310">
        <v>-1681192.13</v>
      </c>
      <c r="S179" s="310">
        <v>3101018.9</v>
      </c>
      <c r="T179" s="310">
        <v>934239.77</v>
      </c>
      <c r="U179" s="310">
        <v>554000</v>
      </c>
      <c r="V179" s="310">
        <v>1158.31</v>
      </c>
      <c r="Y179" s="310">
        <v>2160047.83</v>
      </c>
      <c r="Z179" s="310">
        <v>2723448</v>
      </c>
      <c r="AA179" s="310">
        <v>14250</v>
      </c>
      <c r="AC179" s="310">
        <v>831442.98</v>
      </c>
      <c r="AD179" s="310">
        <v>303217.37</v>
      </c>
      <c r="AH179" s="310">
        <v>214130.66</v>
      </c>
    </row>
    <row r="180" spans="1:34" x14ac:dyDescent="0.25">
      <c r="A180" t="s">
        <v>20</v>
      </c>
      <c r="B180" s="310">
        <v>550507.51</v>
      </c>
      <c r="C180" s="310">
        <v>29743.13</v>
      </c>
      <c r="D180" s="310">
        <v>168736.33</v>
      </c>
      <c r="G180" s="310">
        <v>143699.19</v>
      </c>
      <c r="H180" s="310">
        <v>762238.87</v>
      </c>
      <c r="K180" s="310">
        <v>-920</v>
      </c>
      <c r="L180" s="310">
        <v>168673.28</v>
      </c>
      <c r="M180" s="310">
        <v>80400</v>
      </c>
      <c r="N180" s="310">
        <v>188.5</v>
      </c>
      <c r="P180" s="310">
        <v>10000</v>
      </c>
      <c r="R180" s="310">
        <v>1796133.59</v>
      </c>
      <c r="S180" s="310">
        <v>254405.43</v>
      </c>
      <c r="T180" s="310">
        <v>1290944.8600000001</v>
      </c>
      <c r="V180" s="310">
        <v>981.48</v>
      </c>
      <c r="W180" s="310">
        <v>3010</v>
      </c>
      <c r="X180" s="310">
        <v>1573121.13</v>
      </c>
      <c r="Y180" s="310">
        <v>60000</v>
      </c>
      <c r="Z180" s="310">
        <v>2143603.13</v>
      </c>
      <c r="AA180" s="310">
        <v>15948</v>
      </c>
      <c r="AC180" s="310">
        <v>911136.26</v>
      </c>
      <c r="AD180" s="310">
        <v>380067.06</v>
      </c>
      <c r="AG180" s="310">
        <v>5010</v>
      </c>
      <c r="AH180" s="310">
        <v>126248.79</v>
      </c>
    </row>
    <row r="181" spans="1:34" x14ac:dyDescent="0.25">
      <c r="A181" t="s">
        <v>21</v>
      </c>
      <c r="B181" s="310">
        <v>699916.03</v>
      </c>
      <c r="C181" s="310">
        <v>49660.49</v>
      </c>
      <c r="D181" s="310">
        <v>186945.1</v>
      </c>
      <c r="G181" s="310">
        <v>5</v>
      </c>
      <c r="H181" s="310">
        <v>600694.57999999996</v>
      </c>
      <c r="K181" s="310">
        <v>4900</v>
      </c>
      <c r="L181" s="310">
        <v>105606.63</v>
      </c>
      <c r="M181" s="310">
        <v>215800</v>
      </c>
      <c r="N181" s="310">
        <v>50356.07</v>
      </c>
      <c r="R181" s="310">
        <v>-3046300.76</v>
      </c>
      <c r="S181" s="310">
        <v>4470863.96</v>
      </c>
      <c r="T181" s="310">
        <v>1325870.06</v>
      </c>
      <c r="V181" s="310">
        <v>1155.56</v>
      </c>
      <c r="W181" s="310">
        <v>261</v>
      </c>
      <c r="X181" s="310">
        <v>1917891.4</v>
      </c>
      <c r="Y181" s="310">
        <v>165000</v>
      </c>
      <c r="Z181" s="310">
        <v>2387984.9</v>
      </c>
      <c r="AA181" s="310">
        <v>18428</v>
      </c>
      <c r="AC181" s="310">
        <v>880869.02</v>
      </c>
      <c r="AD181" s="310">
        <v>143963.60999999999</v>
      </c>
      <c r="AG181" s="310">
        <v>261</v>
      </c>
      <c r="AH181" s="310">
        <v>242676.19</v>
      </c>
    </row>
    <row r="182" spans="1:34" x14ac:dyDescent="0.25">
      <c r="A182" t="s">
        <v>22</v>
      </c>
      <c r="B182" s="310">
        <v>507070.68</v>
      </c>
      <c r="C182" s="310">
        <v>33344.25</v>
      </c>
      <c r="D182" s="310">
        <v>163489.85999999999</v>
      </c>
      <c r="G182" s="310">
        <v>36718.449999999997</v>
      </c>
      <c r="H182" s="310">
        <v>169423.45</v>
      </c>
      <c r="K182" s="310">
        <v>38719.300000000003</v>
      </c>
      <c r="L182" s="310">
        <v>84951.02</v>
      </c>
      <c r="M182" s="310">
        <v>4960</v>
      </c>
      <c r="N182" s="310">
        <v>0</v>
      </c>
      <c r="R182" s="310">
        <v>445447.73</v>
      </c>
      <c r="S182" s="310">
        <v>1315785.06</v>
      </c>
      <c r="T182" s="310">
        <v>1130490.8899999999</v>
      </c>
      <c r="V182" s="310">
        <v>1229.8399999999999</v>
      </c>
      <c r="W182" s="310">
        <v>1910</v>
      </c>
      <c r="X182" s="310">
        <v>1944858.4</v>
      </c>
      <c r="Y182" s="310">
        <v>136200</v>
      </c>
      <c r="Z182" s="310">
        <v>2624218.4</v>
      </c>
      <c r="AA182" s="310">
        <v>31823</v>
      </c>
      <c r="AC182" s="310">
        <v>1061902.24</v>
      </c>
      <c r="AD182" s="310">
        <v>372751.73</v>
      </c>
      <c r="AG182" s="310">
        <v>100</v>
      </c>
      <c r="AH182" s="310">
        <v>103710.18</v>
      </c>
    </row>
    <row r="183" spans="1:34" x14ac:dyDescent="0.25">
      <c r="A183" t="s">
        <v>23</v>
      </c>
      <c r="B183" s="310">
        <v>872426.03</v>
      </c>
      <c r="C183" s="310">
        <v>5064.75</v>
      </c>
      <c r="D183" s="310">
        <v>304252.87</v>
      </c>
      <c r="G183" s="310">
        <v>771899.53</v>
      </c>
      <c r="H183" s="310">
        <v>365143.18</v>
      </c>
      <c r="K183" s="310">
        <v>2950</v>
      </c>
      <c r="L183" s="310">
        <v>79284.990000000005</v>
      </c>
      <c r="M183" s="310">
        <v>155200</v>
      </c>
      <c r="N183" s="310">
        <v>0</v>
      </c>
      <c r="R183" s="310">
        <v>1629149.23</v>
      </c>
      <c r="S183" s="310">
        <v>1137972.49</v>
      </c>
      <c r="T183" s="310">
        <v>1179051.8</v>
      </c>
      <c r="V183" s="310">
        <v>1334.36</v>
      </c>
      <c r="W183" s="310">
        <v>1430</v>
      </c>
      <c r="X183" s="310">
        <v>2018474.8</v>
      </c>
      <c r="Y183" s="310">
        <v>162800</v>
      </c>
      <c r="Z183" s="310">
        <v>2502236.7999999998</v>
      </c>
      <c r="AA183" s="310">
        <v>17130</v>
      </c>
      <c r="AB183" s="310">
        <v>7608</v>
      </c>
      <c r="AC183" s="310">
        <v>1029585.64</v>
      </c>
      <c r="AD183" s="310">
        <v>192307.12</v>
      </c>
      <c r="AG183" s="310">
        <v>910</v>
      </c>
      <c r="AH183" s="310">
        <v>299083.75</v>
      </c>
    </row>
    <row r="184" spans="1:34" x14ac:dyDescent="0.25">
      <c r="A184" t="s">
        <v>24</v>
      </c>
      <c r="B184" s="310">
        <v>633846.81000000006</v>
      </c>
      <c r="C184" s="310">
        <v>12256.48</v>
      </c>
      <c r="D184" s="310">
        <v>174312.43</v>
      </c>
      <c r="G184" s="310">
        <v>1986737.08</v>
      </c>
      <c r="H184" s="310">
        <v>741552.32</v>
      </c>
      <c r="K184" s="310">
        <v>9500</v>
      </c>
      <c r="L184" s="310">
        <v>129836.6</v>
      </c>
      <c r="M184" s="310">
        <v>26340</v>
      </c>
      <c r="N184" s="310">
        <v>6786.7</v>
      </c>
      <c r="P184" s="310">
        <v>220477.5</v>
      </c>
      <c r="R184" s="310">
        <v>2692341.31</v>
      </c>
      <c r="S184" s="310">
        <v>1899168.01</v>
      </c>
      <c r="T184" s="310">
        <v>1570476.8</v>
      </c>
      <c r="U184" s="310">
        <v>74462.5</v>
      </c>
      <c r="V184" s="310">
        <v>2100.64</v>
      </c>
      <c r="W184" s="310">
        <v>1590</v>
      </c>
      <c r="X184" s="310">
        <v>1438287.2</v>
      </c>
      <c r="Y184" s="310">
        <v>122400</v>
      </c>
      <c r="Z184" s="310">
        <v>2347780.2000000002</v>
      </c>
      <c r="AA184" s="310">
        <v>34768</v>
      </c>
      <c r="AC184" s="310">
        <v>1787257.04</v>
      </c>
      <c r="AD184" s="310">
        <v>331792.7</v>
      </c>
      <c r="AH184" s="310">
        <v>143464.20000000001</v>
      </c>
    </row>
    <row r="185" spans="1:34" x14ac:dyDescent="0.25">
      <c r="A185" t="s">
        <v>25</v>
      </c>
      <c r="B185" s="310">
        <v>404857.2</v>
      </c>
      <c r="C185" s="310">
        <v>16869.490000000002</v>
      </c>
      <c r="D185" s="310">
        <v>192300.85</v>
      </c>
      <c r="G185" s="310">
        <v>1567869.19</v>
      </c>
      <c r="H185" s="310">
        <v>341925.84</v>
      </c>
      <c r="K185" s="310">
        <v>4480</v>
      </c>
      <c r="L185" s="310">
        <v>127695.15</v>
      </c>
      <c r="M185" s="310">
        <v>294880</v>
      </c>
      <c r="N185" s="310">
        <v>16000</v>
      </c>
      <c r="R185" s="310">
        <v>-1432347.02</v>
      </c>
      <c r="S185" s="310">
        <v>4128965.53</v>
      </c>
      <c r="T185" s="310">
        <v>909226.94</v>
      </c>
      <c r="V185" s="310">
        <v>446.27</v>
      </c>
      <c r="W185" s="310">
        <v>790</v>
      </c>
      <c r="X185" s="310">
        <v>1053070.5</v>
      </c>
      <c r="Y185" s="310">
        <v>125600</v>
      </c>
      <c r="Z185" s="310">
        <v>1544450.5</v>
      </c>
      <c r="AA185" s="310">
        <v>7828</v>
      </c>
      <c r="AB185" s="310">
        <v>9560</v>
      </c>
      <c r="AC185" s="310">
        <v>850875.65</v>
      </c>
      <c r="AD185" s="310">
        <v>227935.31</v>
      </c>
      <c r="AG185" s="310">
        <v>360</v>
      </c>
      <c r="AH185" s="310">
        <v>63975.34</v>
      </c>
    </row>
    <row r="186" spans="1:34" x14ac:dyDescent="0.25">
      <c r="A186" t="s">
        <v>26</v>
      </c>
      <c r="B186" s="310">
        <v>469338.87</v>
      </c>
      <c r="C186" s="310">
        <v>6200</v>
      </c>
      <c r="D186" s="310">
        <v>141427.70000000001</v>
      </c>
      <c r="G186" s="310">
        <v>201504.71</v>
      </c>
      <c r="H186" s="310">
        <v>563814.21</v>
      </c>
      <c r="K186" s="310">
        <v>4900</v>
      </c>
      <c r="L186" s="310">
        <v>81692.86</v>
      </c>
      <c r="M186" s="310">
        <v>96810</v>
      </c>
      <c r="N186" s="310">
        <v>767</v>
      </c>
      <c r="R186" s="310">
        <v>-228910.62</v>
      </c>
      <c r="S186" s="310">
        <v>1898710.57</v>
      </c>
      <c r="T186" s="310">
        <v>1012914.6</v>
      </c>
      <c r="U186" s="310">
        <v>35400</v>
      </c>
      <c r="V186" s="310">
        <v>856.71</v>
      </c>
      <c r="W186" s="310">
        <v>1420</v>
      </c>
      <c r="X186" s="310">
        <v>2103390.85</v>
      </c>
      <c r="Y186" s="310">
        <v>155600</v>
      </c>
      <c r="Z186" s="310">
        <v>2690442.85</v>
      </c>
      <c r="AA186" s="310">
        <v>21165</v>
      </c>
      <c r="AB186" s="310">
        <v>7838</v>
      </c>
      <c r="AC186" s="310">
        <v>819826.67</v>
      </c>
      <c r="AD186" s="310">
        <v>100546.53</v>
      </c>
      <c r="AG186" s="310">
        <v>530</v>
      </c>
      <c r="AH186" s="310">
        <v>140917.43</v>
      </c>
    </row>
    <row r="187" spans="1:34" x14ac:dyDescent="0.25">
      <c r="A187" t="s">
        <v>27</v>
      </c>
      <c r="B187" s="310">
        <v>475611.94</v>
      </c>
      <c r="C187" s="310">
        <v>13636.34</v>
      </c>
      <c r="D187" s="310">
        <v>133444.78</v>
      </c>
      <c r="G187" s="310">
        <v>214686.77</v>
      </c>
      <c r="H187" s="310">
        <v>154694</v>
      </c>
      <c r="K187" s="310">
        <v>3000</v>
      </c>
      <c r="L187" s="310">
        <v>60979.99</v>
      </c>
      <c r="M187" s="310">
        <v>82270</v>
      </c>
      <c r="N187" s="310">
        <v>314.95</v>
      </c>
      <c r="R187" s="310">
        <v>-937295.25</v>
      </c>
      <c r="S187" s="310">
        <v>2242933.0699999998</v>
      </c>
      <c r="T187" s="310">
        <v>899379.8</v>
      </c>
      <c r="U187" s="310">
        <v>32700</v>
      </c>
      <c r="V187" s="310">
        <v>797.38</v>
      </c>
      <c r="W187" s="310">
        <v>610</v>
      </c>
      <c r="X187" s="310">
        <v>1426462.8</v>
      </c>
      <c r="Y187" s="310">
        <v>173700</v>
      </c>
      <c r="Z187" s="310">
        <v>1972731.8</v>
      </c>
      <c r="AA187" s="310">
        <v>12158</v>
      </c>
      <c r="AC187" s="310">
        <v>741270.08</v>
      </c>
      <c r="AD187" s="310">
        <v>174781.3</v>
      </c>
      <c r="AG187" s="310">
        <v>330</v>
      </c>
      <c r="AH187" s="310">
        <v>92507.73</v>
      </c>
    </row>
    <row r="188" spans="1:34" x14ac:dyDescent="0.25">
      <c r="A188" t="s">
        <v>2792</v>
      </c>
      <c r="B188" s="310">
        <v>157964.97</v>
      </c>
      <c r="C188" s="310">
        <v>11922.5</v>
      </c>
      <c r="D188" s="310">
        <v>135536.16</v>
      </c>
      <c r="G188" s="310">
        <v>604757.75</v>
      </c>
      <c r="H188" s="310">
        <v>418683.81</v>
      </c>
      <c r="K188" s="310">
        <v>19800</v>
      </c>
      <c r="L188" s="310">
        <v>68165.48</v>
      </c>
      <c r="M188" s="310">
        <v>3040</v>
      </c>
      <c r="N188" s="310">
        <v>0</v>
      </c>
      <c r="R188" s="310">
        <v>-2224846.98</v>
      </c>
      <c r="S188" s="310">
        <v>3605471.06</v>
      </c>
      <c r="T188" s="310">
        <v>857530.24</v>
      </c>
      <c r="V188" s="310">
        <v>266.8</v>
      </c>
      <c r="W188" s="310">
        <v>1380</v>
      </c>
      <c r="X188" s="310">
        <v>1179997.3999999999</v>
      </c>
      <c r="Y188" s="310">
        <v>291800</v>
      </c>
      <c r="Z188" s="310">
        <v>1643839.4</v>
      </c>
      <c r="AA188" s="310">
        <v>17808</v>
      </c>
      <c r="AC188" s="310">
        <v>464268.41</v>
      </c>
      <c r="AD188" s="310">
        <v>252648.25</v>
      </c>
      <c r="AG188" s="310">
        <v>1380</v>
      </c>
      <c r="AH188" s="310">
        <v>93794.75</v>
      </c>
    </row>
    <row r="189" spans="1:34" x14ac:dyDescent="0.25">
      <c r="A189" t="s">
        <v>28</v>
      </c>
      <c r="B189" s="310">
        <v>914159.49</v>
      </c>
      <c r="C189" s="310">
        <v>5109.75</v>
      </c>
      <c r="D189" s="310">
        <v>335690.06</v>
      </c>
      <c r="G189" s="310">
        <v>1689708.63</v>
      </c>
      <c r="H189" s="310">
        <v>374043.97</v>
      </c>
      <c r="K189" s="310">
        <v>3120</v>
      </c>
      <c r="L189" s="310">
        <v>81596.55</v>
      </c>
      <c r="M189" s="310">
        <v>6320</v>
      </c>
      <c r="N189" s="310">
        <v>11.8</v>
      </c>
      <c r="P189" s="310">
        <v>20000</v>
      </c>
      <c r="R189" s="310">
        <v>566452.15</v>
      </c>
      <c r="S189" s="310">
        <v>3600900</v>
      </c>
      <c r="T189" s="310">
        <v>958751.58</v>
      </c>
      <c r="V189" s="310">
        <v>1629.33</v>
      </c>
      <c r="W189" s="310">
        <v>2510</v>
      </c>
      <c r="X189" s="310">
        <v>1386070.6</v>
      </c>
      <c r="Y189" s="310">
        <v>180600</v>
      </c>
      <c r="Z189" s="310">
        <v>1951529.6</v>
      </c>
      <c r="AA189" s="310">
        <v>12258</v>
      </c>
      <c r="AC189" s="310">
        <v>961790.74</v>
      </c>
      <c r="AD189" s="310">
        <v>356553.94</v>
      </c>
      <c r="AG189" s="310">
        <v>1150</v>
      </c>
      <c r="AH189" s="310">
        <v>205967.83</v>
      </c>
    </row>
    <row r="190" spans="1:34" x14ac:dyDescent="0.25">
      <c r="A190" t="s">
        <v>2793</v>
      </c>
      <c r="B190" s="310">
        <v>881034.96</v>
      </c>
      <c r="C190" s="310">
        <v>6632</v>
      </c>
      <c r="D190" s="310">
        <v>151657.32999999999</v>
      </c>
      <c r="G190" s="310">
        <v>589332.99</v>
      </c>
      <c r="H190" s="310">
        <v>71606.91</v>
      </c>
      <c r="L190" s="310">
        <v>-30230.15</v>
      </c>
      <c r="N190" s="310">
        <v>30355</v>
      </c>
      <c r="R190" s="310">
        <v>-1659933.21</v>
      </c>
      <c r="S190" s="310">
        <v>2938659.03</v>
      </c>
      <c r="T190" s="310">
        <v>1308743.94</v>
      </c>
      <c r="U190" s="310">
        <v>187630</v>
      </c>
      <c r="V190" s="310">
        <v>559.41</v>
      </c>
      <c r="X190" s="310">
        <v>1305635.5</v>
      </c>
      <c r="Y190" s="310">
        <v>1000</v>
      </c>
      <c r="Z190" s="310">
        <v>1675666.5</v>
      </c>
      <c r="AC190" s="310">
        <v>602681.75</v>
      </c>
      <c r="AD190" s="310">
        <v>61108.08</v>
      </c>
      <c r="AH190" s="310">
        <v>42699</v>
      </c>
    </row>
    <row r="191" spans="1:34" x14ac:dyDescent="0.25">
      <c r="A191" t="s">
        <v>2794</v>
      </c>
      <c r="B191" s="310">
        <v>218661.59</v>
      </c>
      <c r="C191" s="310">
        <v>1275</v>
      </c>
      <c r="D191" s="310">
        <v>416769.11</v>
      </c>
      <c r="G191" s="310">
        <v>1763204.12</v>
      </c>
      <c r="H191" s="310">
        <v>656924.34</v>
      </c>
      <c r="K191" s="310">
        <v>-3440</v>
      </c>
      <c r="L191" s="310">
        <v>-11552.99</v>
      </c>
      <c r="N191" s="310">
        <v>-11399.46</v>
      </c>
      <c r="R191" s="310">
        <v>2237582.9300000002</v>
      </c>
      <c r="S191" s="310">
        <v>578789.84</v>
      </c>
      <c r="T191" s="310">
        <v>824928.44</v>
      </c>
      <c r="V191" s="310">
        <v>1439.03</v>
      </c>
      <c r="X191" s="310">
        <v>955234</v>
      </c>
      <c r="Y191" s="310">
        <v>214900</v>
      </c>
      <c r="Z191" s="310">
        <v>1341251</v>
      </c>
      <c r="AA191" s="310">
        <v>12120</v>
      </c>
      <c r="AB191" s="310">
        <v>880</v>
      </c>
      <c r="AC191" s="310">
        <v>355466.79</v>
      </c>
      <c r="AD191" s="310">
        <v>19929.84</v>
      </c>
    </row>
    <row r="192" spans="1:34" x14ac:dyDescent="0.25">
      <c r="A192" t="s">
        <v>2795</v>
      </c>
      <c r="B192" s="310">
        <v>626093.01</v>
      </c>
      <c r="C192" s="310">
        <v>3400</v>
      </c>
      <c r="D192" s="310">
        <v>63566.28</v>
      </c>
      <c r="G192" s="310">
        <v>2235263.33</v>
      </c>
      <c r="H192" s="310">
        <v>266506.73</v>
      </c>
      <c r="K192" s="310">
        <v>0</v>
      </c>
      <c r="L192" s="310">
        <v>44900</v>
      </c>
      <c r="N192" s="310">
        <v>11502.36</v>
      </c>
      <c r="R192" s="310">
        <v>109583.7</v>
      </c>
      <c r="S192" s="310">
        <v>2920045.89</v>
      </c>
      <c r="T192" s="310">
        <v>1481368.69</v>
      </c>
      <c r="U192" s="310">
        <v>166550</v>
      </c>
      <c r="V192" s="310">
        <v>362.4</v>
      </c>
      <c r="X192" s="310">
        <v>1518233.5</v>
      </c>
      <c r="Y192" s="310">
        <v>435650</v>
      </c>
      <c r="Z192" s="310">
        <v>2329805.0699999998</v>
      </c>
      <c r="AA192" s="310">
        <v>1040</v>
      </c>
      <c r="AB192" s="310">
        <v>3660</v>
      </c>
      <c r="AC192" s="310">
        <v>874236.74</v>
      </c>
      <c r="AD192" s="310">
        <v>284625.38</v>
      </c>
    </row>
    <row r="193" spans="1:34" x14ac:dyDescent="0.25">
      <c r="A193" t="s">
        <v>2796</v>
      </c>
      <c r="B193" s="310">
        <v>647451.78</v>
      </c>
      <c r="C193" s="310">
        <v>-2615.3200000000002</v>
      </c>
      <c r="D193" s="310">
        <v>33181.410000000003</v>
      </c>
      <c r="G193" s="310">
        <v>385372.18</v>
      </c>
      <c r="H193" s="310">
        <v>296256.27</v>
      </c>
      <c r="K193" s="310">
        <v>0</v>
      </c>
      <c r="L193" s="310">
        <v>-108500</v>
      </c>
      <c r="N193" s="310">
        <v>506</v>
      </c>
      <c r="R193" s="310">
        <v>-1402686.74</v>
      </c>
      <c r="S193" s="310">
        <v>2662416.9900000002</v>
      </c>
      <c r="T193" s="310">
        <v>977220.31</v>
      </c>
      <c r="V193" s="310">
        <v>425</v>
      </c>
      <c r="X193" s="310">
        <v>721980</v>
      </c>
      <c r="Y193" s="310">
        <v>16500</v>
      </c>
      <c r="Z193" s="310">
        <v>1030493</v>
      </c>
      <c r="AB193" s="310">
        <v>900</v>
      </c>
      <c r="AC193" s="310">
        <v>308227.20000000001</v>
      </c>
      <c r="AD193" s="310">
        <v>146692.07999999999</v>
      </c>
      <c r="AH193" s="310">
        <v>21902.959999999999</v>
      </c>
    </row>
    <row r="194" spans="1:34" x14ac:dyDescent="0.25">
      <c r="A194" t="s">
        <v>2797</v>
      </c>
      <c r="B194" s="310">
        <v>932262.97</v>
      </c>
      <c r="C194" s="310">
        <v>408000.84</v>
      </c>
      <c r="D194" s="310">
        <v>353.76</v>
      </c>
      <c r="G194" s="310">
        <v>84336.83</v>
      </c>
      <c r="H194" s="310">
        <v>222876.26</v>
      </c>
      <c r="K194" s="310">
        <v>-3500</v>
      </c>
      <c r="L194" s="310">
        <v>-28530</v>
      </c>
      <c r="N194" s="310">
        <v>1294.6199999999999</v>
      </c>
      <c r="P194" s="310">
        <v>6900</v>
      </c>
      <c r="Q194" s="310">
        <v>18000</v>
      </c>
      <c r="R194" s="310">
        <v>-1381393.96</v>
      </c>
      <c r="S194" s="310">
        <v>2577037.9500000002</v>
      </c>
      <c r="T194" s="310">
        <v>1349229.77</v>
      </c>
      <c r="V194" s="310">
        <v>959.67</v>
      </c>
      <c r="X194" s="310">
        <v>714558</v>
      </c>
      <c r="Y194" s="310">
        <v>109200</v>
      </c>
      <c r="Z194" s="310">
        <v>986743</v>
      </c>
      <c r="AA194" s="310">
        <v>6080</v>
      </c>
      <c r="AB194" s="310">
        <v>2844</v>
      </c>
      <c r="AC194" s="310">
        <v>558956.55000000005</v>
      </c>
      <c r="AD194" s="310">
        <v>154331.84</v>
      </c>
      <c r="AH194" s="310">
        <v>6970</v>
      </c>
    </row>
    <row r="195" spans="1:34" x14ac:dyDescent="0.25">
      <c r="A195" t="s">
        <v>2798</v>
      </c>
      <c r="B195" s="310">
        <v>897241.3</v>
      </c>
      <c r="C195" s="310">
        <v>44425</v>
      </c>
      <c r="D195" s="310">
        <v>88721.32</v>
      </c>
      <c r="G195" s="310">
        <v>495986.24</v>
      </c>
      <c r="H195" s="310">
        <v>494979</v>
      </c>
      <c r="L195" s="310">
        <v>57000</v>
      </c>
      <c r="N195" s="310">
        <v>65.59</v>
      </c>
      <c r="R195" s="310">
        <v>-619134.17000000004</v>
      </c>
      <c r="S195" s="310">
        <v>2987149.95</v>
      </c>
      <c r="T195" s="310">
        <v>1205607.24</v>
      </c>
      <c r="V195" s="310">
        <v>1384.02</v>
      </c>
      <c r="X195" s="310">
        <v>634590</v>
      </c>
      <c r="Y195" s="310">
        <v>70800</v>
      </c>
      <c r="Z195" s="310">
        <v>1065687</v>
      </c>
      <c r="AA195" s="310">
        <v>49010</v>
      </c>
      <c r="AB195" s="310">
        <v>3780</v>
      </c>
      <c r="AC195" s="310">
        <v>920579.06</v>
      </c>
      <c r="AD195" s="310">
        <v>277053.71000000002</v>
      </c>
    </row>
    <row r="196" spans="1:34" x14ac:dyDescent="0.25">
      <c r="A196" t="s">
        <v>2799</v>
      </c>
      <c r="B196" s="310">
        <v>675247.53</v>
      </c>
      <c r="C196" s="310">
        <v>38860.46</v>
      </c>
      <c r="D196" s="310">
        <v>4573</v>
      </c>
      <c r="G196" s="310">
        <v>3284186.04</v>
      </c>
      <c r="H196" s="310">
        <v>537601.47</v>
      </c>
      <c r="K196" s="310">
        <v>-3000</v>
      </c>
      <c r="L196" s="310">
        <v>4123.71</v>
      </c>
      <c r="N196" s="310">
        <v>-454.21</v>
      </c>
      <c r="R196" s="310">
        <v>1559696.05</v>
      </c>
      <c r="S196" s="310">
        <v>2987149.95</v>
      </c>
      <c r="T196" s="310">
        <v>877819.28</v>
      </c>
      <c r="V196" s="310">
        <v>922.95</v>
      </c>
      <c r="X196" s="310">
        <v>1567800</v>
      </c>
      <c r="Y196" s="310">
        <v>75709</v>
      </c>
      <c r="Z196" s="310">
        <v>1848651</v>
      </c>
      <c r="AA196" s="310">
        <v>3000</v>
      </c>
      <c r="AC196" s="310">
        <v>671427.33</v>
      </c>
      <c r="AD196" s="310">
        <v>5315.31</v>
      </c>
      <c r="AH196" s="310">
        <v>904.59</v>
      </c>
    </row>
    <row r="197" spans="1:34" x14ac:dyDescent="0.25">
      <c r="A197" t="s">
        <v>2800</v>
      </c>
      <c r="B197" s="310">
        <v>637170.4</v>
      </c>
      <c r="C197" s="310">
        <v>11709.5</v>
      </c>
      <c r="D197" s="310">
        <v>46822.42</v>
      </c>
      <c r="G197" s="310">
        <v>545668.19999999995</v>
      </c>
      <c r="H197" s="310">
        <v>327997.28000000003</v>
      </c>
      <c r="K197" s="310">
        <v>0</v>
      </c>
      <c r="L197" s="310">
        <v>35769</v>
      </c>
      <c r="N197" s="310">
        <v>0</v>
      </c>
      <c r="P197" s="310">
        <v>882</v>
      </c>
      <c r="R197" s="310">
        <v>-368875.87</v>
      </c>
      <c r="S197" s="310">
        <v>2090614.96</v>
      </c>
      <c r="T197" s="310">
        <v>987422.94</v>
      </c>
      <c r="U197" s="310">
        <v>54800</v>
      </c>
      <c r="V197" s="310">
        <v>935.56</v>
      </c>
      <c r="X197" s="310">
        <v>1218487.5</v>
      </c>
      <c r="Y197" s="310">
        <v>47400</v>
      </c>
      <c r="Z197" s="310">
        <v>1775178.5</v>
      </c>
      <c r="AA197" s="310">
        <v>20776</v>
      </c>
      <c r="AC197" s="310">
        <v>541545.92000000004</v>
      </c>
      <c r="AD197" s="310">
        <v>159173.37</v>
      </c>
      <c r="AH197" s="310">
        <v>1394.5</v>
      </c>
    </row>
    <row r="198" spans="1:34" x14ac:dyDescent="0.25">
      <c r="A198" t="s">
        <v>2801</v>
      </c>
      <c r="B198" s="310">
        <v>659500.01</v>
      </c>
      <c r="C198" s="310">
        <v>411225.65</v>
      </c>
      <c r="D198" s="310">
        <v>-26336.61</v>
      </c>
      <c r="G198" s="310">
        <v>680270.49</v>
      </c>
      <c r="H198" s="310">
        <v>658310.23</v>
      </c>
      <c r="L198" s="310">
        <v>73295</v>
      </c>
      <c r="M198" s="310">
        <v>109</v>
      </c>
      <c r="N198" s="310">
        <v>431.07</v>
      </c>
      <c r="R198" s="310">
        <v>1938900.79</v>
      </c>
      <c r="S198" s="310">
        <v>433496.95</v>
      </c>
      <c r="T198" s="310">
        <v>1155414.3899999999</v>
      </c>
      <c r="U198" s="310">
        <v>160150</v>
      </c>
      <c r="V198" s="310">
        <v>1013.33</v>
      </c>
      <c r="X198" s="310">
        <v>1234980</v>
      </c>
      <c r="Y198" s="310">
        <v>82200</v>
      </c>
      <c r="Z198" s="310">
        <v>1557308</v>
      </c>
      <c r="AA198" s="310">
        <v>30460</v>
      </c>
      <c r="AC198" s="310">
        <v>914882.57</v>
      </c>
      <c r="AD198" s="310">
        <v>194370.19</v>
      </c>
    </row>
    <row r="199" spans="1:34" x14ac:dyDescent="0.25">
      <c r="A199" t="s">
        <v>2802</v>
      </c>
      <c r="B199" s="310">
        <v>777775.05</v>
      </c>
      <c r="C199" s="310">
        <v>4500</v>
      </c>
      <c r="D199" s="310">
        <v>50547.1</v>
      </c>
      <c r="G199" s="310">
        <v>453145.99</v>
      </c>
      <c r="H199" s="310">
        <v>-1429550.88</v>
      </c>
      <c r="K199" s="310">
        <v>52500</v>
      </c>
      <c r="L199" s="310">
        <v>161930.65</v>
      </c>
      <c r="M199" s="310">
        <v>7640</v>
      </c>
      <c r="N199" s="310">
        <v>-2083</v>
      </c>
      <c r="Q199" s="310">
        <v>-8100056.1100000003</v>
      </c>
      <c r="R199" s="310">
        <v>4403388.1399999997</v>
      </c>
      <c r="S199" s="310">
        <v>4047651.72</v>
      </c>
      <c r="T199" s="310">
        <v>1061073.31</v>
      </c>
      <c r="U199" s="310">
        <v>65000</v>
      </c>
      <c r="V199" s="310">
        <v>1386.09</v>
      </c>
      <c r="X199" s="310">
        <v>1305400</v>
      </c>
      <c r="Z199" s="310">
        <v>1631670</v>
      </c>
      <c r="AA199" s="310">
        <v>21586</v>
      </c>
      <c r="AC199" s="310">
        <v>722113.75</v>
      </c>
      <c r="AD199" s="310">
        <v>770918.79</v>
      </c>
      <c r="AH199" s="310">
        <v>1125</v>
      </c>
    </row>
    <row r="200" spans="1:34" x14ac:dyDescent="0.25">
      <c r="A200" t="s">
        <v>2803</v>
      </c>
      <c r="B200" s="310">
        <v>733553.78</v>
      </c>
      <c r="C200" s="310">
        <v>30180</v>
      </c>
      <c r="D200" s="310">
        <v>-31651.02</v>
      </c>
      <c r="G200" s="310">
        <v>689432.2</v>
      </c>
      <c r="H200" s="310">
        <v>219252.96</v>
      </c>
      <c r="K200" s="310">
        <v>8900</v>
      </c>
      <c r="L200" s="310">
        <v>76250.73</v>
      </c>
      <c r="N200" s="310">
        <v>994</v>
      </c>
      <c r="Q200" s="310">
        <v>327749.2</v>
      </c>
      <c r="R200" s="310">
        <v>466500.24</v>
      </c>
      <c r="S200" s="310">
        <v>769808.6</v>
      </c>
      <c r="T200" s="310">
        <v>671120.45</v>
      </c>
      <c r="U200" s="310">
        <v>67863</v>
      </c>
      <c r="X200" s="310">
        <v>719365.5</v>
      </c>
      <c r="Z200" s="310">
        <v>812115.5</v>
      </c>
      <c r="AA200" s="310">
        <v>14727</v>
      </c>
      <c r="AC200" s="310">
        <v>505605.24</v>
      </c>
      <c r="AD200" s="310">
        <v>135336.06</v>
      </c>
    </row>
    <row r="201" spans="1:34" x14ac:dyDescent="0.25">
      <c r="A201" t="s">
        <v>2804</v>
      </c>
      <c r="B201" s="310">
        <v>227727.87</v>
      </c>
      <c r="C201" s="310">
        <v>6044</v>
      </c>
      <c r="D201" s="310">
        <v>69578.92</v>
      </c>
      <c r="G201" s="310">
        <v>848844.05</v>
      </c>
      <c r="H201" s="310">
        <v>115954.93</v>
      </c>
      <c r="K201" s="310">
        <v>4500</v>
      </c>
      <c r="L201" s="310">
        <v>-36300</v>
      </c>
      <c r="M201" s="310">
        <v>57679</v>
      </c>
      <c r="N201" s="310">
        <v>7728</v>
      </c>
      <c r="S201" s="310">
        <v>1268762.8700000001</v>
      </c>
      <c r="T201" s="310">
        <v>1009233.3</v>
      </c>
      <c r="V201" s="310">
        <v>893.89</v>
      </c>
      <c r="X201" s="310">
        <v>920556</v>
      </c>
      <c r="Z201" s="310">
        <v>1196329</v>
      </c>
      <c r="AB201" s="310">
        <v>29048</v>
      </c>
      <c r="AC201" s="310">
        <v>618278.36</v>
      </c>
      <c r="AD201" s="310">
        <v>121247.93</v>
      </c>
    </row>
    <row r="202" spans="1:34" x14ac:dyDescent="0.25">
      <c r="A202" t="s">
        <v>2805</v>
      </c>
      <c r="B202" s="310">
        <v>258775.26</v>
      </c>
      <c r="C202" s="310">
        <v>16107.19</v>
      </c>
      <c r="D202" s="310">
        <v>82499.39</v>
      </c>
      <c r="G202" s="310">
        <v>824273.56</v>
      </c>
      <c r="H202" s="310">
        <v>82694.210000000006</v>
      </c>
      <c r="K202" s="310">
        <v>3500</v>
      </c>
      <c r="L202" s="310">
        <v>17100</v>
      </c>
      <c r="N202" s="310">
        <v>-10958</v>
      </c>
      <c r="R202" s="310">
        <v>-1195063.25</v>
      </c>
      <c r="S202" s="310">
        <v>2464354.4300000002</v>
      </c>
      <c r="T202" s="310">
        <v>734248.28</v>
      </c>
      <c r="U202" s="310">
        <v>40000</v>
      </c>
      <c r="V202" s="310">
        <v>555.63</v>
      </c>
      <c r="X202" s="310">
        <v>382720</v>
      </c>
      <c r="Z202" s="310">
        <v>561955</v>
      </c>
      <c r="AA202" s="310">
        <v>19508</v>
      </c>
      <c r="AC202" s="310">
        <v>321313.27</v>
      </c>
      <c r="AD202" s="310">
        <v>269331.21000000002</v>
      </c>
    </row>
    <row r="203" spans="1:34" x14ac:dyDescent="0.25">
      <c r="A203" t="s">
        <v>2806</v>
      </c>
      <c r="B203" s="310">
        <v>415070.51</v>
      </c>
      <c r="C203" s="310">
        <v>0</v>
      </c>
      <c r="D203" s="310">
        <v>247248.85</v>
      </c>
      <c r="G203" s="310">
        <v>1180415.19</v>
      </c>
      <c r="H203" s="310">
        <v>89264.56</v>
      </c>
      <c r="K203" s="310">
        <v>66987</v>
      </c>
      <c r="L203" s="310">
        <v>214073.77</v>
      </c>
      <c r="N203" s="310">
        <v>446868</v>
      </c>
      <c r="Q203" s="310">
        <v>-759421.69</v>
      </c>
      <c r="R203" s="310">
        <v>880010.65</v>
      </c>
      <c r="S203" s="310">
        <v>1488605.78</v>
      </c>
      <c r="T203" s="310">
        <v>473694.38</v>
      </c>
      <c r="X203" s="310">
        <v>1207611</v>
      </c>
      <c r="Y203" s="310">
        <v>-18400</v>
      </c>
      <c r="Z203" s="310">
        <v>1471579</v>
      </c>
      <c r="AA203" s="310">
        <v>20304</v>
      </c>
      <c r="AC203" s="310">
        <v>327280.03000000003</v>
      </c>
      <c r="AD203" s="310">
        <v>248866.75</v>
      </c>
    </row>
    <row r="204" spans="1:34" x14ac:dyDescent="0.25">
      <c r="A204" t="s">
        <v>2807</v>
      </c>
      <c r="B204" s="310">
        <v>605548.97</v>
      </c>
      <c r="C204" s="310">
        <v>66960.25</v>
      </c>
      <c r="D204" s="310">
        <v>5028.3</v>
      </c>
      <c r="E204" s="310">
        <v>0</v>
      </c>
      <c r="F204" s="310">
        <v>0</v>
      </c>
      <c r="G204" s="310">
        <v>224115.37</v>
      </c>
      <c r="H204" s="310">
        <v>107829.08</v>
      </c>
      <c r="I204" s="310">
        <v>0</v>
      </c>
      <c r="J204" s="310">
        <v>0</v>
      </c>
      <c r="K204" s="310">
        <v>55550</v>
      </c>
      <c r="L204" s="310">
        <v>19714.099999999999</v>
      </c>
      <c r="M204" s="310">
        <v>400</v>
      </c>
      <c r="N204" s="310">
        <v>1170</v>
      </c>
      <c r="O204" s="310">
        <v>0</v>
      </c>
      <c r="P204" s="310">
        <v>0</v>
      </c>
      <c r="Q204" s="310">
        <v>0</v>
      </c>
      <c r="R204" s="310">
        <v>-1581451.04</v>
      </c>
      <c r="S204" s="310">
        <v>2328715.77</v>
      </c>
      <c r="T204" s="310">
        <v>690149.2</v>
      </c>
      <c r="V204" s="310">
        <v>604.9</v>
      </c>
      <c r="X204" s="310">
        <v>939330</v>
      </c>
      <c r="Z204" s="310">
        <v>1003347</v>
      </c>
      <c r="AA204" s="310">
        <v>43050</v>
      </c>
      <c r="AC204" s="310">
        <v>357330</v>
      </c>
      <c r="AD204" s="310">
        <v>40973.96</v>
      </c>
    </row>
    <row r="205" spans="1:34" x14ac:dyDescent="0.25">
      <c r="A205" t="s">
        <v>2808</v>
      </c>
      <c r="B205" s="310">
        <v>1103307.93</v>
      </c>
      <c r="C205" s="310">
        <v>0</v>
      </c>
      <c r="D205" s="310">
        <v>53174.57</v>
      </c>
      <c r="G205" s="310">
        <v>2262512.5699999998</v>
      </c>
      <c r="H205" s="310">
        <v>337828.49</v>
      </c>
      <c r="K205" s="310">
        <v>13500</v>
      </c>
      <c r="L205" s="310">
        <v>-23400</v>
      </c>
      <c r="N205" s="310">
        <v>-1926</v>
      </c>
      <c r="R205" s="310">
        <v>-444362.9</v>
      </c>
      <c r="S205" s="310">
        <v>4119895.74</v>
      </c>
      <c r="T205" s="310">
        <v>620217.18000000005</v>
      </c>
      <c r="U205" s="310">
        <v>182237</v>
      </c>
      <c r="V205" s="310">
        <v>1240.8800000000001</v>
      </c>
      <c r="X205" s="310">
        <v>996408</v>
      </c>
      <c r="Z205" s="310">
        <v>1184432</v>
      </c>
      <c r="AB205" s="310">
        <v>29260</v>
      </c>
      <c r="AC205" s="310">
        <v>427183.66</v>
      </c>
      <c r="AD205" s="310">
        <v>66110.679999999993</v>
      </c>
    </row>
    <row r="206" spans="1:34" x14ac:dyDescent="0.25">
      <c r="A206" t="s">
        <v>2809</v>
      </c>
      <c r="B206" s="310">
        <v>1075580.55</v>
      </c>
      <c r="C206" s="310">
        <v>148831.75</v>
      </c>
      <c r="D206" s="310">
        <v>204240.45</v>
      </c>
      <c r="G206" s="310">
        <v>521337.31</v>
      </c>
      <c r="H206" s="310">
        <v>-12781.9</v>
      </c>
      <c r="K206" s="310">
        <v>55616</v>
      </c>
      <c r="L206" s="310">
        <v>53835.59</v>
      </c>
      <c r="N206" s="310">
        <v>-7981</v>
      </c>
      <c r="R206" s="310">
        <v>-1420100.65</v>
      </c>
      <c r="S206" s="310">
        <v>2992215.82</v>
      </c>
      <c r="T206" s="310">
        <v>780396.32</v>
      </c>
      <c r="U206" s="310">
        <v>144950</v>
      </c>
      <c r="V206" s="310">
        <v>149</v>
      </c>
      <c r="X206" s="310">
        <v>1207611</v>
      </c>
      <c r="Z206" s="310">
        <v>1387100</v>
      </c>
      <c r="AA206" s="310">
        <v>23120</v>
      </c>
      <c r="AC206" s="310">
        <v>319368.90000000002</v>
      </c>
      <c r="AD206" s="310">
        <v>139895.01999999999</v>
      </c>
    </row>
    <row r="207" spans="1:34" x14ac:dyDescent="0.25">
      <c r="A207" t="s">
        <v>2810</v>
      </c>
      <c r="B207" s="310">
        <v>333345.03999999998</v>
      </c>
      <c r="C207" s="310">
        <v>0</v>
      </c>
      <c r="D207" s="310">
        <v>142318.09</v>
      </c>
      <c r="G207" s="310">
        <v>1115246.3899999999</v>
      </c>
      <c r="H207" s="310">
        <v>169336.04</v>
      </c>
      <c r="K207" s="310">
        <v>0</v>
      </c>
      <c r="L207" s="310">
        <v>20083.23</v>
      </c>
      <c r="R207" s="310">
        <v>745708.59</v>
      </c>
      <c r="S207" s="310">
        <v>889745.48</v>
      </c>
      <c r="T207" s="310">
        <v>502612.6</v>
      </c>
      <c r="V207" s="310">
        <v>349.38</v>
      </c>
      <c r="X207" s="310">
        <v>6000</v>
      </c>
      <c r="Z207" s="310">
        <v>82800</v>
      </c>
      <c r="AA207" s="310">
        <v>12740</v>
      </c>
      <c r="AB207" s="310">
        <v>2460</v>
      </c>
      <c r="AC207" s="310">
        <v>226902.15</v>
      </c>
      <c r="AD207" s="310">
        <v>79351.570000000007</v>
      </c>
    </row>
    <row r="208" spans="1:34" x14ac:dyDescent="0.25">
      <c r="A208" t="s">
        <v>2811</v>
      </c>
      <c r="B208" s="310">
        <v>459306.99</v>
      </c>
      <c r="C208" s="310">
        <v>69519</v>
      </c>
      <c r="D208" s="310">
        <v>94026</v>
      </c>
      <c r="G208" s="310">
        <v>1804149.45</v>
      </c>
      <c r="H208" s="310">
        <v>248583.86</v>
      </c>
      <c r="L208" s="310">
        <v>17784.34</v>
      </c>
      <c r="N208" s="310">
        <v>0</v>
      </c>
      <c r="R208" s="310">
        <v>2284130.2000000002</v>
      </c>
      <c r="S208" s="310">
        <v>574807.30000000005</v>
      </c>
      <c r="T208" s="310">
        <v>1849821.86</v>
      </c>
      <c r="V208" s="310">
        <v>1174.3499999999999</v>
      </c>
      <c r="X208" s="310">
        <v>1296810</v>
      </c>
      <c r="Y208" s="310">
        <v>125400</v>
      </c>
      <c r="Z208" s="310">
        <v>1625059</v>
      </c>
      <c r="AA208" s="310">
        <v>32210</v>
      </c>
      <c r="AC208" s="310">
        <v>1490238.13</v>
      </c>
      <c r="AD208" s="310">
        <v>231389.62</v>
      </c>
      <c r="AH208" s="310">
        <v>95446</v>
      </c>
    </row>
    <row r="209" spans="1:34" x14ac:dyDescent="0.25">
      <c r="A209" t="s">
        <v>2812</v>
      </c>
      <c r="B209" s="310">
        <v>593854.43999999994</v>
      </c>
      <c r="C209" s="310">
        <v>0</v>
      </c>
      <c r="D209" s="310">
        <v>79868.05</v>
      </c>
      <c r="G209" s="310">
        <v>814839.66</v>
      </c>
      <c r="H209" s="310">
        <v>84776.54</v>
      </c>
      <c r="K209" s="310">
        <v>22170</v>
      </c>
      <c r="L209" s="310">
        <v>59714.3</v>
      </c>
      <c r="N209" s="310">
        <v>-281</v>
      </c>
      <c r="R209" s="310">
        <v>-884207.58</v>
      </c>
      <c r="S209" s="310">
        <v>2085517.75</v>
      </c>
      <c r="T209" s="310">
        <v>1245031.69</v>
      </c>
      <c r="V209" s="310">
        <v>553.9</v>
      </c>
      <c r="X209" s="310">
        <v>396068.5</v>
      </c>
      <c r="Y209" s="310">
        <v>278566.01</v>
      </c>
      <c r="Z209" s="310">
        <v>806159.5</v>
      </c>
      <c r="AA209" s="310">
        <v>22650</v>
      </c>
      <c r="AB209" s="310">
        <v>5050</v>
      </c>
      <c r="AC209" s="310">
        <v>674997.51</v>
      </c>
      <c r="AD209" s="310">
        <v>69940.87</v>
      </c>
      <c r="AH209" s="310">
        <v>50997</v>
      </c>
    </row>
    <row r="210" spans="1:34" x14ac:dyDescent="0.25">
      <c r="A210" t="s">
        <v>2813</v>
      </c>
      <c r="B210" s="310">
        <v>1459286.14</v>
      </c>
      <c r="C210" s="310">
        <v>118387</v>
      </c>
      <c r="D210" s="310">
        <v>174338.85</v>
      </c>
      <c r="G210" s="310">
        <v>768177.87</v>
      </c>
      <c r="H210" s="310">
        <v>407045.54</v>
      </c>
      <c r="K210" s="310">
        <v>0</v>
      </c>
      <c r="L210" s="310">
        <v>45210</v>
      </c>
      <c r="N210" s="310">
        <v>0</v>
      </c>
      <c r="P210" s="310">
        <v>22800</v>
      </c>
      <c r="R210" s="310">
        <v>-360181.64</v>
      </c>
      <c r="S210" s="310">
        <v>2982894.62</v>
      </c>
      <c r="T210" s="310">
        <v>2179823.5</v>
      </c>
      <c r="V210" s="310">
        <v>2018.2</v>
      </c>
      <c r="X210" s="310">
        <v>2079038</v>
      </c>
      <c r="Y210" s="310">
        <v>214700</v>
      </c>
      <c r="Z210" s="310">
        <v>2596262</v>
      </c>
      <c r="AA210" s="310">
        <v>54111</v>
      </c>
      <c r="AC210" s="310">
        <v>1249229.6499999999</v>
      </c>
      <c r="AD210" s="310">
        <v>233964.63</v>
      </c>
      <c r="AE210" s="310">
        <v>83000</v>
      </c>
      <c r="AH210" s="310">
        <v>22500</v>
      </c>
    </row>
    <row r="211" spans="1:34" x14ac:dyDescent="0.25">
      <c r="A211" t="s">
        <v>2814</v>
      </c>
      <c r="B211" s="310">
        <v>401975.65</v>
      </c>
      <c r="C211" s="310">
        <v>74034</v>
      </c>
      <c r="D211" s="310">
        <v>138975.07</v>
      </c>
      <c r="G211" s="310">
        <v>1957800.81</v>
      </c>
      <c r="H211" s="310">
        <v>813099.75</v>
      </c>
      <c r="L211" s="310">
        <v>32703.96</v>
      </c>
      <c r="N211" s="310">
        <v>0</v>
      </c>
      <c r="Q211" s="310">
        <v>-367441.95</v>
      </c>
      <c r="R211" s="310">
        <v>434201.38</v>
      </c>
      <c r="S211" s="310">
        <v>2454994.11</v>
      </c>
      <c r="T211" s="310">
        <v>2192083.38</v>
      </c>
      <c r="U211" s="310">
        <v>181300</v>
      </c>
      <c r="V211" s="310">
        <v>615.76</v>
      </c>
      <c r="X211" s="310">
        <v>1179622</v>
      </c>
      <c r="Y211" s="310">
        <v>148200</v>
      </c>
      <c r="Z211" s="310">
        <v>1634583</v>
      </c>
      <c r="AA211" s="310">
        <v>15050</v>
      </c>
      <c r="AC211" s="310">
        <v>932160.1</v>
      </c>
      <c r="AD211" s="310">
        <v>278416.26</v>
      </c>
      <c r="AH211" s="310">
        <v>10184</v>
      </c>
    </row>
    <row r="212" spans="1:34" x14ac:dyDescent="0.25">
      <c r="A212" t="s">
        <v>2815</v>
      </c>
      <c r="B212" s="310">
        <v>1388392.51</v>
      </c>
      <c r="C212" s="310">
        <v>388890.4</v>
      </c>
      <c r="D212" s="310">
        <v>157924.35</v>
      </c>
      <c r="G212" s="310">
        <v>1290750.3799999999</v>
      </c>
      <c r="H212" s="310">
        <v>384849.8</v>
      </c>
      <c r="K212" s="310">
        <v>12940</v>
      </c>
      <c r="L212" s="310">
        <v>42341.68</v>
      </c>
      <c r="N212" s="310">
        <v>2517.84</v>
      </c>
      <c r="R212" s="310">
        <v>-80699.23</v>
      </c>
      <c r="S212" s="310">
        <v>3281871.5</v>
      </c>
      <c r="T212" s="310">
        <v>1489837.32</v>
      </c>
      <c r="U212" s="310">
        <v>126800</v>
      </c>
      <c r="V212" s="310">
        <v>1253.26</v>
      </c>
      <c r="X212" s="310">
        <v>960870</v>
      </c>
      <c r="Y212" s="310">
        <v>20000</v>
      </c>
      <c r="Z212" s="310">
        <v>1291793</v>
      </c>
      <c r="AA212" s="310">
        <v>17780</v>
      </c>
      <c r="AC212" s="310">
        <v>700211.3</v>
      </c>
      <c r="AD212" s="310">
        <v>170925.91</v>
      </c>
      <c r="AF212" s="310">
        <v>66214.720000000001</v>
      </c>
    </row>
    <row r="213" spans="1:34" x14ac:dyDescent="0.25">
      <c r="A213" t="s">
        <v>2816</v>
      </c>
      <c r="B213" s="310">
        <v>844490.07</v>
      </c>
      <c r="C213" s="310">
        <v>14195</v>
      </c>
      <c r="D213" s="310">
        <v>229408.14</v>
      </c>
      <c r="G213" s="310">
        <v>731745.83</v>
      </c>
      <c r="H213" s="310">
        <v>129696.64</v>
      </c>
      <c r="L213" s="310">
        <v>336328</v>
      </c>
      <c r="N213" s="310">
        <v>2199</v>
      </c>
      <c r="R213" s="310">
        <v>-293599.99</v>
      </c>
      <c r="S213" s="310">
        <v>1733966.78</v>
      </c>
      <c r="T213" s="310">
        <v>168957.65</v>
      </c>
      <c r="U213" s="310">
        <v>63000</v>
      </c>
      <c r="V213" s="310">
        <v>633.28</v>
      </c>
      <c r="X213" s="310">
        <v>878700</v>
      </c>
      <c r="Y213" s="310">
        <v>987768.89</v>
      </c>
      <c r="Z213" s="310">
        <v>1293375</v>
      </c>
      <c r="AA213" s="310">
        <v>12620</v>
      </c>
      <c r="AC213" s="310">
        <v>495878.21</v>
      </c>
      <c r="AD213" s="310">
        <v>107806.22</v>
      </c>
      <c r="AF213" s="310">
        <v>18738.5</v>
      </c>
    </row>
    <row r="214" spans="1:34" x14ac:dyDescent="0.25">
      <c r="A214" t="s">
        <v>2817</v>
      </c>
      <c r="B214" s="310">
        <v>898413.22</v>
      </c>
      <c r="C214" s="310">
        <v>312094.5</v>
      </c>
      <c r="D214" s="310">
        <v>62467</v>
      </c>
      <c r="G214" s="310">
        <v>1731323.68</v>
      </c>
      <c r="H214" s="310">
        <v>136219.10999999999</v>
      </c>
      <c r="K214" s="310">
        <v>1822.3</v>
      </c>
      <c r="L214" s="310">
        <v>236278.73</v>
      </c>
      <c r="N214" s="310">
        <v>412.35</v>
      </c>
      <c r="R214" s="310">
        <v>147247.62</v>
      </c>
      <c r="S214" s="310">
        <v>2788476.86</v>
      </c>
      <c r="T214" s="310">
        <v>1076152.21</v>
      </c>
      <c r="X214" s="310">
        <v>687245</v>
      </c>
      <c r="Z214" s="310">
        <v>1250675</v>
      </c>
      <c r="AA214" s="310">
        <v>15160</v>
      </c>
      <c r="AC214" s="310">
        <v>375078.54</v>
      </c>
      <c r="AD214" s="310">
        <v>156204.01999999999</v>
      </c>
    </row>
    <row r="215" spans="1:34" x14ac:dyDescent="0.25">
      <c r="A215" t="s">
        <v>2818</v>
      </c>
      <c r="B215" s="310">
        <v>1390027.29</v>
      </c>
      <c r="C215" s="310">
        <v>79704.5</v>
      </c>
      <c r="D215" s="310">
        <v>129895.07</v>
      </c>
      <c r="G215" s="310">
        <v>512228.24</v>
      </c>
      <c r="H215" s="310">
        <v>1042743.37</v>
      </c>
      <c r="K215" s="310">
        <v>18710</v>
      </c>
      <c r="L215" s="310">
        <v>61316.23</v>
      </c>
      <c r="N215" s="310">
        <v>1709.09</v>
      </c>
      <c r="R215" s="310">
        <v>-2190232.64</v>
      </c>
      <c r="S215" s="310">
        <v>5060758.04</v>
      </c>
      <c r="T215" s="310">
        <v>2082804.38</v>
      </c>
      <c r="V215" s="310">
        <v>2396.33</v>
      </c>
      <c r="X215" s="310">
        <v>1664190</v>
      </c>
      <c r="Y215" s="310">
        <v>64206.5</v>
      </c>
      <c r="Z215" s="310">
        <v>2462831.2999999998</v>
      </c>
      <c r="AB215" s="310">
        <v>12477</v>
      </c>
      <c r="AC215" s="310">
        <v>981093.57</v>
      </c>
      <c r="AD215" s="310">
        <v>154857.59</v>
      </c>
    </row>
    <row r="216" spans="1:34" x14ac:dyDescent="0.25">
      <c r="A216" t="s">
        <v>2819</v>
      </c>
      <c r="B216" s="310">
        <v>651335.76</v>
      </c>
      <c r="C216" s="310">
        <v>40935.25</v>
      </c>
      <c r="D216" s="310">
        <v>77880.58</v>
      </c>
      <c r="G216" s="310">
        <v>142632.72</v>
      </c>
      <c r="H216" s="310">
        <v>228861.02</v>
      </c>
      <c r="K216" s="310">
        <v>0</v>
      </c>
      <c r="L216" s="310">
        <v>26674.06</v>
      </c>
      <c r="N216" s="310">
        <v>1307</v>
      </c>
      <c r="R216" s="310">
        <v>-820725.62</v>
      </c>
      <c r="S216" s="310">
        <v>1741122.88</v>
      </c>
      <c r="T216" s="310">
        <v>905786.15</v>
      </c>
      <c r="V216" s="310">
        <v>499.46</v>
      </c>
      <c r="X216" s="310">
        <v>383920</v>
      </c>
      <c r="Y216" s="310">
        <v>140000.01</v>
      </c>
      <c r="Z216" s="310">
        <v>792938</v>
      </c>
      <c r="AA216" s="310">
        <v>18580</v>
      </c>
      <c r="AC216" s="310">
        <v>344119.32</v>
      </c>
      <c r="AD216" s="310">
        <v>80101.289999999994</v>
      </c>
      <c r="AH216" s="310">
        <v>1200</v>
      </c>
    </row>
    <row r="217" spans="1:34" x14ac:dyDescent="0.25">
      <c r="A217" t="s">
        <v>2820</v>
      </c>
      <c r="B217" s="310">
        <v>526509.17000000004</v>
      </c>
      <c r="C217" s="310">
        <v>43285.5</v>
      </c>
      <c r="D217" s="310">
        <v>87927.02</v>
      </c>
      <c r="G217" s="310">
        <v>752523.84</v>
      </c>
      <c r="H217" s="310">
        <v>364897.84</v>
      </c>
      <c r="K217" s="310">
        <v>0</v>
      </c>
      <c r="L217" s="310">
        <v>56801.96</v>
      </c>
      <c r="N217" s="310">
        <v>1174.1400000000001</v>
      </c>
      <c r="R217" s="310">
        <v>-2017108.39</v>
      </c>
      <c r="S217" s="310">
        <v>3760347.17</v>
      </c>
      <c r="T217" s="310">
        <v>1757940.66</v>
      </c>
      <c r="U217" s="310">
        <v>141600</v>
      </c>
      <c r="V217" s="310">
        <v>1130</v>
      </c>
      <c r="X217" s="310">
        <v>1239969</v>
      </c>
      <c r="Y217" s="310">
        <v>49600</v>
      </c>
      <c r="Z217" s="310">
        <v>1786767.92</v>
      </c>
      <c r="AC217" s="310">
        <v>858973.5</v>
      </c>
      <c r="AD217" s="310">
        <v>505951.75</v>
      </c>
      <c r="AH217" s="310">
        <v>64618</v>
      </c>
    </row>
    <row r="218" spans="1:34" x14ac:dyDescent="0.25">
      <c r="A218" t="s">
        <v>2821</v>
      </c>
      <c r="B218" s="310">
        <v>510011.07</v>
      </c>
      <c r="C218" s="310">
        <v>46700.25</v>
      </c>
      <c r="D218" s="310">
        <v>51958.5</v>
      </c>
      <c r="G218" s="310">
        <v>-33031.620000000003</v>
      </c>
      <c r="H218" s="310">
        <v>80844.149999999994</v>
      </c>
      <c r="K218" s="310">
        <v>-5285</v>
      </c>
      <c r="L218" s="310">
        <v>54100</v>
      </c>
      <c r="N218" s="310">
        <v>2182.79</v>
      </c>
      <c r="R218" s="310">
        <v>-1630504.47</v>
      </c>
      <c r="S218" s="310">
        <v>2267172.48</v>
      </c>
      <c r="T218" s="310">
        <v>899612.95</v>
      </c>
      <c r="U218" s="310">
        <v>115745</v>
      </c>
      <c r="V218" s="310">
        <v>733.82</v>
      </c>
      <c r="X218" s="310">
        <v>758868.5</v>
      </c>
      <c r="Y218" s="310">
        <v>21200</v>
      </c>
      <c r="Z218" s="310">
        <v>1050068.48</v>
      </c>
      <c r="AA218" s="310">
        <v>13360</v>
      </c>
      <c r="AC218" s="310">
        <v>595545.75</v>
      </c>
      <c r="AD218" s="310">
        <v>88817.22</v>
      </c>
      <c r="AH218" s="310">
        <v>79552.27</v>
      </c>
    </row>
    <row r="219" spans="1:34" x14ac:dyDescent="0.25">
      <c r="A219" t="s">
        <v>2822</v>
      </c>
      <c r="B219" s="310">
        <v>287080.65999999997</v>
      </c>
      <c r="C219" s="310">
        <v>13613.25</v>
      </c>
      <c r="D219" s="310">
        <v>18009.02</v>
      </c>
      <c r="G219" s="310">
        <v>239073.08</v>
      </c>
      <c r="H219" s="310">
        <v>141802.92000000001</v>
      </c>
      <c r="K219" s="310">
        <v>35702</v>
      </c>
      <c r="L219" s="310">
        <v>66919.33</v>
      </c>
      <c r="N219" s="310">
        <v>47018.19</v>
      </c>
      <c r="P219" s="310">
        <v>1815</v>
      </c>
      <c r="R219" s="310">
        <v>-1052181.5900000001</v>
      </c>
      <c r="S219" s="310">
        <v>1870864.76</v>
      </c>
      <c r="T219" s="310">
        <v>802288.04</v>
      </c>
      <c r="U219" s="310">
        <v>30000</v>
      </c>
      <c r="V219" s="310">
        <v>477.17</v>
      </c>
      <c r="X219" s="310">
        <v>1210671</v>
      </c>
      <c r="Y219" s="310">
        <v>1600</v>
      </c>
      <c r="Z219" s="310">
        <v>1443456</v>
      </c>
      <c r="AA219" s="310">
        <v>2500</v>
      </c>
      <c r="AB219" s="310">
        <v>6360</v>
      </c>
      <c r="AC219" s="310">
        <v>536210.04</v>
      </c>
      <c r="AD219" s="310">
        <v>232463.18</v>
      </c>
      <c r="AH219" s="310">
        <v>94605.75</v>
      </c>
    </row>
    <row r="220" spans="1:34" x14ac:dyDescent="0.25">
      <c r="A220" t="s">
        <v>2823</v>
      </c>
      <c r="B220" s="310">
        <v>537908.54</v>
      </c>
      <c r="C220" s="310">
        <v>39494.6</v>
      </c>
      <c r="D220" s="310">
        <v>251035.39</v>
      </c>
      <c r="G220" s="310">
        <v>226404.34</v>
      </c>
      <c r="H220" s="310">
        <v>681770.89</v>
      </c>
      <c r="K220" s="310">
        <v>17875</v>
      </c>
      <c r="L220" s="310">
        <v>32747.26</v>
      </c>
      <c r="N220" s="310">
        <v>678.4</v>
      </c>
      <c r="P220" s="310">
        <v>1827</v>
      </c>
      <c r="R220" s="310">
        <v>-2314289.4700000002</v>
      </c>
      <c r="S220" s="310">
        <v>4524693.96</v>
      </c>
      <c r="T220" s="310">
        <v>1635693.59</v>
      </c>
      <c r="U220" s="310">
        <v>-29400</v>
      </c>
      <c r="V220" s="310">
        <v>963.43</v>
      </c>
      <c r="X220" s="310">
        <v>1789764.7</v>
      </c>
      <c r="Y220" s="310">
        <v>133334</v>
      </c>
      <c r="Z220" s="310">
        <v>2461731.9</v>
      </c>
      <c r="AA220" s="310">
        <v>32904</v>
      </c>
      <c r="AB220" s="310">
        <v>3840</v>
      </c>
      <c r="AC220" s="310">
        <v>1065380.77</v>
      </c>
      <c r="AD220" s="310">
        <v>313825.73</v>
      </c>
      <c r="AH220" s="310">
        <v>179591.71</v>
      </c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T222"/>
  <sheetViews>
    <sheetView zoomScale="68" zoomScaleNormal="68" workbookViewId="0">
      <pane ySplit="3" topLeftCell="A124" activePane="bottomLeft" state="frozen"/>
      <selection pane="bottomLeft" activeCell="AR11" sqref="AR11"/>
    </sheetView>
  </sheetViews>
  <sheetFormatPr defaultColWidth="9" defaultRowHeight="13.8" x14ac:dyDescent="0.25"/>
  <cols>
    <col min="1" max="1" width="6.69921875" style="238" bestFit="1" customWidth="1"/>
    <col min="2" max="2" width="14.59765625" style="238" customWidth="1"/>
    <col min="3" max="3" width="7.5" style="238" bestFit="1" customWidth="1"/>
    <col min="4" max="4" width="44.59765625" style="238" bestFit="1" customWidth="1"/>
    <col min="5" max="5" width="22.3984375" customWidth="1"/>
    <col min="6" max="6" width="31.5" style="335" bestFit="1" customWidth="1"/>
    <col min="7" max="7" width="30.59765625" style="335" bestFit="1" customWidth="1"/>
    <col min="8" max="8" width="23.296875" style="335" bestFit="1" customWidth="1"/>
    <col min="9" max="9" width="23" style="335" bestFit="1" customWidth="1"/>
    <col min="10" max="10" width="18" bestFit="1" customWidth="1"/>
    <col min="11" max="13" width="8.796875"/>
    <col min="14" max="14" width="20.796875" bestFit="1" customWidth="1"/>
    <col min="15" max="15" width="18" style="342" bestFit="1" customWidth="1"/>
    <col min="16" max="16" width="19.3984375" style="342" bestFit="1" customWidth="1"/>
    <col min="17" max="17" width="8.796875" style="342"/>
    <col min="18" max="18" width="20.796875" style="342" bestFit="1" customWidth="1"/>
    <col min="19" max="19" width="20.5" style="342" bestFit="1" customWidth="1"/>
    <col min="20" max="20" width="22.8984375" bestFit="1" customWidth="1"/>
    <col min="21" max="23" width="8.796875"/>
    <col min="24" max="24" width="44.69921875" style="329" bestFit="1" customWidth="1"/>
    <col min="25" max="28" width="8.796875" style="329"/>
    <col min="29" max="29" width="18" style="329" bestFit="1" customWidth="1"/>
    <col min="30" max="39" width="8.796875" style="333"/>
    <col min="40" max="40" width="16.5" style="248" bestFit="1" customWidth="1"/>
    <col min="41" max="41" width="15.19921875" style="249" bestFit="1" customWidth="1"/>
    <col min="42" max="42" width="16.8984375" style="272" customWidth="1"/>
    <col min="43" max="43" width="18.09765625" style="268" bestFit="1" customWidth="1"/>
    <col min="44" max="44" width="19.3984375" style="275" bestFit="1" customWidth="1"/>
    <col min="45" max="45" width="15.19921875" style="250" bestFit="1" customWidth="1"/>
    <col min="46" max="46" width="17.8984375" style="274" bestFit="1" customWidth="1"/>
    <col min="47" max="16384" width="9" style="274"/>
  </cols>
  <sheetData>
    <row r="1" spans="1:45" x14ac:dyDescent="0.25">
      <c r="E1" t="s">
        <v>2458</v>
      </c>
      <c r="F1" s="335" t="s">
        <v>2459</v>
      </c>
      <c r="G1" s="335" t="s">
        <v>2460</v>
      </c>
      <c r="H1" s="335" t="s">
        <v>2461</v>
      </c>
      <c r="I1" s="335" t="s">
        <v>2462</v>
      </c>
      <c r="J1" t="s">
        <v>2613</v>
      </c>
      <c r="K1" t="s">
        <v>2463</v>
      </c>
      <c r="L1" t="s">
        <v>2464</v>
      </c>
      <c r="M1" t="s">
        <v>2465</v>
      </c>
      <c r="N1" t="s">
        <v>2614</v>
      </c>
      <c r="O1" s="342" t="s">
        <v>2466</v>
      </c>
      <c r="P1" s="342" t="s">
        <v>2467</v>
      </c>
      <c r="Q1" s="342" t="s">
        <v>2470</v>
      </c>
      <c r="R1" s="342" t="s">
        <v>2471</v>
      </c>
      <c r="S1" s="342" t="s">
        <v>2615</v>
      </c>
      <c r="T1" t="s">
        <v>2472</v>
      </c>
      <c r="U1" t="s">
        <v>2473</v>
      </c>
      <c r="V1" t="s">
        <v>2474</v>
      </c>
      <c r="W1" t="s">
        <v>2475</v>
      </c>
      <c r="X1" s="329" t="s">
        <v>2478</v>
      </c>
      <c r="Y1" s="329" t="s">
        <v>2479</v>
      </c>
      <c r="Z1" s="329" t="s">
        <v>2480</v>
      </c>
      <c r="AA1" s="329" t="s">
        <v>2616</v>
      </c>
      <c r="AB1" s="329" t="s">
        <v>2481</v>
      </c>
      <c r="AC1" s="329" t="s">
        <v>2483</v>
      </c>
      <c r="AD1" s="333" t="s">
        <v>2484</v>
      </c>
      <c r="AE1" s="333" t="s">
        <v>2485</v>
      </c>
      <c r="AF1" s="333" t="s">
        <v>2486</v>
      </c>
      <c r="AG1" s="333" t="s">
        <v>2487</v>
      </c>
      <c r="AH1" s="333" t="s">
        <v>2488</v>
      </c>
      <c r="AI1" s="333" t="s">
        <v>2489</v>
      </c>
      <c r="AJ1" s="333" t="s">
        <v>2617</v>
      </c>
      <c r="AK1" s="333" t="s">
        <v>2618</v>
      </c>
      <c r="AL1" s="333" t="s">
        <v>2490</v>
      </c>
      <c r="AN1" s="248" t="s">
        <v>6</v>
      </c>
      <c r="AO1" s="249" t="s">
        <v>7</v>
      </c>
      <c r="AP1" s="272" t="s">
        <v>8</v>
      </c>
      <c r="AQ1" s="251" t="s">
        <v>9</v>
      </c>
      <c r="AR1" s="273" t="s">
        <v>10</v>
      </c>
      <c r="AS1" s="253" t="s">
        <v>11</v>
      </c>
    </row>
    <row r="2" spans="1:45" x14ac:dyDescent="0.25">
      <c r="E2" t="s">
        <v>2491</v>
      </c>
      <c r="F2" s="335" t="s">
        <v>2492</v>
      </c>
      <c r="G2" s="335" t="s">
        <v>2493</v>
      </c>
      <c r="H2" s="335" t="s">
        <v>2494</v>
      </c>
      <c r="I2" s="335" t="s">
        <v>2495</v>
      </c>
      <c r="J2" t="s">
        <v>2619</v>
      </c>
      <c r="K2" t="s">
        <v>2496</v>
      </c>
      <c r="L2" t="s">
        <v>2497</v>
      </c>
      <c r="M2" t="s">
        <v>2498</v>
      </c>
      <c r="N2" t="s">
        <v>2620</v>
      </c>
      <c r="O2" s="342" t="s">
        <v>2499</v>
      </c>
      <c r="P2" s="342" t="s">
        <v>2500</v>
      </c>
      <c r="Q2" s="342" t="s">
        <v>2503</v>
      </c>
      <c r="R2" s="342" t="s">
        <v>2504</v>
      </c>
      <c r="S2" s="342" t="s">
        <v>2621</v>
      </c>
      <c r="T2" t="s">
        <v>2505</v>
      </c>
      <c r="U2" t="s">
        <v>2506</v>
      </c>
      <c r="V2" t="s">
        <v>2507</v>
      </c>
      <c r="W2" t="s">
        <v>2508</v>
      </c>
      <c r="X2" s="329" t="s">
        <v>2511</v>
      </c>
      <c r="Y2" s="329" t="s">
        <v>2512</v>
      </c>
      <c r="Z2" s="329" t="s">
        <v>2513</v>
      </c>
      <c r="AA2" s="329" t="s">
        <v>2622</v>
      </c>
      <c r="AB2" s="329" t="s">
        <v>2514</v>
      </c>
      <c r="AC2" s="329" t="s">
        <v>2516</v>
      </c>
      <c r="AD2" s="333" t="s">
        <v>2517</v>
      </c>
      <c r="AE2" s="333" t="s">
        <v>2518</v>
      </c>
      <c r="AF2" s="333" t="s">
        <v>2519</v>
      </c>
      <c r="AG2" s="333" t="s">
        <v>2520</v>
      </c>
      <c r="AH2" s="333" t="s">
        <v>2521</v>
      </c>
      <c r="AI2" s="333" t="s">
        <v>2522</v>
      </c>
      <c r="AJ2" s="333" t="s">
        <v>2623</v>
      </c>
      <c r="AK2" s="333" t="s">
        <v>2624</v>
      </c>
      <c r="AL2" s="333" t="s">
        <v>2523</v>
      </c>
    </row>
    <row r="3" spans="1:45" x14ac:dyDescent="0.25">
      <c r="B3" s="238" t="s">
        <v>55</v>
      </c>
      <c r="E3" t="s">
        <v>2524</v>
      </c>
      <c r="F3" s="336">
        <v>147113939.97</v>
      </c>
      <c r="G3" s="336">
        <v>22700730.559999999</v>
      </c>
      <c r="H3" s="336">
        <v>38918605.899999999</v>
      </c>
      <c r="I3" s="336">
        <v>0</v>
      </c>
      <c r="J3" s="310">
        <v>321513</v>
      </c>
      <c r="K3" s="310">
        <v>152881819.56999999</v>
      </c>
      <c r="L3" s="310">
        <v>82896687.790000007</v>
      </c>
      <c r="M3" s="310">
        <v>0</v>
      </c>
      <c r="N3" s="310">
        <v>0</v>
      </c>
      <c r="O3" s="343">
        <v>1976306.12</v>
      </c>
      <c r="P3" s="343">
        <v>16076334.73</v>
      </c>
      <c r="Q3" s="343">
        <v>3269484.2</v>
      </c>
      <c r="R3" s="343">
        <v>131879.51</v>
      </c>
      <c r="S3" s="343">
        <v>0</v>
      </c>
      <c r="T3" s="310">
        <v>7960439.7999999998</v>
      </c>
      <c r="U3" s="310">
        <v>-10724031.34</v>
      </c>
      <c r="V3" s="310">
        <v>-60978867.560000002</v>
      </c>
      <c r="W3" s="310">
        <v>512719192.50999999</v>
      </c>
      <c r="X3" s="330">
        <v>254302955.81999999</v>
      </c>
      <c r="Y3" s="330">
        <v>22636398.140000001</v>
      </c>
      <c r="Z3" s="330">
        <v>221806.34</v>
      </c>
      <c r="AA3" s="330">
        <v>1089568.5</v>
      </c>
      <c r="AB3" s="330">
        <v>268406050.19999999</v>
      </c>
      <c r="AC3" s="330">
        <v>31108245.960000001</v>
      </c>
      <c r="AD3" s="334">
        <v>373333141.33999997</v>
      </c>
      <c r="AE3" s="334">
        <v>2717569</v>
      </c>
      <c r="AF3" s="334">
        <v>621783</v>
      </c>
      <c r="AG3" s="334">
        <v>173995041.94999999</v>
      </c>
      <c r="AH3" s="334">
        <v>37113659.109999999</v>
      </c>
      <c r="AI3" s="334">
        <v>882065.43</v>
      </c>
      <c r="AJ3" s="334">
        <v>244287.12</v>
      </c>
      <c r="AK3" s="334">
        <v>85629.16</v>
      </c>
      <c r="AL3" s="334">
        <v>14369290.029999999</v>
      </c>
      <c r="AN3" s="248">
        <f t="shared" ref="AN3:AS3" si="0">SUM(AN4:AN222)</f>
        <v>208733276.43000004</v>
      </c>
      <c r="AO3" s="249">
        <f t="shared" si="0"/>
        <v>21454004.559999995</v>
      </c>
      <c r="AP3" s="272">
        <f t="shared" si="0"/>
        <v>187279271.87000003</v>
      </c>
      <c r="AQ3" s="268">
        <f t="shared" si="0"/>
        <v>579344544.41000021</v>
      </c>
      <c r="AR3" s="275">
        <f t="shared" si="0"/>
        <v>604233388.6899997</v>
      </c>
      <c r="AS3" s="250">
        <f t="shared" si="0"/>
        <v>-24888844.280000024</v>
      </c>
    </row>
    <row r="4" spans="1:45" x14ac:dyDescent="0.25">
      <c r="D4" s="238" t="s">
        <v>12</v>
      </c>
      <c r="E4" t="s">
        <v>15</v>
      </c>
      <c r="F4" s="336">
        <v>269279.90999999997</v>
      </c>
      <c r="H4" s="336">
        <v>33927</v>
      </c>
      <c r="K4" s="310">
        <v>49748.62</v>
      </c>
      <c r="L4" s="310">
        <v>65585.19</v>
      </c>
      <c r="R4" s="343">
        <v>-3973259.51</v>
      </c>
      <c r="U4" s="310">
        <v>2351172.4700000002</v>
      </c>
      <c r="V4" s="310">
        <v>-1003440.34</v>
      </c>
      <c r="W4" s="310">
        <v>2450442</v>
      </c>
      <c r="X4" s="330">
        <v>81220</v>
      </c>
      <c r="Z4" s="330">
        <v>99.18</v>
      </c>
      <c r="AB4" s="330">
        <v>1522208</v>
      </c>
      <c r="AC4" s="330">
        <v>870922.55</v>
      </c>
      <c r="AD4" s="334">
        <v>1634982</v>
      </c>
      <c r="AG4" s="334">
        <v>72641.55</v>
      </c>
      <c r="AH4" s="334">
        <v>173200.08</v>
      </c>
      <c r="AN4" s="248">
        <f t="shared" ref="AN4:AN10" si="1">SUM(F4:I4)</f>
        <v>303206.90999999997</v>
      </c>
      <c r="AO4" s="249">
        <f t="shared" ref="AO4:AO9" si="2">SUM(O4:R4)</f>
        <v>-3973259.51</v>
      </c>
      <c r="AP4" s="272">
        <f>AN4-AO4</f>
        <v>4276466.42</v>
      </c>
      <c r="AQ4" s="268">
        <f t="shared" ref="AQ4:AQ9" si="3">SUM(W4:AB4)</f>
        <v>4053969.18</v>
      </c>
      <c r="AR4" s="275">
        <f t="shared" ref="AR4:AR9" si="4">SUM(AC4:AM4)</f>
        <v>2751746.1799999997</v>
      </c>
      <c r="AS4" s="250">
        <f>AQ4-AR4</f>
        <v>1302223.0000000005</v>
      </c>
    </row>
    <row r="5" spans="1:45" x14ac:dyDescent="0.25">
      <c r="D5" s="238" t="s">
        <v>1419</v>
      </c>
      <c r="F5" s="336"/>
      <c r="H5" s="336"/>
      <c r="K5" s="310"/>
      <c r="L5" s="310"/>
      <c r="R5" s="343"/>
      <c r="U5" s="310"/>
      <c r="V5" s="310"/>
      <c r="W5" s="310"/>
      <c r="X5" s="330"/>
      <c r="Z5" s="330"/>
      <c r="AB5" s="330"/>
      <c r="AC5" s="330"/>
      <c r="AD5" s="334"/>
      <c r="AG5" s="334"/>
      <c r="AH5" s="334"/>
      <c r="AN5" s="248">
        <f t="shared" si="1"/>
        <v>0</v>
      </c>
      <c r="AO5" s="249">
        <f t="shared" si="2"/>
        <v>0</v>
      </c>
      <c r="AP5" s="272">
        <f>AN5-AO5</f>
        <v>0</v>
      </c>
      <c r="AQ5" s="268">
        <f t="shared" si="3"/>
        <v>0</v>
      </c>
      <c r="AR5" s="275">
        <f t="shared" si="4"/>
        <v>0</v>
      </c>
      <c r="AS5" s="250">
        <f t="shared" ref="AS5:AS68" si="5">AQ5-AR5</f>
        <v>0</v>
      </c>
    </row>
    <row r="6" spans="1:45" x14ac:dyDescent="0.25">
      <c r="D6" s="238" t="s">
        <v>13</v>
      </c>
      <c r="F6" s="336"/>
      <c r="H6" s="336"/>
      <c r="K6" s="310"/>
      <c r="L6" s="310"/>
      <c r="R6" s="343"/>
      <c r="U6" s="310"/>
      <c r="V6" s="310"/>
      <c r="W6" s="310"/>
      <c r="X6" s="330"/>
      <c r="Z6" s="330"/>
      <c r="AB6" s="330"/>
      <c r="AC6" s="330"/>
      <c r="AD6" s="334"/>
      <c r="AG6" s="334"/>
      <c r="AH6" s="334"/>
      <c r="AN6" s="248">
        <f t="shared" si="1"/>
        <v>0</v>
      </c>
      <c r="AO6" s="249">
        <f t="shared" si="2"/>
        <v>0</v>
      </c>
      <c r="AP6" s="272">
        <f t="shared" ref="AP6:AP9" si="6">AN6-AO6</f>
        <v>0</v>
      </c>
      <c r="AQ6" s="268">
        <f t="shared" si="3"/>
        <v>0</v>
      </c>
      <c r="AR6" s="275">
        <f t="shared" si="4"/>
        <v>0</v>
      </c>
      <c r="AS6" s="250">
        <f t="shared" si="5"/>
        <v>0</v>
      </c>
    </row>
    <row r="7" spans="1:45" x14ac:dyDescent="0.25">
      <c r="D7" s="238" t="s">
        <v>14</v>
      </c>
      <c r="F7" s="336"/>
      <c r="H7" s="336"/>
      <c r="K7" s="310"/>
      <c r="L7" s="310"/>
      <c r="R7" s="343"/>
      <c r="U7" s="310"/>
      <c r="V7" s="310"/>
      <c r="W7" s="310"/>
      <c r="X7" s="330"/>
      <c r="Z7" s="330"/>
      <c r="AB7" s="330"/>
      <c r="AC7" s="330"/>
      <c r="AD7" s="334"/>
      <c r="AG7" s="334"/>
      <c r="AH7" s="334"/>
      <c r="AN7" s="248">
        <f t="shared" si="1"/>
        <v>0</v>
      </c>
      <c r="AO7" s="249">
        <f t="shared" si="2"/>
        <v>0</v>
      </c>
      <c r="AP7" s="272">
        <f t="shared" si="6"/>
        <v>0</v>
      </c>
      <c r="AQ7" s="268">
        <f t="shared" si="3"/>
        <v>0</v>
      </c>
      <c r="AR7" s="275">
        <f t="shared" si="4"/>
        <v>0</v>
      </c>
      <c r="AS7" s="250">
        <f t="shared" si="5"/>
        <v>0</v>
      </c>
    </row>
    <row r="8" spans="1:45" x14ac:dyDescent="0.25">
      <c r="D8" s="238" t="s">
        <v>15</v>
      </c>
      <c r="F8" s="336"/>
      <c r="H8" s="336"/>
      <c r="K8" s="310"/>
      <c r="L8" s="310"/>
      <c r="R8" s="343"/>
      <c r="U8" s="310"/>
      <c r="V8" s="310"/>
      <c r="W8" s="310"/>
      <c r="X8" s="330"/>
      <c r="Z8" s="330"/>
      <c r="AB8" s="330"/>
      <c r="AC8" s="330"/>
      <c r="AD8" s="334"/>
      <c r="AG8" s="334"/>
      <c r="AH8" s="334"/>
      <c r="AN8" s="248">
        <f t="shared" si="1"/>
        <v>0</v>
      </c>
      <c r="AO8" s="249">
        <f t="shared" si="2"/>
        <v>0</v>
      </c>
      <c r="AP8" s="272">
        <f t="shared" si="6"/>
        <v>0</v>
      </c>
      <c r="AQ8" s="268">
        <f t="shared" si="3"/>
        <v>0</v>
      </c>
      <c r="AR8" s="275">
        <f t="shared" si="4"/>
        <v>0</v>
      </c>
      <c r="AS8" s="250">
        <f t="shared" si="5"/>
        <v>0</v>
      </c>
    </row>
    <row r="9" spans="1:45" ht="14.4" thickBot="1" x14ac:dyDescent="0.3">
      <c r="D9" s="238" t="s">
        <v>16</v>
      </c>
      <c r="F9" s="336"/>
      <c r="H9" s="336"/>
      <c r="K9" s="310"/>
      <c r="L9" s="310"/>
      <c r="R9" s="343"/>
      <c r="U9" s="310"/>
      <c r="V9" s="310"/>
      <c r="W9" s="310"/>
      <c r="X9" s="330"/>
      <c r="Z9" s="330"/>
      <c r="AB9" s="330"/>
      <c r="AC9" s="330"/>
      <c r="AD9" s="334"/>
      <c r="AG9" s="334"/>
      <c r="AH9" s="334"/>
      <c r="AN9" s="248">
        <f t="shared" si="1"/>
        <v>0</v>
      </c>
      <c r="AO9" s="249">
        <f t="shared" si="2"/>
        <v>0</v>
      </c>
      <c r="AP9" s="272">
        <f t="shared" si="6"/>
        <v>0</v>
      </c>
      <c r="AQ9" s="268">
        <f t="shared" si="3"/>
        <v>0</v>
      </c>
      <c r="AR9" s="275">
        <f t="shared" si="4"/>
        <v>0</v>
      </c>
      <c r="AS9" s="250">
        <f t="shared" si="5"/>
        <v>0</v>
      </c>
    </row>
    <row r="10" spans="1:45" ht="14.4" thickBot="1" x14ac:dyDescent="0.3">
      <c r="A10" s="238" t="s">
        <v>300</v>
      </c>
      <c r="B10" s="238" t="s">
        <v>41</v>
      </c>
      <c r="C10" s="276">
        <v>6923</v>
      </c>
      <c r="D10" s="277" t="s">
        <v>1420</v>
      </c>
      <c r="E10" t="s">
        <v>2625</v>
      </c>
      <c r="F10" s="336">
        <v>755454.95</v>
      </c>
      <c r="G10" s="336">
        <v>32800</v>
      </c>
      <c r="H10" s="336">
        <v>581509.57999999996</v>
      </c>
      <c r="K10" s="310">
        <v>94762</v>
      </c>
      <c r="L10" s="310">
        <v>1157200.81</v>
      </c>
      <c r="O10" s="343">
        <v>19000</v>
      </c>
      <c r="P10" s="343">
        <v>118533.42</v>
      </c>
      <c r="R10" s="343">
        <v>0</v>
      </c>
      <c r="V10" s="310">
        <v>672568.21</v>
      </c>
      <c r="W10" s="310">
        <v>1691218.36</v>
      </c>
      <c r="X10" s="330">
        <v>1236165.3600000001</v>
      </c>
      <c r="Y10" s="330">
        <v>593300</v>
      </c>
      <c r="Z10" s="330">
        <v>590.63</v>
      </c>
      <c r="AB10" s="330">
        <v>2277014.5</v>
      </c>
      <c r="AC10" s="330">
        <v>199020</v>
      </c>
      <c r="AD10" s="334">
        <v>2944359.5</v>
      </c>
      <c r="AE10" s="334">
        <v>4364</v>
      </c>
      <c r="AG10" s="334">
        <v>943257.44</v>
      </c>
      <c r="AH10" s="334">
        <v>293702.2</v>
      </c>
      <c r="AN10" s="321">
        <f t="shared" si="1"/>
        <v>1369764.5299999998</v>
      </c>
      <c r="AO10" s="344">
        <f>SUM(O10:S10)</f>
        <v>137533.41999999998</v>
      </c>
      <c r="AP10" s="345">
        <f>AN10-AO10</f>
        <v>1232231.1099999999</v>
      </c>
      <c r="AQ10" s="346">
        <f>SUM(X10:AC10)</f>
        <v>4306090.49</v>
      </c>
      <c r="AR10" s="347">
        <f>SUM(AD10:AM10)</f>
        <v>4185683.14</v>
      </c>
      <c r="AS10" s="250">
        <f t="shared" si="5"/>
        <v>120407.35000000009</v>
      </c>
    </row>
    <row r="11" spans="1:45" ht="14.4" thickBot="1" x14ac:dyDescent="0.3">
      <c r="A11" s="238" t="s">
        <v>300</v>
      </c>
      <c r="B11" s="238" t="s">
        <v>41</v>
      </c>
      <c r="C11" s="276">
        <v>7817</v>
      </c>
      <c r="D11" s="277" t="s">
        <v>812</v>
      </c>
      <c r="E11" t="s">
        <v>2626</v>
      </c>
      <c r="F11" s="336">
        <v>682075.76</v>
      </c>
      <c r="G11" s="336">
        <v>14878</v>
      </c>
      <c r="H11" s="336">
        <v>488621.72</v>
      </c>
      <c r="K11" s="310">
        <v>382669.61</v>
      </c>
      <c r="L11" s="310">
        <v>368033.85</v>
      </c>
      <c r="P11" s="343">
        <v>133535.56</v>
      </c>
      <c r="R11" s="343">
        <v>0</v>
      </c>
      <c r="V11" s="310">
        <v>437077.4</v>
      </c>
      <c r="W11" s="310">
        <v>1534772.11</v>
      </c>
      <c r="X11" s="330">
        <v>1230361.73</v>
      </c>
      <c r="Y11" s="330">
        <v>207926</v>
      </c>
      <c r="Z11" s="330">
        <v>682.55</v>
      </c>
      <c r="AB11" s="330">
        <v>2369382.5</v>
      </c>
      <c r="AC11" s="330">
        <v>143110</v>
      </c>
      <c r="AD11" s="334">
        <v>3081315.5</v>
      </c>
      <c r="AE11" s="334">
        <v>13508</v>
      </c>
      <c r="AG11" s="334">
        <v>789621.02</v>
      </c>
      <c r="AH11" s="334">
        <v>236124.39</v>
      </c>
      <c r="AN11" s="321">
        <f t="shared" ref="AN11:AN74" si="7">SUM(F11:I11)</f>
        <v>1185575.48</v>
      </c>
      <c r="AO11" s="344">
        <f t="shared" ref="AO11:AO74" si="8">SUM(O11:S11)</f>
        <v>133535.56</v>
      </c>
      <c r="AP11" s="345">
        <f t="shared" ref="AP11:AP74" si="9">AN11-AO11</f>
        <v>1052039.92</v>
      </c>
      <c r="AQ11" s="346">
        <f t="shared" ref="AQ11:AQ74" si="10">SUM(X11:AC11)</f>
        <v>3951462.7800000003</v>
      </c>
      <c r="AR11" s="347">
        <f t="shared" ref="AR11:AR74" si="11">SUM(AD11:AM11)</f>
        <v>4120568.91</v>
      </c>
      <c r="AS11" s="250">
        <f t="shared" si="5"/>
        <v>-169106.12999999989</v>
      </c>
    </row>
    <row r="12" spans="1:45" ht="14.4" thickBot="1" x14ac:dyDescent="0.3">
      <c r="A12" s="238" t="s">
        <v>300</v>
      </c>
      <c r="B12" s="238" t="s">
        <v>41</v>
      </c>
      <c r="C12" s="276">
        <v>11016</v>
      </c>
      <c r="D12" s="277" t="s">
        <v>813</v>
      </c>
      <c r="E12" t="s">
        <v>2627</v>
      </c>
      <c r="F12" s="336">
        <v>958440.56</v>
      </c>
      <c r="G12" s="336">
        <v>18063.599999999999</v>
      </c>
      <c r="H12" s="336">
        <v>867998.61</v>
      </c>
      <c r="K12" s="310">
        <v>667599.35</v>
      </c>
      <c r="L12" s="310">
        <v>479546.73</v>
      </c>
      <c r="P12" s="343">
        <v>372959.44</v>
      </c>
      <c r="R12" s="343">
        <v>186.95</v>
      </c>
      <c r="V12" s="310">
        <v>2639630.8199999998</v>
      </c>
      <c r="W12" s="310">
        <v>1567224.53</v>
      </c>
      <c r="X12" s="330">
        <v>1414199.03</v>
      </c>
      <c r="Y12" s="330">
        <v>-123920</v>
      </c>
      <c r="Z12" s="330">
        <v>2226.5700000000002</v>
      </c>
      <c r="AB12" s="330">
        <v>1836830</v>
      </c>
      <c r="AC12" s="330">
        <v>90250</v>
      </c>
      <c r="AD12" s="334">
        <v>2529521</v>
      </c>
      <c r="AE12" s="334">
        <v>15712</v>
      </c>
      <c r="AF12" s="334">
        <v>1600</v>
      </c>
      <c r="AG12" s="334">
        <v>1841523.84</v>
      </c>
      <c r="AH12" s="334">
        <v>224247.65</v>
      </c>
      <c r="AL12" s="334">
        <v>195334</v>
      </c>
      <c r="AN12" s="321">
        <f t="shared" si="7"/>
        <v>1844502.77</v>
      </c>
      <c r="AO12" s="344">
        <f t="shared" si="8"/>
        <v>373146.39</v>
      </c>
      <c r="AP12" s="345">
        <f t="shared" si="9"/>
        <v>1471356.38</v>
      </c>
      <c r="AQ12" s="346">
        <f t="shared" si="10"/>
        <v>3219585.6</v>
      </c>
      <c r="AR12" s="347">
        <f t="shared" si="11"/>
        <v>4807938.49</v>
      </c>
      <c r="AS12" s="250">
        <f t="shared" si="5"/>
        <v>-1588352.8900000001</v>
      </c>
    </row>
    <row r="13" spans="1:45" ht="14.4" thickBot="1" x14ac:dyDescent="0.3">
      <c r="A13" s="238" t="s">
        <v>300</v>
      </c>
      <c r="B13" s="238" t="s">
        <v>41</v>
      </c>
      <c r="C13" s="276">
        <v>5402</v>
      </c>
      <c r="D13" s="277" t="s">
        <v>814</v>
      </c>
      <c r="E13" t="s">
        <v>2628</v>
      </c>
      <c r="F13" s="336">
        <v>1353397.25</v>
      </c>
      <c r="G13" s="336">
        <v>6900</v>
      </c>
      <c r="H13" s="336">
        <v>397765.85</v>
      </c>
      <c r="K13" s="310">
        <v>65268.26</v>
      </c>
      <c r="L13" s="310">
        <v>1988451.37</v>
      </c>
      <c r="O13" s="343">
        <v>5760</v>
      </c>
      <c r="P13" s="343">
        <v>38100</v>
      </c>
      <c r="R13" s="343">
        <v>0</v>
      </c>
      <c r="V13" s="310">
        <v>1337475.28</v>
      </c>
      <c r="W13" s="310">
        <v>1097038.29</v>
      </c>
      <c r="X13" s="330">
        <v>933114.08</v>
      </c>
      <c r="Y13" s="330">
        <v>1800000</v>
      </c>
      <c r="Z13" s="330">
        <v>1694.66</v>
      </c>
      <c r="AB13" s="330">
        <v>1791718.5</v>
      </c>
      <c r="AC13" s="330">
        <v>214940.69</v>
      </c>
      <c r="AD13" s="334">
        <v>2221290.19</v>
      </c>
      <c r="AE13" s="334">
        <v>9708</v>
      </c>
      <c r="AG13" s="334">
        <v>545752.24</v>
      </c>
      <c r="AH13" s="334">
        <v>631308.34</v>
      </c>
      <c r="AN13" s="321">
        <f t="shared" si="7"/>
        <v>1758063.1</v>
      </c>
      <c r="AO13" s="344">
        <f t="shared" si="8"/>
        <v>43860</v>
      </c>
      <c r="AP13" s="345">
        <f t="shared" si="9"/>
        <v>1714203.1</v>
      </c>
      <c r="AQ13" s="346">
        <f t="shared" si="10"/>
        <v>4741467.9300000006</v>
      </c>
      <c r="AR13" s="347">
        <f t="shared" si="11"/>
        <v>3408058.7699999996</v>
      </c>
      <c r="AS13" s="250">
        <f t="shared" si="5"/>
        <v>1333409.1600000011</v>
      </c>
    </row>
    <row r="14" spans="1:45" ht="14.4" thickBot="1" x14ac:dyDescent="0.3">
      <c r="A14" s="238" t="s">
        <v>300</v>
      </c>
      <c r="B14" s="238" t="s">
        <v>41</v>
      </c>
      <c r="C14" s="276">
        <v>4534</v>
      </c>
      <c r="D14" s="277" t="s">
        <v>815</v>
      </c>
      <c r="E14" t="s">
        <v>2629</v>
      </c>
      <c r="F14" s="336">
        <v>322539.28000000003</v>
      </c>
      <c r="G14" s="336">
        <v>1379.65</v>
      </c>
      <c r="H14" s="336">
        <v>225924.48000000001</v>
      </c>
      <c r="K14" s="310">
        <v>1904032.97</v>
      </c>
      <c r="L14" s="310">
        <v>223399.56</v>
      </c>
      <c r="O14" s="343">
        <v>1460</v>
      </c>
      <c r="P14" s="343">
        <v>38622.199999999997</v>
      </c>
      <c r="R14" s="343">
        <v>0</v>
      </c>
      <c r="V14" s="310">
        <v>1253851.1200000001</v>
      </c>
      <c r="W14" s="310">
        <v>1718005.94</v>
      </c>
      <c r="X14" s="330">
        <v>757445.54</v>
      </c>
      <c r="Z14" s="330">
        <v>471.67</v>
      </c>
      <c r="AB14" s="330">
        <v>1554353.5</v>
      </c>
      <c r="AC14" s="330">
        <v>81200</v>
      </c>
      <c r="AD14" s="334">
        <v>2009682.5</v>
      </c>
      <c r="AE14" s="334">
        <v>4104</v>
      </c>
      <c r="AG14" s="334">
        <v>527980.59</v>
      </c>
      <c r="AH14" s="334">
        <v>186366.94</v>
      </c>
      <c r="AN14" s="321">
        <f t="shared" si="7"/>
        <v>549843.41</v>
      </c>
      <c r="AO14" s="344">
        <f t="shared" si="8"/>
        <v>40082.199999999997</v>
      </c>
      <c r="AP14" s="345">
        <f t="shared" si="9"/>
        <v>509761.21</v>
      </c>
      <c r="AQ14" s="346">
        <f t="shared" si="10"/>
        <v>2393470.71</v>
      </c>
      <c r="AR14" s="347">
        <f t="shared" si="11"/>
        <v>2728134.03</v>
      </c>
      <c r="AS14" s="250">
        <f t="shared" si="5"/>
        <v>-334663.31999999983</v>
      </c>
    </row>
    <row r="15" spans="1:45" ht="14.4" thickBot="1" x14ac:dyDescent="0.3">
      <c r="A15" s="238" t="s">
        <v>300</v>
      </c>
      <c r="B15" s="238" t="s">
        <v>41</v>
      </c>
      <c r="C15" s="276">
        <v>8215</v>
      </c>
      <c r="D15" s="277" t="s">
        <v>816</v>
      </c>
      <c r="E15" t="s">
        <v>2630</v>
      </c>
      <c r="F15" s="336">
        <v>742752.92</v>
      </c>
      <c r="G15" s="336">
        <v>11800</v>
      </c>
      <c r="H15" s="336">
        <v>810231.99</v>
      </c>
      <c r="K15" s="310">
        <v>1572970.63</v>
      </c>
      <c r="L15" s="310">
        <v>188346.79</v>
      </c>
      <c r="P15" s="343">
        <v>91377.35</v>
      </c>
      <c r="Q15" s="343">
        <v>62009.2</v>
      </c>
      <c r="R15" s="343">
        <v>1295216</v>
      </c>
      <c r="V15" s="310">
        <v>-1762994.87</v>
      </c>
      <c r="W15" s="310">
        <v>3950541.16</v>
      </c>
      <c r="X15" s="330">
        <v>1843828.28</v>
      </c>
      <c r="Z15" s="330">
        <v>876.51</v>
      </c>
      <c r="AB15" s="330">
        <v>1823962.5</v>
      </c>
      <c r="AC15" s="330">
        <v>723100</v>
      </c>
      <c r="AD15" s="334">
        <v>2388455.5</v>
      </c>
      <c r="AE15" s="334">
        <v>3800</v>
      </c>
      <c r="AF15" s="334">
        <v>4104</v>
      </c>
      <c r="AG15" s="334">
        <v>2265060.5</v>
      </c>
      <c r="AH15" s="334">
        <v>37193.800000000003</v>
      </c>
      <c r="AL15" s="334">
        <v>3200</v>
      </c>
      <c r="AN15" s="321">
        <f t="shared" si="7"/>
        <v>1564784.9100000001</v>
      </c>
      <c r="AO15" s="344">
        <f t="shared" si="8"/>
        <v>1448602.55</v>
      </c>
      <c r="AP15" s="345">
        <f t="shared" si="9"/>
        <v>116182.3600000001</v>
      </c>
      <c r="AQ15" s="346">
        <f t="shared" si="10"/>
        <v>4391767.29</v>
      </c>
      <c r="AR15" s="347">
        <f t="shared" si="11"/>
        <v>4701813.8</v>
      </c>
      <c r="AS15" s="250">
        <f t="shared" si="5"/>
        <v>-310046.50999999978</v>
      </c>
    </row>
    <row r="16" spans="1:45" ht="14.4" thickBot="1" x14ac:dyDescent="0.3">
      <c r="A16" s="238" t="s">
        <v>300</v>
      </c>
      <c r="B16" s="238" t="s">
        <v>41</v>
      </c>
      <c r="C16" s="276">
        <v>8736</v>
      </c>
      <c r="D16" s="277" t="s">
        <v>817</v>
      </c>
      <c r="E16" t="s">
        <v>2631</v>
      </c>
      <c r="F16" s="336">
        <v>1214415.8</v>
      </c>
      <c r="G16" s="336">
        <v>37249.25</v>
      </c>
      <c r="H16" s="336">
        <v>583686.86</v>
      </c>
      <c r="K16" s="310">
        <v>699965.21</v>
      </c>
      <c r="L16" s="310">
        <v>816198.8</v>
      </c>
      <c r="P16" s="343">
        <v>64231.12</v>
      </c>
      <c r="Q16" s="343">
        <v>5000</v>
      </c>
      <c r="R16" s="343">
        <v>65.489999999999995</v>
      </c>
      <c r="V16" s="310">
        <v>401300.72</v>
      </c>
      <c r="W16" s="310">
        <v>2643840</v>
      </c>
      <c r="X16" s="330">
        <v>1930121.81</v>
      </c>
      <c r="Y16" s="330">
        <v>633550</v>
      </c>
      <c r="Z16" s="330">
        <v>950.09</v>
      </c>
      <c r="AB16" s="330">
        <v>1749345</v>
      </c>
      <c r="AC16" s="330">
        <v>301400</v>
      </c>
      <c r="AD16" s="334">
        <v>2699131</v>
      </c>
      <c r="AE16" s="334">
        <v>1680</v>
      </c>
      <c r="AF16" s="334">
        <v>2800</v>
      </c>
      <c r="AG16" s="334">
        <v>1325916.72</v>
      </c>
      <c r="AH16" s="334">
        <v>348760.59</v>
      </c>
      <c r="AN16" s="321">
        <f t="shared" si="7"/>
        <v>1835351.9100000001</v>
      </c>
      <c r="AO16" s="344">
        <f t="shared" si="8"/>
        <v>69296.61</v>
      </c>
      <c r="AP16" s="345">
        <f t="shared" si="9"/>
        <v>1766055.3</v>
      </c>
      <c r="AQ16" s="346">
        <f t="shared" si="10"/>
        <v>4615366.9000000004</v>
      </c>
      <c r="AR16" s="347">
        <f t="shared" si="11"/>
        <v>4378288.3099999996</v>
      </c>
      <c r="AS16" s="250">
        <f t="shared" si="5"/>
        <v>237078.59000000078</v>
      </c>
    </row>
    <row r="17" spans="1:45" ht="14.4" thickBot="1" x14ac:dyDescent="0.3">
      <c r="A17" s="238" t="s">
        <v>300</v>
      </c>
      <c r="B17" s="238" t="s">
        <v>41</v>
      </c>
      <c r="C17" s="276">
        <v>4649</v>
      </c>
      <c r="D17" s="277" t="s">
        <v>818</v>
      </c>
      <c r="E17" t="s">
        <v>2632</v>
      </c>
      <c r="F17" s="336">
        <v>569424.05000000005</v>
      </c>
      <c r="G17" s="336">
        <v>2552.8000000000002</v>
      </c>
      <c r="H17" s="336">
        <v>211063.56</v>
      </c>
      <c r="K17" s="310">
        <v>606084.79</v>
      </c>
      <c r="L17" s="310">
        <v>215.98</v>
      </c>
      <c r="P17" s="343">
        <v>116221.28</v>
      </c>
      <c r="R17" s="343">
        <v>0</v>
      </c>
      <c r="V17" s="310">
        <v>-1040702.46</v>
      </c>
      <c r="W17" s="310">
        <v>2287723.02</v>
      </c>
      <c r="X17" s="330">
        <v>1064513.8899999999</v>
      </c>
      <c r="Y17" s="330">
        <v>246057</v>
      </c>
      <c r="Z17" s="330">
        <v>407.02</v>
      </c>
      <c r="AB17" s="330">
        <v>1029994.5</v>
      </c>
      <c r="AC17" s="330">
        <v>81200</v>
      </c>
      <c r="AD17" s="334">
        <v>1633646.5</v>
      </c>
      <c r="AE17" s="334">
        <v>9708</v>
      </c>
      <c r="AG17" s="334">
        <v>662621.56000000006</v>
      </c>
      <c r="AH17" s="334">
        <v>88937.01</v>
      </c>
      <c r="AL17" s="334">
        <v>1160</v>
      </c>
      <c r="AN17" s="321">
        <f t="shared" si="7"/>
        <v>783040.41000000015</v>
      </c>
      <c r="AO17" s="344">
        <f t="shared" si="8"/>
        <v>116221.28</v>
      </c>
      <c r="AP17" s="345">
        <f t="shared" si="9"/>
        <v>666819.13000000012</v>
      </c>
      <c r="AQ17" s="346">
        <f t="shared" si="10"/>
        <v>2422172.41</v>
      </c>
      <c r="AR17" s="347">
        <f t="shared" si="11"/>
        <v>2396073.0699999998</v>
      </c>
      <c r="AS17" s="250">
        <f t="shared" si="5"/>
        <v>26099.340000000317</v>
      </c>
    </row>
    <row r="18" spans="1:45" ht="14.4" thickBot="1" x14ac:dyDescent="0.3">
      <c r="A18" s="238" t="s">
        <v>300</v>
      </c>
      <c r="B18" s="238" t="s">
        <v>41</v>
      </c>
      <c r="C18" s="276">
        <v>8434</v>
      </c>
      <c r="D18" s="277" t="s">
        <v>819</v>
      </c>
      <c r="E18" t="s">
        <v>2633</v>
      </c>
      <c r="F18" s="336">
        <v>898527.67</v>
      </c>
      <c r="G18" s="336">
        <v>5387.25</v>
      </c>
      <c r="H18" s="336">
        <v>592250.73</v>
      </c>
      <c r="K18" s="310">
        <v>612454.74</v>
      </c>
      <c r="L18" s="310">
        <v>847804.37</v>
      </c>
      <c r="O18" s="343">
        <v>0</v>
      </c>
      <c r="P18" s="343">
        <v>174385.44</v>
      </c>
      <c r="R18" s="343">
        <v>399.1</v>
      </c>
      <c r="V18" s="310">
        <v>2519511.11</v>
      </c>
      <c r="W18" s="310">
        <v>312292.87</v>
      </c>
      <c r="X18" s="330">
        <v>1475918.41</v>
      </c>
      <c r="Y18" s="330">
        <v>286490</v>
      </c>
      <c r="Z18" s="330">
        <v>1077.67</v>
      </c>
      <c r="AB18" s="330">
        <v>2591038.5</v>
      </c>
      <c r="AC18" s="330">
        <v>220890</v>
      </c>
      <c r="AD18" s="334">
        <v>3359602.5</v>
      </c>
      <c r="AE18" s="334">
        <v>7904</v>
      </c>
      <c r="AG18" s="334">
        <v>1142496.6000000001</v>
      </c>
      <c r="AH18" s="334">
        <v>115575.24</v>
      </c>
      <c r="AN18" s="321">
        <f t="shared" si="7"/>
        <v>1496165.65</v>
      </c>
      <c r="AO18" s="344">
        <f t="shared" si="8"/>
        <v>174784.54</v>
      </c>
      <c r="AP18" s="345">
        <f t="shared" si="9"/>
        <v>1321381.1099999999</v>
      </c>
      <c r="AQ18" s="346">
        <f t="shared" si="10"/>
        <v>4575414.58</v>
      </c>
      <c r="AR18" s="347">
        <f t="shared" si="11"/>
        <v>4625578.34</v>
      </c>
      <c r="AS18" s="250">
        <f t="shared" si="5"/>
        <v>-50163.759999999776</v>
      </c>
    </row>
    <row r="19" spans="1:45" ht="14.4" thickBot="1" x14ac:dyDescent="0.3">
      <c r="A19" s="238" t="s">
        <v>300</v>
      </c>
      <c r="B19" s="238" t="s">
        <v>41</v>
      </c>
      <c r="C19" s="276">
        <v>9149</v>
      </c>
      <c r="D19" s="277" t="s">
        <v>820</v>
      </c>
      <c r="E19" t="s">
        <v>2634</v>
      </c>
      <c r="F19" s="336">
        <v>2030786.53</v>
      </c>
      <c r="G19" s="336">
        <v>9900</v>
      </c>
      <c r="H19" s="336">
        <v>587408.42000000004</v>
      </c>
      <c r="K19" s="310">
        <v>1103737</v>
      </c>
      <c r="L19" s="310">
        <v>571467.97</v>
      </c>
      <c r="P19" s="343">
        <v>48536.5</v>
      </c>
      <c r="Q19" s="343">
        <v>15000</v>
      </c>
      <c r="R19" s="343">
        <v>1370.06</v>
      </c>
      <c r="V19" s="310">
        <v>3349804.27</v>
      </c>
      <c r="W19" s="310">
        <v>928313.81</v>
      </c>
      <c r="X19" s="330">
        <v>1368988.01</v>
      </c>
      <c r="Y19" s="330">
        <v>349250</v>
      </c>
      <c r="Z19" s="330">
        <v>2522.2600000000002</v>
      </c>
      <c r="AB19" s="330">
        <v>2925801</v>
      </c>
      <c r="AC19" s="330">
        <v>207100</v>
      </c>
      <c r="AD19" s="334">
        <v>3771455</v>
      </c>
      <c r="AE19" s="334">
        <v>7904</v>
      </c>
      <c r="AG19" s="334">
        <v>1062582.3</v>
      </c>
      <c r="AH19" s="334">
        <v>51444.69</v>
      </c>
      <c r="AN19" s="321">
        <f t="shared" si="7"/>
        <v>2628094.9500000002</v>
      </c>
      <c r="AO19" s="344">
        <f t="shared" si="8"/>
        <v>64906.559999999998</v>
      </c>
      <c r="AP19" s="345">
        <f t="shared" si="9"/>
        <v>2563188.39</v>
      </c>
      <c r="AQ19" s="346">
        <f t="shared" si="10"/>
        <v>4853661.2699999996</v>
      </c>
      <c r="AR19" s="347">
        <f t="shared" si="11"/>
        <v>4893385.99</v>
      </c>
      <c r="AS19" s="250">
        <f t="shared" si="5"/>
        <v>-39724.720000000671</v>
      </c>
    </row>
    <row r="20" spans="1:45" ht="14.4" thickBot="1" x14ac:dyDescent="0.3">
      <c r="A20" s="238" t="s">
        <v>300</v>
      </c>
      <c r="B20" s="238" t="s">
        <v>41</v>
      </c>
      <c r="C20" s="276">
        <v>6199</v>
      </c>
      <c r="D20" s="277" t="s">
        <v>821</v>
      </c>
      <c r="E20" t="s">
        <v>2635</v>
      </c>
      <c r="F20" s="336">
        <v>1528686.37</v>
      </c>
      <c r="G20" s="336">
        <v>45200</v>
      </c>
      <c r="H20" s="336">
        <v>396148.7</v>
      </c>
      <c r="K20" s="310">
        <v>285136.78000000003</v>
      </c>
      <c r="L20" s="310">
        <v>590139.9</v>
      </c>
      <c r="O20" s="343">
        <v>4810</v>
      </c>
      <c r="P20" s="343">
        <v>55566.46</v>
      </c>
      <c r="R20" s="343">
        <v>0</v>
      </c>
      <c r="T20" s="310">
        <v>217250</v>
      </c>
      <c r="V20" s="310">
        <v>2209461.67</v>
      </c>
      <c r="W20" s="310">
        <v>955989.15</v>
      </c>
      <c r="X20" s="330">
        <v>1236885.53</v>
      </c>
      <c r="Z20" s="330">
        <v>2081.6</v>
      </c>
      <c r="AB20" s="330">
        <v>2193256.1</v>
      </c>
      <c r="AC20" s="330">
        <v>231290</v>
      </c>
      <c r="AD20" s="334">
        <v>2908880.1</v>
      </c>
      <c r="AF20" s="334">
        <v>16208</v>
      </c>
      <c r="AG20" s="334">
        <v>892596.4</v>
      </c>
      <c r="AH20" s="334">
        <v>443594.26</v>
      </c>
      <c r="AN20" s="321">
        <f t="shared" si="7"/>
        <v>1970035.07</v>
      </c>
      <c r="AO20" s="344">
        <f t="shared" si="8"/>
        <v>60376.46</v>
      </c>
      <c r="AP20" s="345">
        <f t="shared" si="9"/>
        <v>1909658.61</v>
      </c>
      <c r="AQ20" s="346">
        <f t="shared" si="10"/>
        <v>3663513.2300000004</v>
      </c>
      <c r="AR20" s="347">
        <f t="shared" si="11"/>
        <v>4261278.76</v>
      </c>
      <c r="AS20" s="250">
        <f t="shared" si="5"/>
        <v>-597765.52999999933</v>
      </c>
    </row>
    <row r="21" spans="1:45" ht="14.4" thickBot="1" x14ac:dyDescent="0.3">
      <c r="A21" s="238" t="s">
        <v>300</v>
      </c>
      <c r="B21" s="238" t="s">
        <v>41</v>
      </c>
      <c r="C21" s="276">
        <v>5135</v>
      </c>
      <c r="D21" s="277" t="s">
        <v>822</v>
      </c>
      <c r="E21" t="s">
        <v>2636</v>
      </c>
      <c r="F21" s="336">
        <v>322219.56</v>
      </c>
      <c r="G21" s="336">
        <v>13523.5</v>
      </c>
      <c r="H21" s="336">
        <v>329498.28000000003</v>
      </c>
      <c r="K21" s="310">
        <v>686910.77</v>
      </c>
      <c r="L21" s="310">
        <v>208263.77</v>
      </c>
      <c r="O21" s="343">
        <v>21000</v>
      </c>
      <c r="P21" s="343">
        <v>51173.919999999998</v>
      </c>
      <c r="R21" s="343">
        <v>0</v>
      </c>
      <c r="V21" s="310">
        <v>117216.95</v>
      </c>
      <c r="W21" s="310">
        <v>1540469.93</v>
      </c>
      <c r="X21" s="330">
        <v>1106473.3999999999</v>
      </c>
      <c r="Y21" s="330">
        <v>154275</v>
      </c>
      <c r="Z21" s="330">
        <v>376.37</v>
      </c>
      <c r="AB21" s="330">
        <v>1100282</v>
      </c>
      <c r="AC21" s="330">
        <v>105200</v>
      </c>
      <c r="AD21" s="334">
        <v>1615332</v>
      </c>
      <c r="AE21" s="334">
        <v>3800</v>
      </c>
      <c r="AG21" s="334">
        <v>816758.97</v>
      </c>
      <c r="AH21" s="334">
        <v>200160.72</v>
      </c>
      <c r="AN21" s="321">
        <f t="shared" si="7"/>
        <v>665241.34000000008</v>
      </c>
      <c r="AO21" s="344">
        <f t="shared" si="8"/>
        <v>72173.919999999998</v>
      </c>
      <c r="AP21" s="345">
        <f t="shared" si="9"/>
        <v>593067.42000000004</v>
      </c>
      <c r="AQ21" s="346">
        <f t="shared" si="10"/>
        <v>2466606.77</v>
      </c>
      <c r="AR21" s="347">
        <f t="shared" si="11"/>
        <v>2636051.69</v>
      </c>
      <c r="AS21" s="250">
        <f t="shared" si="5"/>
        <v>-169444.91999999993</v>
      </c>
    </row>
    <row r="22" spans="1:45" ht="14.4" thickBot="1" x14ac:dyDescent="0.3">
      <c r="A22" s="238" t="s">
        <v>300</v>
      </c>
      <c r="B22" s="238" t="s">
        <v>41</v>
      </c>
      <c r="C22" s="276">
        <v>10482</v>
      </c>
      <c r="D22" s="277" t="s">
        <v>823</v>
      </c>
      <c r="E22" t="s">
        <v>2637</v>
      </c>
      <c r="F22" s="336">
        <v>2214849.5099999998</v>
      </c>
      <c r="G22" s="336">
        <v>11858.5</v>
      </c>
      <c r="H22" s="336">
        <v>558083.92000000004</v>
      </c>
      <c r="K22" s="310">
        <v>390644.47999999998</v>
      </c>
      <c r="L22" s="310">
        <v>158919.42000000001</v>
      </c>
      <c r="P22" s="343">
        <v>153944.1</v>
      </c>
      <c r="R22" s="343">
        <v>0</v>
      </c>
      <c r="V22" s="310">
        <v>1495473.93</v>
      </c>
      <c r="W22" s="310">
        <v>2399548.4500000002</v>
      </c>
      <c r="X22" s="330">
        <v>1572801.77</v>
      </c>
      <c r="Y22" s="330">
        <v>83445</v>
      </c>
      <c r="Z22" s="330">
        <v>3187.45</v>
      </c>
      <c r="AA22" s="330">
        <v>10000</v>
      </c>
      <c r="AB22" s="330">
        <v>3776388</v>
      </c>
      <c r="AC22" s="330">
        <v>300737.73</v>
      </c>
      <c r="AD22" s="334">
        <v>4926843.9000000004</v>
      </c>
      <c r="AE22" s="334">
        <v>13812</v>
      </c>
      <c r="AG22" s="334">
        <v>1472607.61</v>
      </c>
      <c r="AH22" s="334">
        <v>36421.360000000001</v>
      </c>
      <c r="AK22" s="334">
        <v>10000</v>
      </c>
      <c r="AL22" s="334">
        <v>1485.73</v>
      </c>
      <c r="AN22" s="321">
        <f t="shared" si="7"/>
        <v>2784791.9299999997</v>
      </c>
      <c r="AO22" s="344">
        <f t="shared" si="8"/>
        <v>153944.1</v>
      </c>
      <c r="AP22" s="345">
        <f t="shared" si="9"/>
        <v>2630847.8299999996</v>
      </c>
      <c r="AQ22" s="346">
        <f t="shared" si="10"/>
        <v>5746559.9499999993</v>
      </c>
      <c r="AR22" s="347">
        <f t="shared" si="11"/>
        <v>6461170.6000000015</v>
      </c>
      <c r="AS22" s="250">
        <f t="shared" si="5"/>
        <v>-714610.65000000224</v>
      </c>
    </row>
    <row r="23" spans="1:45" ht="14.4" thickBot="1" x14ac:dyDescent="0.3">
      <c r="A23" s="238" t="s">
        <v>300</v>
      </c>
      <c r="B23" s="238" t="s">
        <v>41</v>
      </c>
      <c r="C23" s="276">
        <v>8929</v>
      </c>
      <c r="D23" s="277" t="s">
        <v>824</v>
      </c>
      <c r="E23" t="s">
        <v>2638</v>
      </c>
      <c r="F23" s="336">
        <v>938487.78</v>
      </c>
      <c r="G23" s="336">
        <v>44900</v>
      </c>
      <c r="H23" s="336">
        <v>630246.04</v>
      </c>
      <c r="K23" s="310">
        <v>387954.13</v>
      </c>
      <c r="L23" s="310">
        <v>1188720.6599999999</v>
      </c>
      <c r="O23" s="343">
        <v>0</v>
      </c>
      <c r="P23" s="343">
        <v>64422.09</v>
      </c>
      <c r="Q23" s="343">
        <v>26066</v>
      </c>
      <c r="R23" s="343">
        <v>0</v>
      </c>
      <c r="V23" s="310">
        <v>-788799.09</v>
      </c>
      <c r="W23" s="310">
        <v>3847094.62</v>
      </c>
      <c r="X23" s="330">
        <v>1865683.96</v>
      </c>
      <c r="Y23" s="330">
        <v>455608</v>
      </c>
      <c r="Z23" s="330">
        <v>969.4</v>
      </c>
      <c r="AB23" s="330">
        <v>3054569.5</v>
      </c>
      <c r="AC23" s="330">
        <v>248100</v>
      </c>
      <c r="AD23" s="334">
        <v>4050683.5</v>
      </c>
      <c r="AE23" s="334">
        <v>8603</v>
      </c>
      <c r="AF23" s="334">
        <v>4104</v>
      </c>
      <c r="AG23" s="334">
        <v>1143425.33</v>
      </c>
      <c r="AH23" s="334">
        <v>376590.04</v>
      </c>
      <c r="AN23" s="321">
        <f t="shared" si="7"/>
        <v>1613633.82</v>
      </c>
      <c r="AO23" s="344">
        <f t="shared" si="8"/>
        <v>90488.09</v>
      </c>
      <c r="AP23" s="345">
        <f t="shared" si="9"/>
        <v>1523145.73</v>
      </c>
      <c r="AQ23" s="346">
        <f t="shared" si="10"/>
        <v>5624930.8599999994</v>
      </c>
      <c r="AR23" s="347">
        <f t="shared" si="11"/>
        <v>5583405.8700000001</v>
      </c>
      <c r="AS23" s="250">
        <f t="shared" si="5"/>
        <v>41524.989999999292</v>
      </c>
    </row>
    <row r="24" spans="1:45" ht="14.4" thickBot="1" x14ac:dyDescent="0.3">
      <c r="A24" s="238" t="s">
        <v>300</v>
      </c>
      <c r="B24" s="238" t="s">
        <v>41</v>
      </c>
      <c r="C24" s="276">
        <v>13938</v>
      </c>
      <c r="D24" s="277" t="s">
        <v>825</v>
      </c>
      <c r="E24" t="s">
        <v>2639</v>
      </c>
      <c r="F24" s="336">
        <v>1229286.3700000001</v>
      </c>
      <c r="G24" s="336">
        <v>42332.5</v>
      </c>
      <c r="H24" s="336">
        <v>738268.96</v>
      </c>
      <c r="K24" s="310">
        <v>4</v>
      </c>
      <c r="L24" s="310">
        <v>745410.93</v>
      </c>
      <c r="O24" s="343">
        <v>4500</v>
      </c>
      <c r="P24" s="343">
        <v>86825.81</v>
      </c>
      <c r="R24" s="343">
        <v>0</v>
      </c>
      <c r="V24" s="310">
        <v>694933.2</v>
      </c>
      <c r="W24" s="310">
        <v>2781867.7</v>
      </c>
      <c r="X24" s="330">
        <v>1617941.93</v>
      </c>
      <c r="Z24" s="330">
        <v>2002.71</v>
      </c>
      <c r="AB24" s="330">
        <v>3566414.5</v>
      </c>
      <c r="AC24" s="330">
        <v>387958</v>
      </c>
      <c r="AD24" s="334">
        <v>4649386.5</v>
      </c>
      <c r="AE24" s="334">
        <v>21620</v>
      </c>
      <c r="AG24" s="334">
        <v>1512175.83</v>
      </c>
      <c r="AH24" s="334">
        <v>203958.76</v>
      </c>
      <c r="AN24" s="321">
        <f t="shared" si="7"/>
        <v>2009887.83</v>
      </c>
      <c r="AO24" s="344">
        <f t="shared" si="8"/>
        <v>91325.81</v>
      </c>
      <c r="AP24" s="345">
        <f t="shared" si="9"/>
        <v>1918562.02</v>
      </c>
      <c r="AQ24" s="346">
        <f t="shared" si="10"/>
        <v>5574317.1399999997</v>
      </c>
      <c r="AR24" s="347">
        <f t="shared" si="11"/>
        <v>6387141.0899999999</v>
      </c>
      <c r="AS24" s="250">
        <f t="shared" si="5"/>
        <v>-812823.95000000019</v>
      </c>
    </row>
    <row r="25" spans="1:45" ht="14.4" thickBot="1" x14ac:dyDescent="0.3">
      <c r="A25" s="238" t="s">
        <v>300</v>
      </c>
      <c r="B25" s="238" t="s">
        <v>41</v>
      </c>
      <c r="C25" s="276">
        <v>6484</v>
      </c>
      <c r="D25" s="277" t="s">
        <v>826</v>
      </c>
      <c r="E25" t="s">
        <v>2640</v>
      </c>
      <c r="F25" s="336">
        <v>1042319.41</v>
      </c>
      <c r="G25" s="336">
        <v>15053.7</v>
      </c>
      <c r="H25" s="336">
        <v>462429.39</v>
      </c>
      <c r="K25" s="310">
        <v>452388.49</v>
      </c>
      <c r="L25" s="310">
        <v>246680.86</v>
      </c>
      <c r="P25" s="343">
        <v>284465</v>
      </c>
      <c r="Q25" s="343">
        <v>200</v>
      </c>
      <c r="R25" s="343">
        <v>0</v>
      </c>
      <c r="V25" s="310">
        <v>516790.54</v>
      </c>
      <c r="W25" s="310">
        <v>1887309.56</v>
      </c>
      <c r="X25" s="330">
        <v>1031825.79</v>
      </c>
      <c r="Z25" s="330">
        <v>1347.38</v>
      </c>
      <c r="AB25" s="330">
        <v>3041669.5</v>
      </c>
      <c r="AC25" s="330">
        <v>185828</v>
      </c>
      <c r="AD25" s="334">
        <v>3600358.5</v>
      </c>
      <c r="AE25" s="334">
        <v>16802</v>
      </c>
      <c r="AG25" s="334">
        <v>983678.66</v>
      </c>
      <c r="AH25" s="334">
        <v>129724.76</v>
      </c>
      <c r="AN25" s="321">
        <f t="shared" si="7"/>
        <v>1519802.5</v>
      </c>
      <c r="AO25" s="344">
        <f t="shared" si="8"/>
        <v>284665</v>
      </c>
      <c r="AP25" s="345">
        <f t="shared" si="9"/>
        <v>1235137.5</v>
      </c>
      <c r="AQ25" s="346">
        <f t="shared" si="10"/>
        <v>4260670.67</v>
      </c>
      <c r="AR25" s="347">
        <f t="shared" si="11"/>
        <v>4730563.92</v>
      </c>
      <c r="AS25" s="250">
        <f t="shared" si="5"/>
        <v>-469893.25</v>
      </c>
    </row>
    <row r="26" spans="1:45" ht="14.4" thickBot="1" x14ac:dyDescent="0.3">
      <c r="A26" s="238" t="s">
        <v>300</v>
      </c>
      <c r="B26" s="238" t="s">
        <v>41</v>
      </c>
      <c r="C26" s="276">
        <v>4852</v>
      </c>
      <c r="D26" s="277" t="s">
        <v>827</v>
      </c>
      <c r="E26" t="s">
        <v>2641</v>
      </c>
      <c r="F26" s="336">
        <v>966058.72</v>
      </c>
      <c r="G26" s="336">
        <v>5907.5</v>
      </c>
      <c r="H26" s="336">
        <v>346168.9</v>
      </c>
      <c r="K26" s="310">
        <v>989699.2</v>
      </c>
      <c r="L26" s="310">
        <v>256359.53</v>
      </c>
      <c r="P26" s="343">
        <v>123469</v>
      </c>
      <c r="R26" s="343">
        <v>2856</v>
      </c>
      <c r="V26" s="310">
        <v>402385.04</v>
      </c>
      <c r="W26" s="310">
        <v>2302867.0299999998</v>
      </c>
      <c r="X26" s="330">
        <v>1055021.1299999999</v>
      </c>
      <c r="Z26" s="330">
        <v>1181.3399999999999</v>
      </c>
      <c r="AB26" s="330">
        <v>1556372.5</v>
      </c>
      <c r="AC26" s="330">
        <v>78628</v>
      </c>
      <c r="AD26" s="334">
        <v>1963674.5</v>
      </c>
      <c r="AE26" s="334">
        <v>9708</v>
      </c>
      <c r="AG26" s="334">
        <v>793813.63</v>
      </c>
      <c r="AH26" s="334">
        <v>191390.06</v>
      </c>
      <c r="AN26" s="321">
        <f t="shared" si="7"/>
        <v>1318135.1200000001</v>
      </c>
      <c r="AO26" s="344">
        <f t="shared" si="8"/>
        <v>126325</v>
      </c>
      <c r="AP26" s="345">
        <f t="shared" si="9"/>
        <v>1191810.1200000001</v>
      </c>
      <c r="AQ26" s="346">
        <f t="shared" si="10"/>
        <v>2691202.9699999997</v>
      </c>
      <c r="AR26" s="347">
        <f t="shared" si="11"/>
        <v>2958586.19</v>
      </c>
      <c r="AS26" s="250">
        <f t="shared" si="5"/>
        <v>-267383.2200000002</v>
      </c>
    </row>
    <row r="27" spans="1:45" ht="14.4" thickBot="1" x14ac:dyDescent="0.3">
      <c r="A27" s="238" t="s">
        <v>300</v>
      </c>
      <c r="B27" s="238" t="s">
        <v>41</v>
      </c>
      <c r="C27" s="276">
        <v>5055</v>
      </c>
      <c r="D27" s="277" t="s">
        <v>828</v>
      </c>
      <c r="E27" t="s">
        <v>2642</v>
      </c>
      <c r="F27" s="336">
        <v>439206.74</v>
      </c>
      <c r="G27" s="336">
        <v>2933.7</v>
      </c>
      <c r="H27" s="336">
        <v>370023.4</v>
      </c>
      <c r="K27" s="310">
        <v>196172</v>
      </c>
      <c r="L27" s="310">
        <v>483672.11</v>
      </c>
      <c r="P27" s="343">
        <v>67000</v>
      </c>
      <c r="R27" s="343">
        <v>0</v>
      </c>
      <c r="V27" s="310">
        <v>-149659.17000000001</v>
      </c>
      <c r="W27" s="310">
        <v>1722667.58</v>
      </c>
      <c r="X27" s="330">
        <v>1018837.99</v>
      </c>
      <c r="Y27" s="330">
        <v>130000</v>
      </c>
      <c r="Z27" s="330">
        <v>490.55</v>
      </c>
      <c r="AB27" s="330">
        <v>1424283.5</v>
      </c>
      <c r="AC27" s="330">
        <v>126800</v>
      </c>
      <c r="AD27" s="334">
        <v>2010429.5</v>
      </c>
      <c r="AG27" s="334">
        <v>777906.46</v>
      </c>
      <c r="AH27" s="334">
        <v>58576.54</v>
      </c>
      <c r="AL27" s="334">
        <v>1500</v>
      </c>
      <c r="AN27" s="321">
        <f t="shared" si="7"/>
        <v>812163.84000000008</v>
      </c>
      <c r="AO27" s="344">
        <f t="shared" si="8"/>
        <v>67000</v>
      </c>
      <c r="AP27" s="345">
        <f t="shared" si="9"/>
        <v>745163.84000000008</v>
      </c>
      <c r="AQ27" s="346">
        <f t="shared" si="10"/>
        <v>2700412.04</v>
      </c>
      <c r="AR27" s="347">
        <f t="shared" si="11"/>
        <v>2848412.5</v>
      </c>
      <c r="AS27" s="250">
        <f t="shared" si="5"/>
        <v>-148000.45999999996</v>
      </c>
    </row>
    <row r="28" spans="1:45" ht="14.4" thickBot="1" x14ac:dyDescent="0.3">
      <c r="A28" s="238" t="s">
        <v>300</v>
      </c>
      <c r="B28" s="238" t="s">
        <v>41</v>
      </c>
      <c r="C28" s="276">
        <v>5073</v>
      </c>
      <c r="D28" s="277" t="s">
        <v>829</v>
      </c>
      <c r="E28" t="s">
        <v>2643</v>
      </c>
      <c r="F28" s="336">
        <v>1005993.52</v>
      </c>
      <c r="G28" s="336">
        <v>19100</v>
      </c>
      <c r="H28" s="336">
        <v>477647.84</v>
      </c>
      <c r="K28" s="310">
        <v>155272.35</v>
      </c>
      <c r="L28" s="310">
        <v>507578.12</v>
      </c>
      <c r="P28" s="343">
        <v>305116.2</v>
      </c>
      <c r="Q28" s="343">
        <v>19587</v>
      </c>
      <c r="R28" s="343">
        <v>0</v>
      </c>
      <c r="V28" s="310">
        <v>-211984.65</v>
      </c>
      <c r="W28" s="310">
        <v>2074532.05</v>
      </c>
      <c r="X28" s="330">
        <v>939896.72</v>
      </c>
      <c r="Y28" s="330">
        <v>190568</v>
      </c>
      <c r="Z28" s="330">
        <v>1243.69</v>
      </c>
      <c r="AB28" s="330">
        <v>2128302.5</v>
      </c>
      <c r="AC28" s="330">
        <v>133800</v>
      </c>
      <c r="AD28" s="334">
        <v>2457125.5</v>
      </c>
      <c r="AE28" s="334">
        <v>1900</v>
      </c>
      <c r="AF28" s="334">
        <v>4104</v>
      </c>
      <c r="AG28" s="334">
        <v>836175.15</v>
      </c>
      <c r="AH28" s="334">
        <v>116165.03</v>
      </c>
      <c r="AN28" s="321">
        <f t="shared" si="7"/>
        <v>1502741.36</v>
      </c>
      <c r="AO28" s="344">
        <f t="shared" si="8"/>
        <v>324703.2</v>
      </c>
      <c r="AP28" s="345">
        <f t="shared" si="9"/>
        <v>1178038.1600000001</v>
      </c>
      <c r="AQ28" s="346">
        <f t="shared" si="10"/>
        <v>3393810.91</v>
      </c>
      <c r="AR28" s="347">
        <f t="shared" si="11"/>
        <v>3415469.6799999997</v>
      </c>
      <c r="AS28" s="250">
        <f t="shared" si="5"/>
        <v>-21658.769999999553</v>
      </c>
    </row>
    <row r="29" spans="1:45" ht="14.4" thickBot="1" x14ac:dyDescent="0.3">
      <c r="A29" s="238" t="s">
        <v>300</v>
      </c>
      <c r="B29" s="238" t="s">
        <v>41</v>
      </c>
      <c r="C29" s="276">
        <v>4573</v>
      </c>
      <c r="D29" s="277" t="s">
        <v>1421</v>
      </c>
      <c r="E29" t="s">
        <v>2644</v>
      </c>
      <c r="F29" s="336">
        <v>326731.25</v>
      </c>
      <c r="G29" s="336">
        <v>36955.24</v>
      </c>
      <c r="H29" s="336">
        <v>16068.2</v>
      </c>
      <c r="K29" s="310">
        <v>534998.74</v>
      </c>
      <c r="L29" s="310">
        <v>205694.76</v>
      </c>
      <c r="O29" s="343">
        <v>9150</v>
      </c>
      <c r="P29" s="343">
        <v>47012.47</v>
      </c>
      <c r="R29" s="343">
        <v>0</v>
      </c>
      <c r="V29" s="310">
        <v>1269180</v>
      </c>
      <c r="X29" s="330">
        <v>820370.4</v>
      </c>
      <c r="Y29" s="330">
        <v>40000</v>
      </c>
      <c r="Z29" s="330">
        <v>383.14</v>
      </c>
      <c r="AB29" s="330">
        <v>1623853</v>
      </c>
      <c r="AC29" s="330">
        <v>182000</v>
      </c>
      <c r="AD29" s="334">
        <v>2080538</v>
      </c>
      <c r="AE29" s="334">
        <v>1900</v>
      </c>
      <c r="AG29" s="334">
        <v>620218.76</v>
      </c>
      <c r="AH29" s="334">
        <v>168844.06</v>
      </c>
      <c r="AN29" s="321">
        <f t="shared" si="7"/>
        <v>379754.69</v>
      </c>
      <c r="AO29" s="344">
        <f t="shared" si="8"/>
        <v>56162.47</v>
      </c>
      <c r="AP29" s="345">
        <f t="shared" si="9"/>
        <v>323592.21999999997</v>
      </c>
      <c r="AQ29" s="346">
        <f t="shared" si="10"/>
        <v>2666606.54</v>
      </c>
      <c r="AR29" s="347">
        <f t="shared" si="11"/>
        <v>2871500.82</v>
      </c>
      <c r="AS29" s="250">
        <f t="shared" si="5"/>
        <v>-204894.2799999998</v>
      </c>
    </row>
    <row r="30" spans="1:45" ht="14.4" thickBot="1" x14ac:dyDescent="0.3">
      <c r="A30" s="238" t="s">
        <v>300</v>
      </c>
      <c r="B30" s="238" t="s">
        <v>41</v>
      </c>
      <c r="C30" s="276">
        <v>7350</v>
      </c>
      <c r="D30" s="277" t="s">
        <v>831</v>
      </c>
      <c r="E30" t="s">
        <v>2645</v>
      </c>
      <c r="F30" s="336">
        <v>611764.46</v>
      </c>
      <c r="G30" s="336">
        <v>22483</v>
      </c>
      <c r="H30" s="336">
        <v>292381.28999999998</v>
      </c>
      <c r="K30" s="310">
        <v>492306.65</v>
      </c>
      <c r="L30" s="310">
        <v>798719.79</v>
      </c>
      <c r="O30" s="343">
        <v>6300</v>
      </c>
      <c r="P30" s="343">
        <v>53958.25</v>
      </c>
      <c r="R30" s="343">
        <v>726.4</v>
      </c>
      <c r="V30" s="310">
        <v>-219024.95</v>
      </c>
      <c r="W30" s="310">
        <v>2673935.1</v>
      </c>
      <c r="X30" s="330">
        <v>1233489.52</v>
      </c>
      <c r="Y30" s="330">
        <v>126404</v>
      </c>
      <c r="Z30" s="330">
        <v>829.89</v>
      </c>
      <c r="AA30" s="330">
        <v>10000</v>
      </c>
      <c r="AB30" s="330">
        <v>1514427</v>
      </c>
      <c r="AC30" s="330">
        <v>296750</v>
      </c>
      <c r="AD30" s="334">
        <v>2211354</v>
      </c>
      <c r="AE30" s="334">
        <v>15712</v>
      </c>
      <c r="AG30" s="334">
        <v>915662.96</v>
      </c>
      <c r="AH30" s="334">
        <v>327411.06</v>
      </c>
      <c r="AK30" s="334">
        <v>10000</v>
      </c>
      <c r="AN30" s="321">
        <f t="shared" si="7"/>
        <v>926628.75</v>
      </c>
      <c r="AO30" s="344">
        <f t="shared" si="8"/>
        <v>60984.65</v>
      </c>
      <c r="AP30" s="345">
        <f t="shared" si="9"/>
        <v>865644.1</v>
      </c>
      <c r="AQ30" s="346">
        <f t="shared" si="10"/>
        <v>3181900.41</v>
      </c>
      <c r="AR30" s="347">
        <f t="shared" si="11"/>
        <v>3480140.02</v>
      </c>
      <c r="AS30" s="250">
        <f t="shared" si="5"/>
        <v>-298239.60999999987</v>
      </c>
    </row>
    <row r="31" spans="1:45" ht="14.4" thickBot="1" x14ac:dyDescent="0.3">
      <c r="A31" s="238" t="s">
        <v>300</v>
      </c>
      <c r="B31" s="238" t="s">
        <v>41</v>
      </c>
      <c r="C31" s="276">
        <v>5666</v>
      </c>
      <c r="D31" s="277" t="s">
        <v>832</v>
      </c>
      <c r="E31" t="s">
        <v>2646</v>
      </c>
      <c r="F31" s="336">
        <v>1748036.55</v>
      </c>
      <c r="G31" s="336">
        <v>10700</v>
      </c>
      <c r="H31" s="336">
        <v>281549.93</v>
      </c>
      <c r="K31" s="310">
        <v>481984.04</v>
      </c>
      <c r="L31" s="310">
        <v>147797.95000000001</v>
      </c>
      <c r="P31" s="343">
        <v>32075.62</v>
      </c>
      <c r="R31" s="343">
        <v>0</v>
      </c>
      <c r="V31" s="310">
        <v>855190.24</v>
      </c>
      <c r="W31" s="310">
        <v>1942985.43</v>
      </c>
      <c r="X31" s="330">
        <v>1057616.72</v>
      </c>
      <c r="Y31" s="330">
        <v>55975</v>
      </c>
      <c r="Z31" s="330">
        <v>2223.77</v>
      </c>
      <c r="AB31" s="330">
        <v>1036827</v>
      </c>
      <c r="AC31" s="330">
        <v>116300</v>
      </c>
      <c r="AD31" s="334">
        <v>1428898</v>
      </c>
      <c r="AE31" s="334">
        <v>9708</v>
      </c>
      <c r="AG31" s="334">
        <v>911542.58</v>
      </c>
      <c r="AH31" s="334">
        <v>78976.73</v>
      </c>
      <c r="AN31" s="321">
        <f t="shared" si="7"/>
        <v>2040286.48</v>
      </c>
      <c r="AO31" s="344">
        <f t="shared" si="8"/>
        <v>32075.62</v>
      </c>
      <c r="AP31" s="345">
        <f t="shared" si="9"/>
        <v>2008210.8599999999</v>
      </c>
      <c r="AQ31" s="346">
        <f t="shared" si="10"/>
        <v>2268942.4900000002</v>
      </c>
      <c r="AR31" s="347">
        <f t="shared" si="11"/>
        <v>2429125.31</v>
      </c>
      <c r="AS31" s="250">
        <f t="shared" si="5"/>
        <v>-160182.81999999983</v>
      </c>
    </row>
    <row r="32" spans="1:45" ht="14.4" thickBot="1" x14ac:dyDescent="0.3">
      <c r="A32" s="238" t="s">
        <v>300</v>
      </c>
      <c r="B32" s="238" t="s">
        <v>41</v>
      </c>
      <c r="C32" s="276">
        <v>5772</v>
      </c>
      <c r="D32" s="277" t="s">
        <v>833</v>
      </c>
      <c r="E32" t="s">
        <v>2647</v>
      </c>
      <c r="F32" s="336">
        <v>934712.89</v>
      </c>
      <c r="G32" s="336">
        <v>61544</v>
      </c>
      <c r="H32" s="336">
        <v>216605.78</v>
      </c>
      <c r="K32" s="310">
        <v>83239.199999999997</v>
      </c>
      <c r="L32" s="310">
        <v>131859.45000000001</v>
      </c>
      <c r="O32" s="343">
        <v>3000</v>
      </c>
      <c r="P32" s="343">
        <v>94631.25</v>
      </c>
      <c r="Q32" s="343">
        <v>11000</v>
      </c>
      <c r="R32" s="343">
        <v>3729</v>
      </c>
      <c r="V32" s="310">
        <v>-1083774.46</v>
      </c>
      <c r="W32" s="310">
        <v>2306439.37</v>
      </c>
      <c r="X32" s="330">
        <v>1084560.3</v>
      </c>
      <c r="Y32" s="330">
        <v>371400</v>
      </c>
      <c r="Z32" s="330">
        <v>1060.94</v>
      </c>
      <c r="AB32" s="330">
        <v>2035198.5</v>
      </c>
      <c r="AC32" s="330">
        <v>138784</v>
      </c>
      <c r="AD32" s="334">
        <v>2418663.5</v>
      </c>
      <c r="AE32" s="334">
        <v>1900</v>
      </c>
      <c r="AG32" s="334">
        <v>1103800.3200000001</v>
      </c>
      <c r="AH32" s="334">
        <v>13703.76</v>
      </c>
      <c r="AN32" s="321">
        <f t="shared" si="7"/>
        <v>1212862.67</v>
      </c>
      <c r="AO32" s="344">
        <f t="shared" si="8"/>
        <v>112360.25</v>
      </c>
      <c r="AP32" s="345">
        <f t="shared" si="9"/>
        <v>1100502.42</v>
      </c>
      <c r="AQ32" s="346">
        <f t="shared" si="10"/>
        <v>3631003.74</v>
      </c>
      <c r="AR32" s="347">
        <f t="shared" si="11"/>
        <v>3538067.58</v>
      </c>
      <c r="AS32" s="250">
        <f t="shared" si="5"/>
        <v>92936.160000000149</v>
      </c>
    </row>
    <row r="33" spans="1:45" ht="14.4" thickBot="1" x14ac:dyDescent="0.3">
      <c r="A33" s="238" t="s">
        <v>300</v>
      </c>
      <c r="B33" s="238" t="s">
        <v>41</v>
      </c>
      <c r="C33" s="276">
        <v>3690</v>
      </c>
      <c r="D33" s="277" t="s">
        <v>834</v>
      </c>
      <c r="E33" t="s">
        <v>2648</v>
      </c>
      <c r="F33" s="336">
        <v>830956.08</v>
      </c>
      <c r="G33" s="336">
        <v>14569.87</v>
      </c>
      <c r="H33" s="336">
        <v>161534.51999999999</v>
      </c>
      <c r="K33" s="310">
        <v>272969.57</v>
      </c>
      <c r="L33" s="310">
        <v>429635.47</v>
      </c>
      <c r="P33" s="343">
        <v>36235.58</v>
      </c>
      <c r="Q33" s="343">
        <v>5000</v>
      </c>
      <c r="R33" s="343">
        <v>-1180</v>
      </c>
      <c r="V33" s="310">
        <v>344537.7</v>
      </c>
      <c r="W33" s="310">
        <v>1600056.47</v>
      </c>
      <c r="X33" s="330">
        <v>814559.27</v>
      </c>
      <c r="Z33" s="330">
        <v>1175.3599999999999</v>
      </c>
      <c r="AB33" s="330">
        <v>1559705.5</v>
      </c>
      <c r="AC33" s="330">
        <v>143181</v>
      </c>
      <c r="AD33" s="334">
        <v>1910798.5</v>
      </c>
      <c r="AE33" s="334">
        <v>9708</v>
      </c>
      <c r="AG33" s="334">
        <v>735868.46</v>
      </c>
      <c r="AH33" s="334">
        <v>137230.41</v>
      </c>
      <c r="AN33" s="321">
        <f t="shared" si="7"/>
        <v>1007060.47</v>
      </c>
      <c r="AO33" s="344">
        <f t="shared" si="8"/>
        <v>40055.58</v>
      </c>
      <c r="AP33" s="345">
        <f t="shared" si="9"/>
        <v>967004.89</v>
      </c>
      <c r="AQ33" s="346">
        <f t="shared" si="10"/>
        <v>2518621.13</v>
      </c>
      <c r="AR33" s="347">
        <f t="shared" si="11"/>
        <v>2793605.37</v>
      </c>
      <c r="AS33" s="250">
        <f t="shared" si="5"/>
        <v>-274984.24000000022</v>
      </c>
    </row>
    <row r="34" spans="1:45" ht="14.4" thickBot="1" x14ac:dyDescent="0.3">
      <c r="A34" s="238" t="s">
        <v>300</v>
      </c>
      <c r="B34" s="238" t="s">
        <v>41</v>
      </c>
      <c r="C34" s="276">
        <v>6191</v>
      </c>
      <c r="D34" s="277" t="s">
        <v>835</v>
      </c>
      <c r="E34" t="s">
        <v>2649</v>
      </c>
      <c r="F34" s="336">
        <v>793450.12</v>
      </c>
      <c r="G34" s="336">
        <v>39833</v>
      </c>
      <c r="H34" s="336">
        <v>425788.28</v>
      </c>
      <c r="K34" s="310">
        <v>3</v>
      </c>
      <c r="L34" s="310">
        <v>600304.04</v>
      </c>
      <c r="O34" s="343">
        <v>38600</v>
      </c>
      <c r="P34" s="343">
        <v>105824.5</v>
      </c>
      <c r="R34" s="343">
        <v>300</v>
      </c>
      <c r="V34" s="310">
        <v>-1040700.8</v>
      </c>
      <c r="W34" s="310">
        <v>2970314.75</v>
      </c>
      <c r="X34" s="330">
        <v>1213790.71</v>
      </c>
      <c r="Y34" s="330">
        <v>269835</v>
      </c>
      <c r="Z34" s="330">
        <v>940.5</v>
      </c>
      <c r="AB34" s="330">
        <v>1683694.5</v>
      </c>
      <c r="AC34" s="330">
        <v>224280</v>
      </c>
      <c r="AD34" s="334">
        <v>2371682.5</v>
      </c>
      <c r="AE34" s="334">
        <v>13242</v>
      </c>
      <c r="AG34" s="334">
        <v>1033508.26</v>
      </c>
      <c r="AH34" s="334">
        <v>189067.96</v>
      </c>
      <c r="AN34" s="321">
        <f t="shared" si="7"/>
        <v>1259071.3999999999</v>
      </c>
      <c r="AO34" s="344">
        <f t="shared" si="8"/>
        <v>144724.5</v>
      </c>
      <c r="AP34" s="345">
        <f t="shared" si="9"/>
        <v>1114346.8999999999</v>
      </c>
      <c r="AQ34" s="346">
        <f t="shared" si="10"/>
        <v>3392540.71</v>
      </c>
      <c r="AR34" s="347">
        <f t="shared" si="11"/>
        <v>3607500.7199999997</v>
      </c>
      <c r="AS34" s="250">
        <f t="shared" si="5"/>
        <v>-214960.00999999978</v>
      </c>
    </row>
    <row r="35" spans="1:45" ht="14.4" thickBot="1" x14ac:dyDescent="0.3">
      <c r="A35" s="238" t="s">
        <v>300</v>
      </c>
      <c r="B35" s="238" t="s">
        <v>41</v>
      </c>
      <c r="C35" s="276">
        <v>8132</v>
      </c>
      <c r="D35" s="277" t="s">
        <v>836</v>
      </c>
      <c r="E35" t="s">
        <v>2650</v>
      </c>
      <c r="F35" s="336">
        <v>1173953.6000000001</v>
      </c>
      <c r="G35" s="336">
        <v>134236.5</v>
      </c>
      <c r="H35" s="336">
        <v>298092.65000000002</v>
      </c>
      <c r="K35" s="310">
        <v>1118580.95</v>
      </c>
      <c r="L35" s="310">
        <v>758286.09</v>
      </c>
      <c r="O35" s="343">
        <v>2000</v>
      </c>
      <c r="P35" s="343">
        <v>69788.14</v>
      </c>
      <c r="R35" s="343">
        <v>0</v>
      </c>
      <c r="T35" s="310">
        <v>15000</v>
      </c>
      <c r="V35" s="310">
        <v>386736.25</v>
      </c>
      <c r="W35" s="310">
        <v>3203233.17</v>
      </c>
      <c r="X35" s="330">
        <v>1627528.46</v>
      </c>
      <c r="Y35" s="330">
        <v>361335</v>
      </c>
      <c r="Z35" s="330">
        <v>1530.37</v>
      </c>
      <c r="AB35" s="330">
        <v>897441</v>
      </c>
      <c r="AC35" s="330">
        <v>220250</v>
      </c>
      <c r="AD35" s="334">
        <v>1834329</v>
      </c>
      <c r="AE35" s="334">
        <v>20916</v>
      </c>
      <c r="AG35" s="334">
        <v>1252965.54</v>
      </c>
      <c r="AH35" s="334">
        <v>193482.06</v>
      </c>
      <c r="AN35" s="321">
        <f t="shared" si="7"/>
        <v>1606282.75</v>
      </c>
      <c r="AO35" s="344">
        <f t="shared" si="8"/>
        <v>71788.14</v>
      </c>
      <c r="AP35" s="345">
        <f t="shared" si="9"/>
        <v>1534494.61</v>
      </c>
      <c r="AQ35" s="346">
        <f t="shared" si="10"/>
        <v>3108084.83</v>
      </c>
      <c r="AR35" s="347">
        <f t="shared" si="11"/>
        <v>3301692.6</v>
      </c>
      <c r="AS35" s="250">
        <f t="shared" si="5"/>
        <v>-193607.77000000002</v>
      </c>
    </row>
    <row r="36" spans="1:45" ht="14.4" thickBot="1" x14ac:dyDescent="0.3">
      <c r="A36" s="238" t="s">
        <v>300</v>
      </c>
      <c r="B36" s="238" t="s">
        <v>41</v>
      </c>
      <c r="C36" s="276">
        <v>2634</v>
      </c>
      <c r="D36" s="277" t="s">
        <v>837</v>
      </c>
      <c r="E36" t="s">
        <v>2651</v>
      </c>
      <c r="F36" s="336">
        <v>534697.53</v>
      </c>
      <c r="G36" s="336">
        <v>9162.5</v>
      </c>
      <c r="H36" s="336">
        <v>182074.91</v>
      </c>
      <c r="K36" s="310">
        <v>40140.18</v>
      </c>
      <c r="L36" s="310">
        <v>75285.179999999993</v>
      </c>
      <c r="O36" s="343">
        <v>0</v>
      </c>
      <c r="P36" s="343">
        <v>39113.980000000003</v>
      </c>
      <c r="Q36" s="343">
        <v>15346</v>
      </c>
      <c r="R36" s="343">
        <v>512</v>
      </c>
      <c r="V36" s="310">
        <v>-1130127.95</v>
      </c>
      <c r="W36" s="310">
        <v>2001291.5</v>
      </c>
      <c r="X36" s="330">
        <v>681059.7</v>
      </c>
      <c r="Z36" s="330">
        <v>673.29</v>
      </c>
      <c r="AB36" s="330">
        <v>1579789</v>
      </c>
      <c r="AC36" s="330">
        <v>93060</v>
      </c>
      <c r="AD36" s="334">
        <v>1810753</v>
      </c>
      <c r="AE36" s="334">
        <v>15394</v>
      </c>
      <c r="AG36" s="334">
        <v>548777.07999999996</v>
      </c>
      <c r="AH36" s="334">
        <v>64433.14</v>
      </c>
      <c r="AN36" s="321">
        <f t="shared" si="7"/>
        <v>725934.94000000006</v>
      </c>
      <c r="AO36" s="344">
        <f t="shared" si="8"/>
        <v>54971.98</v>
      </c>
      <c r="AP36" s="345">
        <f t="shared" si="9"/>
        <v>670962.96000000008</v>
      </c>
      <c r="AQ36" s="346">
        <f t="shared" si="10"/>
        <v>2354581.9900000002</v>
      </c>
      <c r="AR36" s="347">
        <f t="shared" si="11"/>
        <v>2439357.2200000002</v>
      </c>
      <c r="AS36" s="250">
        <f t="shared" si="5"/>
        <v>-84775.229999999981</v>
      </c>
    </row>
    <row r="37" spans="1:45" ht="14.4" thickBot="1" x14ac:dyDescent="0.3">
      <c r="A37" s="238" t="s">
        <v>300</v>
      </c>
      <c r="B37" s="238" t="s">
        <v>41</v>
      </c>
      <c r="C37" s="276">
        <v>5394</v>
      </c>
      <c r="D37" s="277" t="s">
        <v>838</v>
      </c>
      <c r="E37" t="s">
        <v>2652</v>
      </c>
      <c r="F37" s="336">
        <v>696497.43</v>
      </c>
      <c r="G37" s="336">
        <v>54954.99</v>
      </c>
      <c r="H37" s="336">
        <v>265625.46999999997</v>
      </c>
      <c r="K37" s="310">
        <v>1448884.32</v>
      </c>
      <c r="L37" s="310">
        <v>681120.96</v>
      </c>
      <c r="O37" s="343">
        <v>4000</v>
      </c>
      <c r="P37" s="343">
        <v>147829.32</v>
      </c>
      <c r="R37" s="343">
        <v>40703.93</v>
      </c>
      <c r="V37" s="310">
        <v>-670823.36</v>
      </c>
      <c r="W37" s="310">
        <v>3800882.66</v>
      </c>
      <c r="X37" s="330">
        <v>1357337.76</v>
      </c>
      <c r="Y37" s="330">
        <v>40000</v>
      </c>
      <c r="Z37" s="330">
        <v>783.02</v>
      </c>
      <c r="AB37" s="330">
        <v>348500</v>
      </c>
      <c r="AD37" s="334">
        <v>720431</v>
      </c>
      <c r="AG37" s="334">
        <v>790287.78</v>
      </c>
      <c r="AH37" s="334">
        <v>211411.38</v>
      </c>
      <c r="AL37" s="334">
        <v>200000</v>
      </c>
      <c r="AN37" s="321">
        <f t="shared" si="7"/>
        <v>1017077.89</v>
      </c>
      <c r="AO37" s="344">
        <f t="shared" si="8"/>
        <v>192533.25</v>
      </c>
      <c r="AP37" s="345">
        <f t="shared" si="9"/>
        <v>824544.64</v>
      </c>
      <c r="AQ37" s="346">
        <f t="shared" si="10"/>
        <v>1746620.78</v>
      </c>
      <c r="AR37" s="347">
        <f t="shared" si="11"/>
        <v>1922130.1600000001</v>
      </c>
      <c r="AS37" s="250">
        <f t="shared" si="5"/>
        <v>-175509.38000000012</v>
      </c>
    </row>
    <row r="38" spans="1:45" ht="14.4" thickBot="1" x14ac:dyDescent="0.3">
      <c r="A38" s="238" t="s">
        <v>304</v>
      </c>
      <c r="B38" s="238" t="s">
        <v>42</v>
      </c>
      <c r="C38" s="276">
        <v>3425</v>
      </c>
      <c r="D38" s="277" t="s">
        <v>839</v>
      </c>
      <c r="E38" t="s">
        <v>2653</v>
      </c>
      <c r="F38" s="336">
        <v>701622.96</v>
      </c>
      <c r="G38" s="336">
        <v>16295.5</v>
      </c>
      <c r="H38" s="336">
        <v>79589.56</v>
      </c>
      <c r="K38" s="310">
        <v>676933.41</v>
      </c>
      <c r="L38" s="310">
        <v>702518.95</v>
      </c>
      <c r="O38" s="343">
        <v>2200</v>
      </c>
      <c r="P38" s="343">
        <v>57400</v>
      </c>
      <c r="R38" s="343">
        <v>0</v>
      </c>
      <c r="T38" s="310">
        <v>204571</v>
      </c>
      <c r="V38" s="310">
        <v>-440866.56</v>
      </c>
      <c r="W38" s="310">
        <v>2024806.3999999999</v>
      </c>
      <c r="X38" s="330">
        <v>1610274.99</v>
      </c>
      <c r="Z38" s="330">
        <v>1128.0999999999999</v>
      </c>
      <c r="AB38" s="330">
        <v>1175838.5</v>
      </c>
      <c r="AC38" s="330">
        <v>101467.09</v>
      </c>
      <c r="AD38" s="334">
        <v>1623419.5</v>
      </c>
      <c r="AF38" s="334">
        <v>21210</v>
      </c>
      <c r="AG38" s="334">
        <v>686893.15</v>
      </c>
      <c r="AH38" s="334">
        <v>165577.99</v>
      </c>
      <c r="AL38" s="334">
        <v>62758.5</v>
      </c>
      <c r="AN38" s="321">
        <f t="shared" si="7"/>
        <v>797508.02</v>
      </c>
      <c r="AO38" s="344">
        <f t="shared" si="8"/>
        <v>59600</v>
      </c>
      <c r="AP38" s="345">
        <f t="shared" si="9"/>
        <v>737908.02</v>
      </c>
      <c r="AQ38" s="346">
        <f t="shared" si="10"/>
        <v>2888708.6799999997</v>
      </c>
      <c r="AR38" s="347">
        <f t="shared" si="11"/>
        <v>2559859.1399999997</v>
      </c>
      <c r="AS38" s="250">
        <f t="shared" si="5"/>
        <v>328849.54000000004</v>
      </c>
    </row>
    <row r="39" spans="1:45" ht="14.4" thickBot="1" x14ac:dyDescent="0.3">
      <c r="A39" s="238" t="s">
        <v>304</v>
      </c>
      <c r="B39" s="238" t="s">
        <v>42</v>
      </c>
      <c r="C39" s="276">
        <v>4047</v>
      </c>
      <c r="D39" s="277" t="s">
        <v>840</v>
      </c>
      <c r="E39" t="s">
        <v>2654</v>
      </c>
      <c r="F39" s="336">
        <v>1368203.46</v>
      </c>
      <c r="G39" s="336">
        <v>15174.08</v>
      </c>
      <c r="H39" s="336">
        <v>65769.95</v>
      </c>
      <c r="I39" s="336">
        <v>0</v>
      </c>
      <c r="J39" s="310">
        <v>0</v>
      </c>
      <c r="K39" s="310">
        <v>231716.48000000001</v>
      </c>
      <c r="L39" s="310">
        <v>224486.3</v>
      </c>
      <c r="M39" s="310">
        <v>0</v>
      </c>
      <c r="N39" s="310">
        <v>0</v>
      </c>
      <c r="O39" s="343">
        <v>-30850</v>
      </c>
      <c r="P39" s="343">
        <v>70969.789999999994</v>
      </c>
      <c r="Q39" s="343">
        <v>366350</v>
      </c>
      <c r="R39" s="343">
        <v>2042</v>
      </c>
      <c r="S39" s="343">
        <v>0</v>
      </c>
      <c r="T39" s="310">
        <v>3280</v>
      </c>
      <c r="U39" s="310">
        <v>0</v>
      </c>
      <c r="V39" s="310">
        <v>-428918.43</v>
      </c>
      <c r="W39" s="310">
        <v>2381908.6800000002</v>
      </c>
      <c r="X39" s="330">
        <v>1003028.8</v>
      </c>
      <c r="Z39" s="330">
        <v>1673.14</v>
      </c>
      <c r="AB39" s="330">
        <v>1178654.3999999999</v>
      </c>
      <c r="AC39" s="330">
        <v>102397.97</v>
      </c>
      <c r="AD39" s="334">
        <v>1774503.4</v>
      </c>
      <c r="AE39" s="334">
        <v>14260</v>
      </c>
      <c r="AG39" s="334">
        <v>783389.93</v>
      </c>
      <c r="AH39" s="334">
        <v>142137.25</v>
      </c>
      <c r="AL39" s="334">
        <v>30895.5</v>
      </c>
      <c r="AN39" s="321">
        <f t="shared" si="7"/>
        <v>1449147.49</v>
      </c>
      <c r="AO39" s="344">
        <f t="shared" si="8"/>
        <v>408511.79</v>
      </c>
      <c r="AP39" s="345">
        <f t="shared" si="9"/>
        <v>1040635.7</v>
      </c>
      <c r="AQ39" s="346">
        <f t="shared" si="10"/>
        <v>2285754.31</v>
      </c>
      <c r="AR39" s="347">
        <f t="shared" si="11"/>
        <v>2745186.08</v>
      </c>
      <c r="AS39" s="250">
        <f t="shared" si="5"/>
        <v>-459431.77</v>
      </c>
    </row>
    <row r="40" spans="1:45" ht="14.4" thickBot="1" x14ac:dyDescent="0.3">
      <c r="A40" s="238" t="s">
        <v>304</v>
      </c>
      <c r="B40" s="238" t="s">
        <v>42</v>
      </c>
      <c r="C40" s="276">
        <v>3656</v>
      </c>
      <c r="D40" s="277" t="s">
        <v>841</v>
      </c>
      <c r="E40" t="s">
        <v>2655</v>
      </c>
      <c r="F40" s="336">
        <v>543171.35</v>
      </c>
      <c r="G40" s="336">
        <v>36630</v>
      </c>
      <c r="H40" s="336">
        <v>120927.58</v>
      </c>
      <c r="K40" s="310">
        <v>817220.56</v>
      </c>
      <c r="L40" s="310">
        <v>225419.25</v>
      </c>
      <c r="O40" s="343">
        <v>3500</v>
      </c>
      <c r="P40" s="343">
        <v>67220.47</v>
      </c>
      <c r="R40" s="343">
        <v>1686.31</v>
      </c>
      <c r="V40" s="310">
        <v>-616320.94999999995</v>
      </c>
      <c r="W40" s="310">
        <v>2692203.68</v>
      </c>
      <c r="X40" s="330">
        <v>1176984.74</v>
      </c>
      <c r="Y40" s="330">
        <v>293900</v>
      </c>
      <c r="Z40" s="330">
        <v>776.51</v>
      </c>
      <c r="AB40" s="330">
        <v>2149886.5</v>
      </c>
      <c r="AC40" s="330">
        <v>101950</v>
      </c>
      <c r="AD40" s="334">
        <v>2648860.5</v>
      </c>
      <c r="AE40" s="334">
        <v>9530</v>
      </c>
      <c r="AG40" s="334">
        <v>995713.46</v>
      </c>
      <c r="AH40" s="334">
        <v>191142.17</v>
      </c>
      <c r="AL40" s="334">
        <v>283172.39</v>
      </c>
      <c r="AN40" s="321">
        <f t="shared" si="7"/>
        <v>700728.92999999993</v>
      </c>
      <c r="AO40" s="344">
        <f t="shared" si="8"/>
        <v>72406.78</v>
      </c>
      <c r="AP40" s="345">
        <f t="shared" si="9"/>
        <v>628322.14999999991</v>
      </c>
      <c r="AQ40" s="346">
        <f t="shared" si="10"/>
        <v>3723497.75</v>
      </c>
      <c r="AR40" s="347">
        <f t="shared" si="11"/>
        <v>4128418.52</v>
      </c>
      <c r="AS40" s="250">
        <f t="shared" si="5"/>
        <v>-404920.77</v>
      </c>
    </row>
    <row r="41" spans="1:45" ht="14.4" thickBot="1" x14ac:dyDescent="0.3">
      <c r="A41" s="238" t="s">
        <v>304</v>
      </c>
      <c r="B41" s="238" t="s">
        <v>42</v>
      </c>
      <c r="C41" s="276">
        <v>3640</v>
      </c>
      <c r="D41" s="277" t="s">
        <v>842</v>
      </c>
      <c r="E41" t="s">
        <v>2656</v>
      </c>
      <c r="F41" s="336">
        <v>563431.75</v>
      </c>
      <c r="G41" s="336">
        <v>36895.699999999997</v>
      </c>
      <c r="H41" s="336">
        <v>169387.45</v>
      </c>
      <c r="K41" s="310">
        <v>177223.76</v>
      </c>
      <c r="L41" s="310">
        <v>186885.5</v>
      </c>
      <c r="O41" s="343">
        <v>3500</v>
      </c>
      <c r="P41" s="343">
        <v>67050</v>
      </c>
      <c r="Q41" s="343">
        <v>13040</v>
      </c>
      <c r="R41" s="343">
        <v>916.9</v>
      </c>
      <c r="T41" s="310">
        <v>275250</v>
      </c>
      <c r="V41" s="310">
        <v>-1939258.21</v>
      </c>
      <c r="W41" s="310">
        <v>2888756.2</v>
      </c>
      <c r="X41" s="330">
        <v>1214618.03</v>
      </c>
      <c r="Z41" s="330">
        <v>36938.379999999997</v>
      </c>
      <c r="AB41" s="330">
        <v>1221613.5</v>
      </c>
      <c r="AC41" s="330">
        <v>64117.06</v>
      </c>
      <c r="AD41" s="334">
        <v>1858052.5</v>
      </c>
      <c r="AE41" s="334">
        <v>5400</v>
      </c>
      <c r="AF41" s="334">
        <v>12220</v>
      </c>
      <c r="AG41" s="334">
        <v>586996.99</v>
      </c>
      <c r="AH41" s="334">
        <v>167286.51</v>
      </c>
      <c r="AL41" s="334">
        <v>82761.7</v>
      </c>
      <c r="AN41" s="321">
        <f t="shared" si="7"/>
        <v>769714.89999999991</v>
      </c>
      <c r="AO41" s="344">
        <f t="shared" si="8"/>
        <v>84506.9</v>
      </c>
      <c r="AP41" s="345">
        <f t="shared" si="9"/>
        <v>685207.99999999988</v>
      </c>
      <c r="AQ41" s="346">
        <f t="shared" si="10"/>
        <v>2537286.9700000002</v>
      </c>
      <c r="AR41" s="347">
        <f t="shared" si="11"/>
        <v>2712717.7</v>
      </c>
      <c r="AS41" s="250">
        <f t="shared" si="5"/>
        <v>-175430.72999999998</v>
      </c>
    </row>
    <row r="42" spans="1:45" ht="14.4" thickBot="1" x14ac:dyDescent="0.3">
      <c r="A42" s="238" t="s">
        <v>304</v>
      </c>
      <c r="B42" s="238" t="s">
        <v>42</v>
      </c>
      <c r="C42" s="276">
        <v>7398</v>
      </c>
      <c r="D42" s="277" t="s">
        <v>843</v>
      </c>
      <c r="E42" t="s">
        <v>2657</v>
      </c>
      <c r="F42" s="336">
        <v>831130.18</v>
      </c>
      <c r="G42" s="336">
        <v>36143.35</v>
      </c>
      <c r="H42" s="336">
        <v>106085.37</v>
      </c>
      <c r="K42" s="310">
        <v>490612.66</v>
      </c>
      <c r="L42" s="310">
        <v>313218.11</v>
      </c>
      <c r="O42" s="343">
        <v>6170</v>
      </c>
      <c r="P42" s="343">
        <v>111245.99</v>
      </c>
      <c r="R42" s="343">
        <v>2080.2800000000002</v>
      </c>
      <c r="T42" s="310">
        <v>15080</v>
      </c>
      <c r="V42" s="310">
        <v>-1150514.8500000001</v>
      </c>
      <c r="W42" s="310">
        <v>3281518.85</v>
      </c>
      <c r="X42" s="330">
        <v>1964180</v>
      </c>
      <c r="Z42" s="330">
        <v>3438.89</v>
      </c>
      <c r="AB42" s="330">
        <v>2411437.7999999998</v>
      </c>
      <c r="AC42" s="330">
        <v>207937.34</v>
      </c>
      <c r="AD42" s="334">
        <v>3752662.8</v>
      </c>
      <c r="AE42" s="334">
        <v>25636</v>
      </c>
      <c r="AG42" s="334">
        <v>1045607.96</v>
      </c>
      <c r="AH42" s="334">
        <v>159185.17000000001</v>
      </c>
      <c r="AJ42" s="334">
        <v>45729.2</v>
      </c>
      <c r="AL42" s="334">
        <v>46563.5</v>
      </c>
      <c r="AN42" s="321">
        <f t="shared" si="7"/>
        <v>973358.9</v>
      </c>
      <c r="AO42" s="344">
        <f t="shared" si="8"/>
        <v>119496.27</v>
      </c>
      <c r="AP42" s="345">
        <f t="shared" si="9"/>
        <v>853862.63</v>
      </c>
      <c r="AQ42" s="346">
        <f t="shared" si="10"/>
        <v>4586994.0299999993</v>
      </c>
      <c r="AR42" s="347">
        <f t="shared" si="11"/>
        <v>5075384.63</v>
      </c>
      <c r="AS42" s="250">
        <f t="shared" si="5"/>
        <v>-488390.60000000056</v>
      </c>
    </row>
    <row r="43" spans="1:45" ht="14.4" thickBot="1" x14ac:dyDescent="0.3">
      <c r="A43" s="238" t="s">
        <v>304</v>
      </c>
      <c r="B43" s="238" t="s">
        <v>42</v>
      </c>
      <c r="C43" s="276">
        <v>7430</v>
      </c>
      <c r="D43" s="277" t="s">
        <v>844</v>
      </c>
      <c r="E43" t="s">
        <v>2658</v>
      </c>
      <c r="F43" s="336">
        <v>996763.83</v>
      </c>
      <c r="G43" s="336">
        <v>1700</v>
      </c>
      <c r="H43" s="336">
        <v>84637.57</v>
      </c>
      <c r="K43" s="310">
        <v>328757.05</v>
      </c>
      <c r="L43" s="310">
        <v>733821.93</v>
      </c>
      <c r="O43" s="343">
        <v>6000</v>
      </c>
      <c r="P43" s="343">
        <v>101306.3</v>
      </c>
      <c r="R43" s="343">
        <v>1698.54</v>
      </c>
      <c r="T43" s="310">
        <v>181070</v>
      </c>
      <c r="V43" s="310">
        <v>-1378329.64</v>
      </c>
      <c r="W43" s="310">
        <v>3750097.45</v>
      </c>
      <c r="X43" s="330">
        <v>1933717.34</v>
      </c>
      <c r="Y43" s="330">
        <v>266000</v>
      </c>
      <c r="Z43" s="330">
        <v>1613.16</v>
      </c>
      <c r="AB43" s="330">
        <v>1951940.5</v>
      </c>
      <c r="AC43" s="330">
        <v>309714.90000000002</v>
      </c>
      <c r="AD43" s="334">
        <v>2756012.5</v>
      </c>
      <c r="AE43" s="334">
        <v>21765</v>
      </c>
      <c r="AG43" s="334">
        <v>1730809.06</v>
      </c>
      <c r="AH43" s="334">
        <v>262104.56</v>
      </c>
      <c r="AL43" s="334">
        <v>208457.05</v>
      </c>
      <c r="AN43" s="321">
        <f t="shared" si="7"/>
        <v>1083101.3999999999</v>
      </c>
      <c r="AO43" s="344">
        <f t="shared" si="8"/>
        <v>109004.84</v>
      </c>
      <c r="AP43" s="345">
        <f t="shared" si="9"/>
        <v>974096.55999999994</v>
      </c>
      <c r="AQ43" s="346">
        <f t="shared" si="10"/>
        <v>4462985.9000000004</v>
      </c>
      <c r="AR43" s="347">
        <f t="shared" si="11"/>
        <v>4979148.17</v>
      </c>
      <c r="AS43" s="250">
        <f t="shared" si="5"/>
        <v>-516162.26999999955</v>
      </c>
    </row>
    <row r="44" spans="1:45" ht="14.4" thickBot="1" x14ac:dyDescent="0.3">
      <c r="A44" s="238" t="s">
        <v>304</v>
      </c>
      <c r="B44" s="238" t="s">
        <v>42</v>
      </c>
      <c r="C44" s="276">
        <v>2978</v>
      </c>
      <c r="D44" s="277" t="s">
        <v>845</v>
      </c>
      <c r="E44" t="s">
        <v>2659</v>
      </c>
      <c r="F44" s="336">
        <v>472037.32</v>
      </c>
      <c r="G44" s="336">
        <v>1750.41</v>
      </c>
      <c r="H44" s="336">
        <v>104666.2</v>
      </c>
      <c r="K44" s="310">
        <v>314530.84999999998</v>
      </c>
      <c r="L44" s="310">
        <v>786448.45</v>
      </c>
      <c r="O44" s="343">
        <v>80147</v>
      </c>
      <c r="P44" s="343">
        <v>43600</v>
      </c>
      <c r="Q44" s="343">
        <v>40000</v>
      </c>
      <c r="R44" s="343">
        <v>533.46</v>
      </c>
      <c r="V44" s="310">
        <v>-548608.88</v>
      </c>
      <c r="W44" s="310">
        <v>1851653.95</v>
      </c>
      <c r="X44" s="330">
        <v>1917149.36</v>
      </c>
      <c r="Y44" s="330">
        <v>16990</v>
      </c>
      <c r="Z44" s="330">
        <v>894.26</v>
      </c>
      <c r="AB44" s="330">
        <v>953140.5</v>
      </c>
      <c r="AC44" s="330">
        <v>139635.64000000001</v>
      </c>
      <c r="AD44" s="334">
        <v>1552732.5</v>
      </c>
      <c r="AE44" s="334">
        <v>12475</v>
      </c>
      <c r="AG44" s="334">
        <v>1019834.25</v>
      </c>
      <c r="AH44" s="334">
        <v>173018.31</v>
      </c>
      <c r="AL44" s="334">
        <v>57642</v>
      </c>
      <c r="AN44" s="321">
        <f t="shared" si="7"/>
        <v>578453.92999999993</v>
      </c>
      <c r="AO44" s="344">
        <f t="shared" si="8"/>
        <v>164280.46</v>
      </c>
      <c r="AP44" s="345">
        <f t="shared" si="9"/>
        <v>414173.47</v>
      </c>
      <c r="AQ44" s="346">
        <f t="shared" si="10"/>
        <v>3027809.7600000002</v>
      </c>
      <c r="AR44" s="347">
        <f t="shared" si="11"/>
        <v>2815702.06</v>
      </c>
      <c r="AS44" s="250">
        <f t="shared" si="5"/>
        <v>212107.70000000019</v>
      </c>
    </row>
    <row r="45" spans="1:45" ht="14.4" thickBot="1" x14ac:dyDescent="0.3">
      <c r="A45" s="238" t="s">
        <v>304</v>
      </c>
      <c r="B45" s="238" t="s">
        <v>42</v>
      </c>
      <c r="C45" s="276">
        <v>3394</v>
      </c>
      <c r="D45" s="277" t="s">
        <v>846</v>
      </c>
      <c r="E45" t="s">
        <v>2660</v>
      </c>
      <c r="F45" s="336">
        <v>294218.2</v>
      </c>
      <c r="G45" s="336">
        <v>55052.68</v>
      </c>
      <c r="H45" s="336">
        <v>54331.99</v>
      </c>
      <c r="K45" s="310">
        <v>178032.11</v>
      </c>
      <c r="L45" s="310">
        <v>363643.32</v>
      </c>
      <c r="O45" s="343">
        <v>-19000</v>
      </c>
      <c r="P45" s="343">
        <v>50800</v>
      </c>
      <c r="Q45" s="343">
        <v>241070</v>
      </c>
      <c r="R45" s="343">
        <v>3397.65</v>
      </c>
      <c r="V45" s="310">
        <v>-809127.72</v>
      </c>
      <c r="W45" s="310">
        <v>1865771.67</v>
      </c>
      <c r="X45" s="330">
        <v>1285898.96</v>
      </c>
      <c r="Z45" s="330">
        <v>527.32000000000005</v>
      </c>
      <c r="AB45" s="330">
        <v>1235226.5</v>
      </c>
      <c r="AC45" s="330">
        <v>138292.06</v>
      </c>
      <c r="AD45" s="334">
        <v>1874255.5</v>
      </c>
      <c r="AE45" s="334">
        <v>24106</v>
      </c>
      <c r="AG45" s="334">
        <v>948548.67</v>
      </c>
      <c r="AH45" s="334">
        <v>161685.82999999999</v>
      </c>
      <c r="AL45" s="334">
        <v>38982.14</v>
      </c>
      <c r="AN45" s="321">
        <f t="shared" si="7"/>
        <v>403602.87</v>
      </c>
      <c r="AO45" s="344">
        <f t="shared" si="8"/>
        <v>276267.65000000002</v>
      </c>
      <c r="AP45" s="345">
        <f t="shared" si="9"/>
        <v>127335.21999999997</v>
      </c>
      <c r="AQ45" s="346">
        <f t="shared" si="10"/>
        <v>2659944.8400000003</v>
      </c>
      <c r="AR45" s="347">
        <f t="shared" si="11"/>
        <v>3047578.14</v>
      </c>
      <c r="AS45" s="250">
        <f t="shared" si="5"/>
        <v>-387633.29999999981</v>
      </c>
    </row>
    <row r="46" spans="1:45" ht="14.4" thickBot="1" x14ac:dyDescent="0.3">
      <c r="A46" s="238" t="s">
        <v>304</v>
      </c>
      <c r="B46" s="238" t="s">
        <v>42</v>
      </c>
      <c r="C46" s="276">
        <v>1969</v>
      </c>
      <c r="D46" s="277" t="s">
        <v>847</v>
      </c>
      <c r="E46" t="s">
        <v>2661</v>
      </c>
      <c r="F46" s="336">
        <v>495251.92</v>
      </c>
      <c r="G46" s="336">
        <v>0</v>
      </c>
      <c r="H46" s="336">
        <v>54593.81</v>
      </c>
      <c r="K46" s="310">
        <v>504339.99</v>
      </c>
      <c r="L46" s="310">
        <v>-7394.53</v>
      </c>
      <c r="O46" s="343">
        <v>0</v>
      </c>
      <c r="P46" s="343">
        <v>45017.49</v>
      </c>
      <c r="R46" s="343">
        <v>202.85</v>
      </c>
      <c r="V46" s="310">
        <v>-128030.56</v>
      </c>
      <c r="W46" s="310">
        <v>1234901.48</v>
      </c>
      <c r="X46" s="330">
        <v>548483.25</v>
      </c>
      <c r="Y46" s="330">
        <v>148340</v>
      </c>
      <c r="Z46" s="330">
        <v>562.19000000000005</v>
      </c>
      <c r="AB46" s="330">
        <v>1365108</v>
      </c>
      <c r="AC46" s="330">
        <v>161588.87</v>
      </c>
      <c r="AD46" s="334">
        <v>1721117</v>
      </c>
      <c r="AE46" s="334">
        <v>7616</v>
      </c>
      <c r="AG46" s="334">
        <v>475211.89</v>
      </c>
      <c r="AH46" s="334">
        <v>107272.49</v>
      </c>
      <c r="AI46" s="334">
        <v>500</v>
      </c>
      <c r="AL46" s="334">
        <v>17665</v>
      </c>
      <c r="AN46" s="321">
        <f t="shared" si="7"/>
        <v>549845.73</v>
      </c>
      <c r="AO46" s="344">
        <f t="shared" si="8"/>
        <v>45220.34</v>
      </c>
      <c r="AP46" s="345">
        <f t="shared" si="9"/>
        <v>504625.39</v>
      </c>
      <c r="AQ46" s="346">
        <f t="shared" si="10"/>
        <v>2224082.31</v>
      </c>
      <c r="AR46" s="347">
        <f t="shared" si="11"/>
        <v>2329382.3800000004</v>
      </c>
      <c r="AS46" s="250">
        <f t="shared" si="5"/>
        <v>-105300.0700000003</v>
      </c>
    </row>
    <row r="47" spans="1:45" ht="14.4" thickBot="1" x14ac:dyDescent="0.3">
      <c r="A47" s="238" t="s">
        <v>304</v>
      </c>
      <c r="B47" s="238" t="s">
        <v>42</v>
      </c>
      <c r="C47" s="276">
        <v>3732</v>
      </c>
      <c r="D47" s="277" t="s">
        <v>848</v>
      </c>
      <c r="E47" t="s">
        <v>2662</v>
      </c>
      <c r="F47" s="336">
        <v>435857.01</v>
      </c>
      <c r="G47" s="336">
        <v>6900</v>
      </c>
      <c r="H47" s="336">
        <v>75511.179999999993</v>
      </c>
      <c r="K47" s="310">
        <v>920828.36</v>
      </c>
      <c r="L47" s="310">
        <v>258413.79</v>
      </c>
      <c r="O47" s="343">
        <v>2800</v>
      </c>
      <c r="P47" s="343">
        <v>58164</v>
      </c>
      <c r="R47" s="343">
        <v>0</v>
      </c>
      <c r="T47" s="310">
        <v>232470</v>
      </c>
      <c r="V47" s="310">
        <v>-486793.74</v>
      </c>
      <c r="W47" s="310">
        <v>2300894.7000000002</v>
      </c>
      <c r="X47" s="330">
        <v>1039496.31</v>
      </c>
      <c r="Z47" s="330">
        <v>722.42</v>
      </c>
      <c r="AB47" s="330">
        <v>908337.9</v>
      </c>
      <c r="AC47" s="330">
        <v>94625.44</v>
      </c>
      <c r="AD47" s="334">
        <v>1422222.9</v>
      </c>
      <c r="AF47" s="334">
        <v>14420</v>
      </c>
      <c r="AG47" s="334">
        <v>782060.05</v>
      </c>
      <c r="AH47" s="334">
        <v>197712.74</v>
      </c>
      <c r="AL47" s="334">
        <v>36791</v>
      </c>
      <c r="AN47" s="321">
        <f t="shared" si="7"/>
        <v>518268.19</v>
      </c>
      <c r="AO47" s="344">
        <f t="shared" si="8"/>
        <v>60964</v>
      </c>
      <c r="AP47" s="345">
        <f t="shared" si="9"/>
        <v>457304.19</v>
      </c>
      <c r="AQ47" s="346">
        <f t="shared" si="10"/>
        <v>2043182.07</v>
      </c>
      <c r="AR47" s="347">
        <f t="shared" si="11"/>
        <v>2453206.6900000004</v>
      </c>
      <c r="AS47" s="250">
        <f t="shared" si="5"/>
        <v>-410024.62000000034</v>
      </c>
    </row>
    <row r="48" spans="1:45" ht="14.4" thickBot="1" x14ac:dyDescent="0.3">
      <c r="A48" s="238" t="s">
        <v>304</v>
      </c>
      <c r="B48" s="238" t="s">
        <v>42</v>
      </c>
      <c r="C48" s="276">
        <v>3225</v>
      </c>
      <c r="D48" s="277" t="s">
        <v>849</v>
      </c>
      <c r="E48" t="s">
        <v>2663</v>
      </c>
      <c r="F48" s="336">
        <v>811358.44</v>
      </c>
      <c r="G48" s="336">
        <v>19687.5</v>
      </c>
      <c r="H48" s="336">
        <v>79042.399999999994</v>
      </c>
      <c r="K48" s="310">
        <v>3877412.3</v>
      </c>
      <c r="L48" s="310">
        <v>186286.1</v>
      </c>
      <c r="O48" s="343">
        <v>3000</v>
      </c>
      <c r="P48" s="343">
        <v>104307.89</v>
      </c>
      <c r="R48" s="343">
        <v>1904</v>
      </c>
      <c r="V48" s="310">
        <v>1191203.57</v>
      </c>
      <c r="W48" s="310">
        <v>4006426</v>
      </c>
      <c r="X48" s="330">
        <v>976431.41</v>
      </c>
      <c r="Z48" s="330">
        <v>1144.19</v>
      </c>
      <c r="AB48" s="330">
        <v>1126577.3999999999</v>
      </c>
      <c r="AC48" s="330">
        <v>79500</v>
      </c>
      <c r="AD48" s="334">
        <v>1661579.4</v>
      </c>
      <c r="AE48" s="334">
        <v>15730</v>
      </c>
      <c r="AF48" s="334">
        <v>7510</v>
      </c>
      <c r="AG48" s="334">
        <v>544363.66</v>
      </c>
      <c r="AH48" s="334">
        <v>236064.16</v>
      </c>
      <c r="AL48" s="334">
        <v>51460.5</v>
      </c>
      <c r="AN48" s="321">
        <f t="shared" si="7"/>
        <v>910088.34</v>
      </c>
      <c r="AO48" s="344">
        <f t="shared" si="8"/>
        <v>109211.89</v>
      </c>
      <c r="AP48" s="345">
        <f t="shared" si="9"/>
        <v>800876.45</v>
      </c>
      <c r="AQ48" s="346">
        <f t="shared" si="10"/>
        <v>2183653</v>
      </c>
      <c r="AR48" s="347">
        <f t="shared" si="11"/>
        <v>2516707.7200000002</v>
      </c>
      <c r="AS48" s="250">
        <f t="shared" si="5"/>
        <v>-333054.7200000002</v>
      </c>
    </row>
    <row r="49" spans="1:45" ht="14.4" thickBot="1" x14ac:dyDescent="0.3">
      <c r="A49" s="238" t="s">
        <v>29</v>
      </c>
      <c r="B49" s="238" t="s">
        <v>30</v>
      </c>
      <c r="C49" s="276">
        <v>3207</v>
      </c>
      <c r="D49" s="277" t="s">
        <v>850</v>
      </c>
      <c r="E49" t="s">
        <v>2664</v>
      </c>
      <c r="F49" s="336">
        <v>256050.23</v>
      </c>
      <c r="G49" s="336">
        <v>192746.11</v>
      </c>
      <c r="H49" s="336">
        <v>126247.29</v>
      </c>
      <c r="K49" s="310">
        <v>231649.92000000001</v>
      </c>
      <c r="L49" s="310">
        <v>221692.22</v>
      </c>
      <c r="O49" s="343">
        <v>32000</v>
      </c>
      <c r="P49" s="343">
        <v>41171.300000000003</v>
      </c>
      <c r="R49" s="343">
        <v>-365</v>
      </c>
      <c r="V49" s="310">
        <v>-895470.96</v>
      </c>
      <c r="W49" s="310">
        <v>1877057.75</v>
      </c>
      <c r="X49" s="330">
        <v>747860.43</v>
      </c>
      <c r="Y49" s="330">
        <v>135000</v>
      </c>
      <c r="Z49" s="330">
        <v>321.33</v>
      </c>
      <c r="AB49" s="330">
        <v>1074972.5</v>
      </c>
      <c r="AC49" s="330">
        <v>97053</v>
      </c>
      <c r="AD49" s="334">
        <v>1325933.5</v>
      </c>
      <c r="AE49" s="334">
        <v>8560</v>
      </c>
      <c r="AG49" s="334">
        <v>622997.12</v>
      </c>
      <c r="AH49" s="334">
        <v>114338.98</v>
      </c>
      <c r="AL49" s="334">
        <v>9384.98</v>
      </c>
      <c r="AN49" s="321">
        <f t="shared" si="7"/>
        <v>575043.63</v>
      </c>
      <c r="AO49" s="344">
        <f t="shared" si="8"/>
        <v>72806.3</v>
      </c>
      <c r="AP49" s="345">
        <f t="shared" si="9"/>
        <v>502237.33</v>
      </c>
      <c r="AQ49" s="346">
        <f t="shared" si="10"/>
        <v>2055207.26</v>
      </c>
      <c r="AR49" s="347">
        <f t="shared" si="11"/>
        <v>2081214.58</v>
      </c>
      <c r="AS49" s="250">
        <f t="shared" si="5"/>
        <v>-26007.320000000065</v>
      </c>
    </row>
    <row r="50" spans="1:45" ht="14.4" thickBot="1" x14ac:dyDescent="0.3">
      <c r="A50" s="238" t="s">
        <v>29</v>
      </c>
      <c r="B50" s="238" t="s">
        <v>30</v>
      </c>
      <c r="C50" s="239">
        <v>3287</v>
      </c>
      <c r="D50" s="240" t="s">
        <v>851</v>
      </c>
      <c r="E50" t="s">
        <v>2665</v>
      </c>
      <c r="F50" s="336">
        <v>354766.44</v>
      </c>
      <c r="G50" s="336">
        <v>191097.23</v>
      </c>
      <c r="H50" s="336">
        <v>19716.169999999998</v>
      </c>
      <c r="K50" s="310">
        <v>465732.6</v>
      </c>
      <c r="L50" s="310">
        <v>231720.18</v>
      </c>
      <c r="O50" s="343">
        <v>100300</v>
      </c>
      <c r="P50" s="343">
        <v>61744.28</v>
      </c>
      <c r="Q50" s="343">
        <v>6500</v>
      </c>
      <c r="R50" s="343">
        <v>0</v>
      </c>
      <c r="V50" s="310">
        <v>-1481650.46</v>
      </c>
      <c r="W50" s="310">
        <v>2506199.65</v>
      </c>
      <c r="X50" s="330">
        <v>821922.08</v>
      </c>
      <c r="Y50" s="330">
        <v>218500</v>
      </c>
      <c r="Z50" s="330">
        <v>222.86</v>
      </c>
      <c r="AB50" s="330">
        <v>1987886.5</v>
      </c>
      <c r="AC50" s="330">
        <v>58099</v>
      </c>
      <c r="AD50" s="334">
        <v>2330731.5</v>
      </c>
      <c r="AE50" s="334">
        <v>1140</v>
      </c>
      <c r="AG50" s="334">
        <v>497881.01</v>
      </c>
      <c r="AH50" s="334">
        <v>56934.78</v>
      </c>
      <c r="AL50" s="334">
        <v>130004</v>
      </c>
      <c r="AN50" s="321">
        <f t="shared" si="7"/>
        <v>565579.84000000008</v>
      </c>
      <c r="AO50" s="344">
        <f t="shared" si="8"/>
        <v>168544.28</v>
      </c>
      <c r="AP50" s="345">
        <f t="shared" si="9"/>
        <v>397035.56000000006</v>
      </c>
      <c r="AQ50" s="346">
        <f t="shared" si="10"/>
        <v>3086630.44</v>
      </c>
      <c r="AR50" s="347">
        <f t="shared" si="11"/>
        <v>3016691.2899999996</v>
      </c>
      <c r="AS50" s="250">
        <f t="shared" si="5"/>
        <v>69939.150000000373</v>
      </c>
    </row>
    <row r="51" spans="1:45" s="260" customFormat="1" ht="14.4" thickBot="1" x14ac:dyDescent="0.3">
      <c r="A51" s="241" t="s">
        <v>29</v>
      </c>
      <c r="B51" s="241" t="s">
        <v>30</v>
      </c>
      <c r="C51" s="242">
        <v>2936</v>
      </c>
      <c r="D51" s="243" t="s">
        <v>852</v>
      </c>
      <c r="E51" t="s">
        <v>2666</v>
      </c>
      <c r="F51" s="336">
        <v>73799.95</v>
      </c>
      <c r="G51" s="336">
        <v>15327.48</v>
      </c>
      <c r="H51" s="336">
        <v>43721.25</v>
      </c>
      <c r="I51" s="335"/>
      <c r="J51"/>
      <c r="K51" s="310">
        <v>3</v>
      </c>
      <c r="L51" s="310">
        <v>104837.25</v>
      </c>
      <c r="M51"/>
      <c r="N51"/>
      <c r="O51" s="343">
        <v>15201</v>
      </c>
      <c r="P51" s="343">
        <v>45206.64</v>
      </c>
      <c r="Q51" s="342"/>
      <c r="R51" s="343">
        <v>2248</v>
      </c>
      <c r="S51" s="342"/>
      <c r="T51"/>
      <c r="U51" s="310">
        <v>-238853.94</v>
      </c>
      <c r="V51" s="310">
        <v>-1429892.76</v>
      </c>
      <c r="W51" s="310">
        <v>1985151.03</v>
      </c>
      <c r="X51" s="330">
        <v>819006.37</v>
      </c>
      <c r="Y51" s="330">
        <v>59360</v>
      </c>
      <c r="Z51" s="330">
        <v>241.22</v>
      </c>
      <c r="AA51" s="329"/>
      <c r="AB51" s="330">
        <v>1173228</v>
      </c>
      <c r="AC51" s="330">
        <v>53053</v>
      </c>
      <c r="AD51" s="334">
        <v>1585095</v>
      </c>
      <c r="AE51" s="333"/>
      <c r="AF51" s="333"/>
      <c r="AG51" s="334">
        <v>605698.09</v>
      </c>
      <c r="AH51" s="334">
        <v>48991.95</v>
      </c>
      <c r="AI51" s="333"/>
      <c r="AJ51" s="333"/>
      <c r="AK51" s="333"/>
      <c r="AL51" s="334">
        <v>6474.59</v>
      </c>
      <c r="AM51" s="333"/>
      <c r="AN51" s="321">
        <f t="shared" si="7"/>
        <v>132848.68</v>
      </c>
      <c r="AO51" s="344">
        <f t="shared" si="8"/>
        <v>62655.64</v>
      </c>
      <c r="AP51" s="345">
        <f t="shared" si="9"/>
        <v>70193.039999999994</v>
      </c>
      <c r="AQ51" s="346">
        <f t="shared" si="10"/>
        <v>2104888.59</v>
      </c>
      <c r="AR51" s="347">
        <f t="shared" si="11"/>
        <v>2246259.63</v>
      </c>
      <c r="AS51" s="278">
        <f t="shared" si="5"/>
        <v>-141371.04000000004</v>
      </c>
    </row>
    <row r="52" spans="1:45" s="260" customFormat="1" ht="14.4" thickBot="1" x14ac:dyDescent="0.3">
      <c r="A52" s="241" t="s">
        <v>29</v>
      </c>
      <c r="B52" s="241" t="s">
        <v>30</v>
      </c>
      <c r="C52" s="242">
        <v>2495</v>
      </c>
      <c r="D52" s="243" t="s">
        <v>853</v>
      </c>
      <c r="E52" t="s">
        <v>2667</v>
      </c>
      <c r="F52" s="336">
        <v>67786.38</v>
      </c>
      <c r="G52" s="336">
        <v>125393.02</v>
      </c>
      <c r="H52" s="336">
        <v>152916.59</v>
      </c>
      <c r="I52" s="335"/>
      <c r="J52"/>
      <c r="K52" s="310">
        <v>769272.9</v>
      </c>
      <c r="L52" s="310">
        <v>157524.15</v>
      </c>
      <c r="M52"/>
      <c r="N52"/>
      <c r="O52" s="343">
        <v>60003</v>
      </c>
      <c r="P52" s="343">
        <v>42200</v>
      </c>
      <c r="Q52" s="342"/>
      <c r="R52" s="343">
        <v>0</v>
      </c>
      <c r="S52" s="342"/>
      <c r="T52" s="310">
        <v>1200</v>
      </c>
      <c r="U52"/>
      <c r="V52" s="310">
        <v>-580250.80000000005</v>
      </c>
      <c r="W52" s="310">
        <v>1821817.03</v>
      </c>
      <c r="X52" s="330">
        <v>1066035.92</v>
      </c>
      <c r="Y52" s="330">
        <v>140000</v>
      </c>
      <c r="Z52" s="330">
        <v>198.58</v>
      </c>
      <c r="AA52" s="329"/>
      <c r="AB52" s="330">
        <v>1882461.01</v>
      </c>
      <c r="AC52" s="330">
        <v>11800</v>
      </c>
      <c r="AD52" s="334">
        <v>2371623.0099999998</v>
      </c>
      <c r="AE52" s="334">
        <v>4750</v>
      </c>
      <c r="AF52" s="333"/>
      <c r="AG52" s="334">
        <v>742372.28</v>
      </c>
      <c r="AH52" s="334">
        <v>53826.41</v>
      </c>
      <c r="AI52" s="333"/>
      <c r="AJ52" s="333"/>
      <c r="AK52" s="333"/>
      <c r="AL52" s="333"/>
      <c r="AM52" s="333"/>
      <c r="AN52" s="321">
        <f t="shared" si="7"/>
        <v>346095.99</v>
      </c>
      <c r="AO52" s="344">
        <f t="shared" si="8"/>
        <v>102203</v>
      </c>
      <c r="AP52" s="345">
        <f t="shared" si="9"/>
        <v>243892.99</v>
      </c>
      <c r="AQ52" s="346">
        <f t="shared" si="10"/>
        <v>3100495.51</v>
      </c>
      <c r="AR52" s="347">
        <f t="shared" si="11"/>
        <v>3172571.7</v>
      </c>
      <c r="AS52" s="278">
        <f t="shared" si="5"/>
        <v>-72076.19000000041</v>
      </c>
    </row>
    <row r="53" spans="1:45" s="260" customFormat="1" ht="14.4" thickBot="1" x14ac:dyDescent="0.3">
      <c r="A53" s="241" t="s">
        <v>29</v>
      </c>
      <c r="B53" s="241" t="s">
        <v>30</v>
      </c>
      <c r="C53" s="242">
        <v>5264</v>
      </c>
      <c r="D53" s="243" t="s">
        <v>854</v>
      </c>
      <c r="E53" t="s">
        <v>2668</v>
      </c>
      <c r="F53" s="336">
        <v>402029.96</v>
      </c>
      <c r="G53" s="336">
        <v>355562.51</v>
      </c>
      <c r="H53" s="336">
        <v>165342.76</v>
      </c>
      <c r="I53" s="335"/>
      <c r="J53"/>
      <c r="K53" s="310">
        <v>503592.15</v>
      </c>
      <c r="L53" s="310">
        <v>486724.35</v>
      </c>
      <c r="M53"/>
      <c r="N53"/>
      <c r="O53" s="343">
        <v>4285</v>
      </c>
      <c r="P53" s="343">
        <v>41330</v>
      </c>
      <c r="Q53" s="342"/>
      <c r="R53" s="343">
        <v>425</v>
      </c>
      <c r="S53" s="342"/>
      <c r="T53"/>
      <c r="U53"/>
      <c r="V53" s="310">
        <v>715087.54</v>
      </c>
      <c r="W53" s="310">
        <v>1102265.42</v>
      </c>
      <c r="X53" s="330">
        <v>1495504.23</v>
      </c>
      <c r="Y53" s="329"/>
      <c r="Z53" s="330">
        <v>279.10000000000002</v>
      </c>
      <c r="AA53" s="329"/>
      <c r="AB53" s="330">
        <v>1823947</v>
      </c>
      <c r="AC53" s="330">
        <v>152074</v>
      </c>
      <c r="AD53" s="334">
        <v>2459137</v>
      </c>
      <c r="AE53" s="334">
        <v>17300</v>
      </c>
      <c r="AF53" s="334">
        <v>6380</v>
      </c>
      <c r="AG53" s="334">
        <v>822476.39</v>
      </c>
      <c r="AH53" s="334">
        <v>97902</v>
      </c>
      <c r="AI53" s="333"/>
      <c r="AJ53" s="333"/>
      <c r="AK53" s="333"/>
      <c r="AL53" s="334">
        <v>18750.169999999998</v>
      </c>
      <c r="AM53" s="333"/>
      <c r="AN53" s="321">
        <f t="shared" si="7"/>
        <v>922935.23</v>
      </c>
      <c r="AO53" s="344">
        <f t="shared" si="8"/>
        <v>46040</v>
      </c>
      <c r="AP53" s="345">
        <f t="shared" si="9"/>
        <v>876895.23</v>
      </c>
      <c r="AQ53" s="346">
        <f t="shared" si="10"/>
        <v>3471804.33</v>
      </c>
      <c r="AR53" s="347">
        <f t="shared" si="11"/>
        <v>3421945.56</v>
      </c>
      <c r="AS53" s="278">
        <f t="shared" si="5"/>
        <v>49858.770000000019</v>
      </c>
    </row>
    <row r="54" spans="1:45" ht="14.4" thickBot="1" x14ac:dyDescent="0.3">
      <c r="A54" s="238" t="s">
        <v>29</v>
      </c>
      <c r="B54" s="238" t="s">
        <v>30</v>
      </c>
      <c r="C54" s="239">
        <v>2213</v>
      </c>
      <c r="D54" s="240" t="s">
        <v>855</v>
      </c>
      <c r="E54" t="s">
        <v>2669</v>
      </c>
      <c r="F54" s="336">
        <v>320859.34999999998</v>
      </c>
      <c r="G54" s="336">
        <v>189569.74</v>
      </c>
      <c r="H54" s="336">
        <v>66259.59</v>
      </c>
      <c r="K54" s="310">
        <v>70616.23</v>
      </c>
      <c r="L54" s="310">
        <v>373836.9</v>
      </c>
      <c r="P54" s="343">
        <v>29830</v>
      </c>
      <c r="R54" s="343">
        <v>0</v>
      </c>
      <c r="U54" s="310">
        <v>-10797.58</v>
      </c>
      <c r="V54" s="310">
        <v>-1222463.48</v>
      </c>
      <c r="W54" s="310">
        <v>2172216.88</v>
      </c>
      <c r="X54" s="330">
        <v>817429.32</v>
      </c>
      <c r="Y54" s="330">
        <v>155610</v>
      </c>
      <c r="Z54" s="330">
        <v>339.16</v>
      </c>
      <c r="AB54" s="330">
        <v>984138</v>
      </c>
      <c r="AC54" s="330">
        <v>26432</v>
      </c>
      <c r="AD54" s="334">
        <v>1331307</v>
      </c>
      <c r="AG54" s="334">
        <v>519095.34</v>
      </c>
      <c r="AH54" s="334">
        <v>73294.38</v>
      </c>
      <c r="AL54" s="334">
        <v>7895.77</v>
      </c>
      <c r="AN54" s="321">
        <f t="shared" si="7"/>
        <v>576688.67999999993</v>
      </c>
      <c r="AO54" s="344">
        <f t="shared" si="8"/>
        <v>29830</v>
      </c>
      <c r="AP54" s="345">
        <f t="shared" si="9"/>
        <v>546858.67999999993</v>
      </c>
      <c r="AQ54" s="346">
        <f t="shared" si="10"/>
        <v>1983948.48</v>
      </c>
      <c r="AR54" s="347">
        <f t="shared" si="11"/>
        <v>1931592.4900000002</v>
      </c>
      <c r="AS54" s="250">
        <f t="shared" si="5"/>
        <v>52355.989999999758</v>
      </c>
    </row>
    <row r="55" spans="1:45" ht="14.4" thickBot="1" x14ac:dyDescent="0.3">
      <c r="A55" s="238" t="s">
        <v>29</v>
      </c>
      <c r="B55" s="238" t="s">
        <v>30</v>
      </c>
      <c r="C55" s="239">
        <v>2562</v>
      </c>
      <c r="D55" s="240" t="s">
        <v>856</v>
      </c>
      <c r="E55" t="s">
        <v>2670</v>
      </c>
      <c r="F55" s="336">
        <v>226398.52</v>
      </c>
      <c r="G55" s="336">
        <v>99429.56</v>
      </c>
      <c r="H55" s="336">
        <v>136464.54</v>
      </c>
      <c r="K55" s="310">
        <v>1210139.8400000001</v>
      </c>
      <c r="L55" s="310">
        <v>430147.89</v>
      </c>
      <c r="P55" s="343">
        <v>31460</v>
      </c>
      <c r="R55" s="343">
        <v>1413</v>
      </c>
      <c r="V55" s="310">
        <v>142864.62</v>
      </c>
      <c r="W55" s="310">
        <v>1936400.69</v>
      </c>
      <c r="X55" s="330">
        <v>790092.73</v>
      </c>
      <c r="AB55" s="330">
        <v>1095800</v>
      </c>
      <c r="AD55" s="334">
        <v>1378721</v>
      </c>
      <c r="AE55" s="334">
        <v>1120</v>
      </c>
      <c r="AF55" s="334">
        <v>4350</v>
      </c>
      <c r="AG55" s="334">
        <v>406433.03</v>
      </c>
      <c r="AH55" s="334">
        <v>99166.14</v>
      </c>
      <c r="AL55" s="334">
        <v>5660.52</v>
      </c>
      <c r="AN55" s="321">
        <f t="shared" si="7"/>
        <v>462292.62</v>
      </c>
      <c r="AO55" s="344">
        <f t="shared" si="8"/>
        <v>32873</v>
      </c>
      <c r="AP55" s="345">
        <f t="shared" si="9"/>
        <v>429419.62</v>
      </c>
      <c r="AQ55" s="346">
        <f t="shared" si="10"/>
        <v>1885892.73</v>
      </c>
      <c r="AR55" s="347">
        <f t="shared" si="11"/>
        <v>1895450.69</v>
      </c>
      <c r="AS55" s="250">
        <f t="shared" si="5"/>
        <v>-9557.9599999999627</v>
      </c>
    </row>
    <row r="56" spans="1:45" s="260" customFormat="1" ht="14.4" thickBot="1" x14ac:dyDescent="0.3">
      <c r="A56" s="241" t="s">
        <v>29</v>
      </c>
      <c r="B56" s="241" t="s">
        <v>30</v>
      </c>
      <c r="C56" s="242">
        <v>7114</v>
      </c>
      <c r="D56" s="243" t="s">
        <v>857</v>
      </c>
      <c r="E56" t="s">
        <v>2671</v>
      </c>
      <c r="F56" s="336">
        <v>527242.31999999995</v>
      </c>
      <c r="G56" s="336">
        <v>1872.2</v>
      </c>
      <c r="H56" s="336">
        <v>212224.46</v>
      </c>
      <c r="I56" s="335"/>
      <c r="J56"/>
      <c r="K56" s="310">
        <v>34512</v>
      </c>
      <c r="L56" s="310">
        <v>335896.78</v>
      </c>
      <c r="M56"/>
      <c r="N56"/>
      <c r="O56" s="343">
        <v>2000</v>
      </c>
      <c r="P56" s="343">
        <v>62184.78</v>
      </c>
      <c r="Q56" s="342"/>
      <c r="R56" s="343">
        <v>1561</v>
      </c>
      <c r="S56" s="342"/>
      <c r="T56"/>
      <c r="U56" s="310">
        <v>297917.32</v>
      </c>
      <c r="V56" s="310">
        <v>-522096.89</v>
      </c>
      <c r="W56" s="310">
        <v>1262941.0900000001</v>
      </c>
      <c r="X56" s="330">
        <v>1992688.53</v>
      </c>
      <c r="Y56" s="330">
        <v>31200</v>
      </c>
      <c r="Z56" s="330">
        <v>798.27</v>
      </c>
      <c r="AA56" s="329"/>
      <c r="AB56" s="330">
        <v>2289063</v>
      </c>
      <c r="AC56" s="330">
        <v>191402</v>
      </c>
      <c r="AD56" s="334">
        <v>3066644.67</v>
      </c>
      <c r="AE56" s="334">
        <v>15610</v>
      </c>
      <c r="AF56" s="334">
        <v>14904</v>
      </c>
      <c r="AG56" s="334">
        <v>1296097.18</v>
      </c>
      <c r="AH56" s="334">
        <v>94757.46</v>
      </c>
      <c r="AI56" s="333"/>
      <c r="AJ56" s="333"/>
      <c r="AK56" s="333"/>
      <c r="AL56" s="334">
        <v>9898.0300000000007</v>
      </c>
      <c r="AM56" s="333"/>
      <c r="AN56" s="321">
        <f t="shared" si="7"/>
        <v>741338.97999999986</v>
      </c>
      <c r="AO56" s="344">
        <f t="shared" si="8"/>
        <v>65745.78</v>
      </c>
      <c r="AP56" s="345">
        <f t="shared" si="9"/>
        <v>675593.19999999984</v>
      </c>
      <c r="AQ56" s="346">
        <f t="shared" si="10"/>
        <v>4505151.8</v>
      </c>
      <c r="AR56" s="347">
        <f t="shared" si="11"/>
        <v>4497911.34</v>
      </c>
      <c r="AS56" s="278">
        <f t="shared" si="5"/>
        <v>7240.4599999999627</v>
      </c>
    </row>
    <row r="57" spans="1:45" ht="14.4" thickBot="1" x14ac:dyDescent="0.3">
      <c r="A57" s="238" t="s">
        <v>29</v>
      </c>
      <c r="B57" s="238" t="s">
        <v>30</v>
      </c>
      <c r="C57" s="239">
        <v>6804</v>
      </c>
      <c r="D57" s="240" t="s">
        <v>858</v>
      </c>
      <c r="E57" t="s">
        <v>2672</v>
      </c>
      <c r="F57" s="336">
        <v>404546.42</v>
      </c>
      <c r="G57" s="336">
        <v>68979.14</v>
      </c>
      <c r="H57" s="336">
        <v>111577.34</v>
      </c>
      <c r="K57" s="310">
        <v>474465.8</v>
      </c>
      <c r="L57" s="310">
        <v>560380.87</v>
      </c>
      <c r="O57" s="343">
        <v>102500</v>
      </c>
      <c r="P57" s="343">
        <v>49248.84</v>
      </c>
      <c r="R57" s="343">
        <v>0</v>
      </c>
      <c r="T57" s="310">
        <v>1300</v>
      </c>
      <c r="V57" s="310">
        <v>-796474.31</v>
      </c>
      <c r="W57" s="310">
        <v>2033596.36</v>
      </c>
      <c r="X57" s="330">
        <v>966447.13</v>
      </c>
      <c r="Y57" s="330">
        <v>93109</v>
      </c>
      <c r="Z57" s="330">
        <v>240.2</v>
      </c>
      <c r="AB57" s="330">
        <v>1764240</v>
      </c>
      <c r="AC57" s="330">
        <v>409906</v>
      </c>
      <c r="AD57" s="334">
        <v>2339080</v>
      </c>
      <c r="AE57" s="334">
        <v>8900</v>
      </c>
      <c r="AG57" s="334">
        <v>580740.49</v>
      </c>
      <c r="AH57" s="334">
        <v>68723.91</v>
      </c>
      <c r="AL57" s="334">
        <v>6719.25</v>
      </c>
      <c r="AN57" s="321">
        <f t="shared" si="7"/>
        <v>585102.9</v>
      </c>
      <c r="AO57" s="344">
        <f t="shared" si="8"/>
        <v>151748.84</v>
      </c>
      <c r="AP57" s="345">
        <f t="shared" si="9"/>
        <v>433354.06000000006</v>
      </c>
      <c r="AQ57" s="346">
        <f t="shared" si="10"/>
        <v>3233942.33</v>
      </c>
      <c r="AR57" s="347">
        <f t="shared" si="11"/>
        <v>3004163.6500000004</v>
      </c>
      <c r="AS57" s="250">
        <f t="shared" si="5"/>
        <v>229778.6799999997</v>
      </c>
    </row>
    <row r="58" spans="1:45" s="260" customFormat="1" ht="14.4" thickBot="1" x14ac:dyDescent="0.3">
      <c r="A58" s="241" t="s">
        <v>29</v>
      </c>
      <c r="B58" s="241" t="s">
        <v>30</v>
      </c>
      <c r="C58" s="242">
        <v>3739</v>
      </c>
      <c r="D58" s="243" t="s">
        <v>859</v>
      </c>
      <c r="E58" t="s">
        <v>2673</v>
      </c>
      <c r="F58" s="336">
        <v>415230.48</v>
      </c>
      <c r="G58" s="336">
        <v>538562.41</v>
      </c>
      <c r="H58" s="336">
        <v>431286.15</v>
      </c>
      <c r="I58" s="335"/>
      <c r="J58"/>
      <c r="K58" s="310">
        <v>473753.75</v>
      </c>
      <c r="L58" s="310">
        <v>-73634.19</v>
      </c>
      <c r="M58"/>
      <c r="N58"/>
      <c r="O58" s="343">
        <v>27220</v>
      </c>
      <c r="P58" s="343">
        <v>44760</v>
      </c>
      <c r="Q58" s="342"/>
      <c r="R58" s="343">
        <v>-6438</v>
      </c>
      <c r="S58" s="342"/>
      <c r="T58"/>
      <c r="U58" s="310">
        <v>367602.08</v>
      </c>
      <c r="V58" s="310">
        <v>-1110282.93</v>
      </c>
      <c r="W58" s="310">
        <v>2378594.3199999998</v>
      </c>
      <c r="X58" s="330">
        <v>1983559.3</v>
      </c>
      <c r="Y58" s="329"/>
      <c r="Z58" s="329"/>
      <c r="AA58" s="329"/>
      <c r="AB58" s="330">
        <v>1150501.5</v>
      </c>
      <c r="AC58" s="330">
        <v>31574</v>
      </c>
      <c r="AD58" s="334">
        <v>1531503.5</v>
      </c>
      <c r="AE58" s="333"/>
      <c r="AF58" s="333"/>
      <c r="AG58" s="334">
        <v>961921.12</v>
      </c>
      <c r="AH58" s="334">
        <v>274564.27</v>
      </c>
      <c r="AI58" s="333"/>
      <c r="AJ58" s="333"/>
      <c r="AK58" s="333"/>
      <c r="AL58" s="334">
        <v>313902.78000000003</v>
      </c>
      <c r="AM58" s="333"/>
      <c r="AN58" s="321">
        <f t="shared" si="7"/>
        <v>1385079.04</v>
      </c>
      <c r="AO58" s="344">
        <f t="shared" si="8"/>
        <v>65542</v>
      </c>
      <c r="AP58" s="345">
        <f t="shared" si="9"/>
        <v>1319537.04</v>
      </c>
      <c r="AQ58" s="346">
        <f t="shared" si="10"/>
        <v>3165634.8</v>
      </c>
      <c r="AR58" s="347">
        <f t="shared" si="11"/>
        <v>3081891.67</v>
      </c>
      <c r="AS58" s="278">
        <f t="shared" si="5"/>
        <v>83743.129999999888</v>
      </c>
    </row>
    <row r="59" spans="1:45" s="260" customFormat="1" ht="14.4" thickBot="1" x14ac:dyDescent="0.3">
      <c r="A59" s="241" t="s">
        <v>29</v>
      </c>
      <c r="B59" s="241" t="s">
        <v>30</v>
      </c>
      <c r="C59" s="242">
        <v>2743</v>
      </c>
      <c r="D59" s="243" t="s">
        <v>860</v>
      </c>
      <c r="E59" t="s">
        <v>2674</v>
      </c>
      <c r="F59" s="336">
        <v>176637.05</v>
      </c>
      <c r="G59" s="336">
        <v>68053.33</v>
      </c>
      <c r="H59" s="336">
        <v>311423.69</v>
      </c>
      <c r="I59" s="335"/>
      <c r="J59"/>
      <c r="K59" s="310">
        <v>1661034.81</v>
      </c>
      <c r="L59" s="310">
        <v>404406.25</v>
      </c>
      <c r="M59"/>
      <c r="N59"/>
      <c r="O59" s="343">
        <v>0</v>
      </c>
      <c r="P59" s="343">
        <v>35370</v>
      </c>
      <c r="Q59" s="342"/>
      <c r="R59" s="343">
        <v>0</v>
      </c>
      <c r="S59" s="342"/>
      <c r="T59"/>
      <c r="U59" s="310">
        <v>194982.27</v>
      </c>
      <c r="V59" s="310">
        <v>-150910.49</v>
      </c>
      <c r="W59" s="310">
        <v>2522084.4900000002</v>
      </c>
      <c r="X59" s="330">
        <v>768007.72</v>
      </c>
      <c r="Y59" s="330">
        <v>145800</v>
      </c>
      <c r="Z59" s="330">
        <v>162.44</v>
      </c>
      <c r="AA59" s="329"/>
      <c r="AB59" s="330">
        <v>760284</v>
      </c>
      <c r="AC59" s="330">
        <v>175399</v>
      </c>
      <c r="AD59" s="334">
        <v>1205159</v>
      </c>
      <c r="AE59" s="334">
        <v>3390</v>
      </c>
      <c r="AF59" s="334">
        <v>2860</v>
      </c>
      <c r="AG59" s="334">
        <v>533007.29</v>
      </c>
      <c r="AH59" s="334">
        <v>40601.620000000003</v>
      </c>
      <c r="AI59" s="333"/>
      <c r="AJ59" s="333"/>
      <c r="AK59" s="333"/>
      <c r="AL59" s="334">
        <v>44606.39</v>
      </c>
      <c r="AM59" s="333"/>
      <c r="AN59" s="321">
        <f t="shared" si="7"/>
        <v>556114.07000000007</v>
      </c>
      <c r="AO59" s="344">
        <f t="shared" si="8"/>
        <v>35370</v>
      </c>
      <c r="AP59" s="345">
        <f t="shared" si="9"/>
        <v>520744.07000000007</v>
      </c>
      <c r="AQ59" s="346">
        <f t="shared" si="10"/>
        <v>1849653.16</v>
      </c>
      <c r="AR59" s="347">
        <f t="shared" si="11"/>
        <v>1829624.3</v>
      </c>
      <c r="AS59" s="278">
        <f t="shared" si="5"/>
        <v>20028.85999999987</v>
      </c>
    </row>
    <row r="60" spans="1:45" ht="14.4" thickBot="1" x14ac:dyDescent="0.3">
      <c r="A60" s="238" t="s">
        <v>31</v>
      </c>
      <c r="B60" s="238" t="s">
        <v>32</v>
      </c>
      <c r="C60" s="239">
        <v>4721</v>
      </c>
      <c r="D60" s="240" t="s">
        <v>861</v>
      </c>
      <c r="E60" t="s">
        <v>2675</v>
      </c>
      <c r="F60" s="336">
        <v>1545207.07</v>
      </c>
      <c r="G60" s="336">
        <v>250057.5</v>
      </c>
      <c r="H60" s="336">
        <v>97608.320000000007</v>
      </c>
      <c r="K60" s="310">
        <v>486783.62</v>
      </c>
      <c r="L60" s="310">
        <v>376358.79</v>
      </c>
      <c r="O60" s="343">
        <v>1650</v>
      </c>
      <c r="P60" s="343">
        <v>155112.1</v>
      </c>
      <c r="R60" s="343">
        <v>1474.6</v>
      </c>
      <c r="V60" s="310">
        <v>-29931.58</v>
      </c>
      <c r="W60" s="310">
        <v>2222830.3199999998</v>
      </c>
      <c r="X60" s="330">
        <v>1944985.71</v>
      </c>
      <c r="Y60" s="330">
        <v>65000</v>
      </c>
      <c r="Z60" s="330">
        <v>2031.56</v>
      </c>
      <c r="AB60" s="330">
        <v>820107.5</v>
      </c>
      <c r="AC60" s="330">
        <v>13500</v>
      </c>
      <c r="AD60" s="334">
        <v>1413681.5</v>
      </c>
      <c r="AE60" s="334">
        <v>26293</v>
      </c>
      <c r="AG60" s="334">
        <v>811893.33</v>
      </c>
      <c r="AH60" s="334">
        <v>188877.08</v>
      </c>
      <c r="AN60" s="321">
        <f t="shared" si="7"/>
        <v>1892872.8900000001</v>
      </c>
      <c r="AO60" s="344">
        <f t="shared" si="8"/>
        <v>158236.70000000001</v>
      </c>
      <c r="AP60" s="345">
        <f t="shared" si="9"/>
        <v>1734636.1900000002</v>
      </c>
      <c r="AQ60" s="346">
        <f t="shared" si="10"/>
        <v>2845624.77</v>
      </c>
      <c r="AR60" s="347">
        <f t="shared" si="11"/>
        <v>2440744.91</v>
      </c>
      <c r="AS60" s="250">
        <f t="shared" si="5"/>
        <v>404879.85999999987</v>
      </c>
    </row>
    <row r="61" spans="1:45" ht="14.4" thickBot="1" x14ac:dyDescent="0.3">
      <c r="A61" s="238" t="s">
        <v>31</v>
      </c>
      <c r="B61" s="238" t="s">
        <v>32</v>
      </c>
      <c r="C61" s="276">
        <v>8384</v>
      </c>
      <c r="D61" s="277" t="s">
        <v>862</v>
      </c>
      <c r="E61" t="s">
        <v>2676</v>
      </c>
      <c r="F61" s="336">
        <v>3109233.72</v>
      </c>
      <c r="G61" s="336">
        <v>252249.3</v>
      </c>
      <c r="H61" s="336">
        <v>180759.58</v>
      </c>
      <c r="K61" s="310">
        <v>2510684.84</v>
      </c>
      <c r="L61" s="310">
        <v>1535095.76</v>
      </c>
      <c r="O61" s="343">
        <v>8500</v>
      </c>
      <c r="P61" s="343">
        <v>144149.26</v>
      </c>
      <c r="R61" s="343">
        <v>3.36</v>
      </c>
      <c r="V61" s="310">
        <v>-34680</v>
      </c>
      <c r="W61" s="310">
        <v>7696912.6699999999</v>
      </c>
      <c r="X61" s="330">
        <v>3039754.92</v>
      </c>
      <c r="Y61" s="330">
        <v>507285</v>
      </c>
      <c r="Z61" s="330">
        <v>4931.16</v>
      </c>
      <c r="AB61" s="330">
        <v>3103081.5</v>
      </c>
      <c r="AC61" s="330">
        <v>191200</v>
      </c>
      <c r="AD61" s="334">
        <v>3931774.69</v>
      </c>
      <c r="AE61" s="334">
        <v>26790</v>
      </c>
      <c r="AG61" s="334">
        <v>2958126.44</v>
      </c>
      <c r="AH61" s="334">
        <v>156423.54</v>
      </c>
      <c r="AN61" s="321">
        <f t="shared" si="7"/>
        <v>3542242.6</v>
      </c>
      <c r="AO61" s="344">
        <f t="shared" si="8"/>
        <v>152652.62</v>
      </c>
      <c r="AP61" s="345">
        <f t="shared" si="9"/>
        <v>3389589.98</v>
      </c>
      <c r="AQ61" s="346">
        <f t="shared" si="10"/>
        <v>6846252.5800000001</v>
      </c>
      <c r="AR61" s="347">
        <f t="shared" si="11"/>
        <v>7073114.6699999999</v>
      </c>
      <c r="AS61" s="250">
        <f t="shared" si="5"/>
        <v>-226862.08999999985</v>
      </c>
    </row>
    <row r="62" spans="1:45" ht="14.4" thickBot="1" x14ac:dyDescent="0.3">
      <c r="A62" s="238" t="s">
        <v>31</v>
      </c>
      <c r="B62" s="238" t="s">
        <v>32</v>
      </c>
      <c r="C62" s="276">
        <v>4586</v>
      </c>
      <c r="D62" s="277" t="s">
        <v>863</v>
      </c>
      <c r="E62" t="s">
        <v>2677</v>
      </c>
      <c r="F62" s="336">
        <v>554537.51</v>
      </c>
      <c r="G62" s="336">
        <v>233545.36</v>
      </c>
      <c r="H62" s="336">
        <v>382128.73</v>
      </c>
      <c r="K62" s="310">
        <v>540922.6</v>
      </c>
      <c r="L62" s="310">
        <v>547811.07999999996</v>
      </c>
      <c r="O62" s="343">
        <v>2060</v>
      </c>
      <c r="P62" s="343">
        <v>137711.99</v>
      </c>
      <c r="R62" s="343">
        <v>2929.56</v>
      </c>
      <c r="V62" s="310">
        <v>-448086.59</v>
      </c>
      <c r="W62" s="310">
        <v>2266667.36</v>
      </c>
      <c r="X62" s="330">
        <v>1406440.24</v>
      </c>
      <c r="Y62" s="330">
        <v>148050</v>
      </c>
      <c r="Z62" s="330">
        <v>460.89</v>
      </c>
      <c r="AB62" s="330">
        <v>1244705</v>
      </c>
      <c r="AC62" s="330">
        <v>10500</v>
      </c>
      <c r="AD62" s="334">
        <v>1674795</v>
      </c>
      <c r="AE62" s="334">
        <v>10360</v>
      </c>
      <c r="AG62" s="334">
        <v>681812.7</v>
      </c>
      <c r="AH62" s="334">
        <v>145525.47</v>
      </c>
      <c r="AN62" s="321">
        <f t="shared" si="7"/>
        <v>1170211.6000000001</v>
      </c>
      <c r="AO62" s="344">
        <f t="shared" si="8"/>
        <v>142701.54999999999</v>
      </c>
      <c r="AP62" s="345">
        <f t="shared" si="9"/>
        <v>1027510.05</v>
      </c>
      <c r="AQ62" s="346">
        <f t="shared" si="10"/>
        <v>2810156.13</v>
      </c>
      <c r="AR62" s="347">
        <f t="shared" si="11"/>
        <v>2512493.1700000004</v>
      </c>
      <c r="AS62" s="250">
        <f t="shared" si="5"/>
        <v>297662.9599999995</v>
      </c>
    </row>
    <row r="63" spans="1:45" ht="14.4" thickBot="1" x14ac:dyDescent="0.3">
      <c r="A63" s="238" t="s">
        <v>31</v>
      </c>
      <c r="B63" s="238" t="s">
        <v>32</v>
      </c>
      <c r="C63" s="276">
        <v>3004</v>
      </c>
      <c r="D63" s="277" t="s">
        <v>864</v>
      </c>
      <c r="E63" t="s">
        <v>2678</v>
      </c>
      <c r="F63" s="336">
        <v>871070.27</v>
      </c>
      <c r="G63" s="336">
        <v>173289.89</v>
      </c>
      <c r="H63" s="336">
        <v>72288.47</v>
      </c>
      <c r="K63" s="310">
        <v>53093.31</v>
      </c>
      <c r="L63" s="310">
        <v>169332.13</v>
      </c>
      <c r="O63" s="343">
        <v>4000</v>
      </c>
      <c r="P63" s="343">
        <v>31592.71</v>
      </c>
      <c r="R63" s="343">
        <v>559</v>
      </c>
      <c r="W63" s="310">
        <v>817347.69</v>
      </c>
      <c r="X63" s="330">
        <v>1202144.6200000001</v>
      </c>
      <c r="Y63" s="330">
        <v>230031</v>
      </c>
      <c r="Z63" s="330">
        <v>826.81</v>
      </c>
      <c r="AB63" s="330">
        <v>779696</v>
      </c>
      <c r="AC63" s="330">
        <v>58500</v>
      </c>
      <c r="AD63" s="334">
        <v>1081152.8999999999</v>
      </c>
      <c r="AE63" s="334">
        <v>11600</v>
      </c>
      <c r="AF63" s="334">
        <v>2760</v>
      </c>
      <c r="AG63" s="334">
        <v>551955.28</v>
      </c>
      <c r="AH63" s="334">
        <v>137195.57999999999</v>
      </c>
      <c r="AL63" s="334">
        <v>960</v>
      </c>
      <c r="AN63" s="321">
        <f t="shared" si="7"/>
        <v>1116648.6300000001</v>
      </c>
      <c r="AO63" s="344">
        <f t="shared" si="8"/>
        <v>36151.71</v>
      </c>
      <c r="AP63" s="345">
        <f t="shared" si="9"/>
        <v>1080496.9200000002</v>
      </c>
      <c r="AQ63" s="346">
        <f t="shared" si="10"/>
        <v>2271198.4300000002</v>
      </c>
      <c r="AR63" s="347">
        <f t="shared" si="11"/>
        <v>1785623.76</v>
      </c>
      <c r="AS63" s="250">
        <f t="shared" si="5"/>
        <v>485574.67000000016</v>
      </c>
    </row>
    <row r="64" spans="1:45" ht="14.4" thickBot="1" x14ac:dyDescent="0.3">
      <c r="A64" s="238" t="s">
        <v>31</v>
      </c>
      <c r="B64" s="238" t="s">
        <v>32</v>
      </c>
      <c r="C64" s="276">
        <v>7236</v>
      </c>
      <c r="D64" s="277" t="s">
        <v>865</v>
      </c>
      <c r="E64" t="s">
        <v>2679</v>
      </c>
      <c r="F64" s="336">
        <v>1246427.6399999999</v>
      </c>
      <c r="G64" s="336">
        <v>72719</v>
      </c>
      <c r="H64" s="336">
        <v>104093.17</v>
      </c>
      <c r="K64" s="310">
        <v>147380.98000000001</v>
      </c>
      <c r="L64" s="310">
        <v>566565.82999999996</v>
      </c>
      <c r="O64" s="343">
        <v>13542</v>
      </c>
      <c r="P64" s="343">
        <v>51938.74</v>
      </c>
      <c r="R64" s="343">
        <v>1564.75</v>
      </c>
      <c r="V64" s="310">
        <v>9336.91</v>
      </c>
      <c r="W64" s="310">
        <v>1211807.73</v>
      </c>
      <c r="X64" s="330">
        <v>2071370.3</v>
      </c>
      <c r="Y64" s="330">
        <v>240255</v>
      </c>
      <c r="Z64" s="330">
        <v>1193.79</v>
      </c>
      <c r="AB64" s="330">
        <v>598259</v>
      </c>
      <c r="AC64" s="330">
        <v>144400</v>
      </c>
      <c r="AD64" s="334">
        <v>1147123.76</v>
      </c>
      <c r="AE64" s="334">
        <v>8110</v>
      </c>
      <c r="AG64" s="334">
        <v>964428.67</v>
      </c>
      <c r="AH64" s="334">
        <v>67017.17</v>
      </c>
      <c r="AK64" s="334">
        <v>642</v>
      </c>
      <c r="AL64" s="334">
        <v>19160</v>
      </c>
      <c r="AN64" s="321">
        <f t="shared" si="7"/>
        <v>1423239.8099999998</v>
      </c>
      <c r="AO64" s="344">
        <f t="shared" si="8"/>
        <v>67045.489999999991</v>
      </c>
      <c r="AP64" s="345">
        <f t="shared" si="9"/>
        <v>1356194.3199999998</v>
      </c>
      <c r="AQ64" s="346">
        <f t="shared" si="10"/>
        <v>3055478.09</v>
      </c>
      <c r="AR64" s="347">
        <f t="shared" si="11"/>
        <v>2206481.6</v>
      </c>
      <c r="AS64" s="250">
        <f t="shared" si="5"/>
        <v>848996.48999999976</v>
      </c>
    </row>
    <row r="65" spans="1:45" ht="14.4" thickBot="1" x14ac:dyDescent="0.3">
      <c r="A65" s="238" t="s">
        <v>31</v>
      </c>
      <c r="B65" s="238" t="s">
        <v>32</v>
      </c>
      <c r="C65" s="276">
        <v>5706</v>
      </c>
      <c r="D65" s="277" t="s">
        <v>866</v>
      </c>
      <c r="E65" t="s">
        <v>2680</v>
      </c>
      <c r="F65" s="336">
        <v>896409.54</v>
      </c>
      <c r="G65" s="336">
        <v>230558.75</v>
      </c>
      <c r="H65" s="336">
        <v>446387.89</v>
      </c>
      <c r="K65" s="310">
        <v>364705.83</v>
      </c>
      <c r="L65" s="310">
        <v>358839.35</v>
      </c>
      <c r="O65" s="343">
        <v>3460</v>
      </c>
      <c r="P65" s="343">
        <v>56087.26</v>
      </c>
      <c r="R65" s="343">
        <v>973.72</v>
      </c>
      <c r="V65" s="310">
        <v>-885891.18</v>
      </c>
      <c r="W65" s="310">
        <v>2590732.39</v>
      </c>
      <c r="X65" s="330">
        <v>2008312.54</v>
      </c>
      <c r="Y65" s="330">
        <v>76020</v>
      </c>
      <c r="Z65" s="330">
        <v>1019.73</v>
      </c>
      <c r="AB65" s="330">
        <v>2049547.5</v>
      </c>
      <c r="AC65" s="330">
        <v>255460</v>
      </c>
      <c r="AD65" s="334">
        <v>2693906.5</v>
      </c>
      <c r="AE65" s="334">
        <v>13860</v>
      </c>
      <c r="AG65" s="334">
        <v>1113748.83</v>
      </c>
      <c r="AH65" s="334">
        <v>37305.269999999997</v>
      </c>
      <c r="AN65" s="321">
        <f t="shared" si="7"/>
        <v>1573356.1800000002</v>
      </c>
      <c r="AO65" s="344">
        <f t="shared" si="8"/>
        <v>60520.98</v>
      </c>
      <c r="AP65" s="345">
        <f t="shared" si="9"/>
        <v>1512835.2000000002</v>
      </c>
      <c r="AQ65" s="346">
        <f t="shared" si="10"/>
        <v>4390359.7699999996</v>
      </c>
      <c r="AR65" s="347">
        <f t="shared" si="11"/>
        <v>3858820.6</v>
      </c>
      <c r="AS65" s="250">
        <f t="shared" si="5"/>
        <v>531539.16999999946</v>
      </c>
    </row>
    <row r="66" spans="1:45" s="272" customFormat="1" ht="14.4" thickBot="1" x14ac:dyDescent="0.3">
      <c r="A66" s="247" t="s">
        <v>31</v>
      </c>
      <c r="B66" s="247" t="s">
        <v>32</v>
      </c>
      <c r="C66" s="279">
        <v>1949</v>
      </c>
      <c r="D66" s="280" t="s">
        <v>867</v>
      </c>
      <c r="E66" t="s">
        <v>2681</v>
      </c>
      <c r="F66" s="336">
        <v>2181441.65</v>
      </c>
      <c r="G66" s="336">
        <v>72655.100000000006</v>
      </c>
      <c r="H66" s="336">
        <v>31067.97</v>
      </c>
      <c r="I66" s="335"/>
      <c r="J66"/>
      <c r="K66" s="310">
        <v>972090.6</v>
      </c>
      <c r="L66" s="310">
        <v>434984.94</v>
      </c>
      <c r="M66"/>
      <c r="N66"/>
      <c r="O66" s="343">
        <v>3500</v>
      </c>
      <c r="P66" s="343">
        <v>56001.43</v>
      </c>
      <c r="Q66" s="342"/>
      <c r="R66" s="343">
        <v>219.62</v>
      </c>
      <c r="S66" s="342"/>
      <c r="T66"/>
      <c r="U66"/>
      <c r="V66" s="310">
        <v>263029.51</v>
      </c>
      <c r="W66" s="310">
        <v>2642678.98</v>
      </c>
      <c r="X66" s="330">
        <v>2082680.43</v>
      </c>
      <c r="Y66" s="329"/>
      <c r="Z66" s="330">
        <v>2048.11</v>
      </c>
      <c r="AA66" s="329"/>
      <c r="AB66" s="330">
        <v>1374856</v>
      </c>
      <c r="AC66" s="330">
        <v>97200</v>
      </c>
      <c r="AD66" s="334">
        <v>1716960</v>
      </c>
      <c r="AE66" s="334">
        <v>5860</v>
      </c>
      <c r="AF66" s="333"/>
      <c r="AG66" s="334">
        <v>826457.31</v>
      </c>
      <c r="AH66" s="334">
        <v>212309.06</v>
      </c>
      <c r="AI66" s="333"/>
      <c r="AJ66" s="334">
        <v>68387.45</v>
      </c>
      <c r="AK66" s="333"/>
      <c r="AL66" s="333"/>
      <c r="AM66" s="333"/>
      <c r="AN66" s="321">
        <f t="shared" si="7"/>
        <v>2285164.7200000002</v>
      </c>
      <c r="AO66" s="344">
        <f t="shared" si="8"/>
        <v>59721.05</v>
      </c>
      <c r="AP66" s="345">
        <f t="shared" si="9"/>
        <v>2225443.6700000004</v>
      </c>
      <c r="AQ66" s="346">
        <f t="shared" si="10"/>
        <v>3556784.54</v>
      </c>
      <c r="AR66" s="347">
        <f t="shared" si="11"/>
        <v>2829973.8200000003</v>
      </c>
      <c r="AS66" s="250">
        <f t="shared" si="5"/>
        <v>726810.71999999974</v>
      </c>
    </row>
    <row r="67" spans="1:45" ht="14.4" thickBot="1" x14ac:dyDescent="0.3">
      <c r="A67" s="238" t="s">
        <v>31</v>
      </c>
      <c r="B67" s="238" t="s">
        <v>32</v>
      </c>
      <c r="C67" s="276">
        <v>3449</v>
      </c>
      <c r="D67" s="277" t="s">
        <v>868</v>
      </c>
      <c r="E67" t="s">
        <v>2682</v>
      </c>
      <c r="F67" s="336">
        <v>876038.84</v>
      </c>
      <c r="G67" s="336">
        <v>28123.25</v>
      </c>
      <c r="H67" s="336">
        <v>112398.05</v>
      </c>
      <c r="K67" s="310">
        <v>744623</v>
      </c>
      <c r="L67" s="310">
        <v>379642.16</v>
      </c>
      <c r="O67" s="343">
        <v>4000</v>
      </c>
      <c r="P67" s="343">
        <v>153355.99</v>
      </c>
      <c r="R67" s="343">
        <v>587</v>
      </c>
      <c r="V67" s="310">
        <v>423705.73</v>
      </c>
      <c r="W67" s="310">
        <v>1770327</v>
      </c>
      <c r="X67" s="330">
        <v>1241747.76</v>
      </c>
      <c r="Y67" s="330">
        <v>25000</v>
      </c>
      <c r="Z67" s="330">
        <v>1153.18</v>
      </c>
      <c r="AB67" s="330">
        <v>820953</v>
      </c>
      <c r="AC67" s="330">
        <v>13500</v>
      </c>
      <c r="AD67" s="334">
        <v>1311022</v>
      </c>
      <c r="AE67" s="334">
        <v>14660</v>
      </c>
      <c r="AG67" s="334">
        <v>881724.28</v>
      </c>
      <c r="AH67" s="334">
        <v>96017.08</v>
      </c>
      <c r="AJ67" s="334">
        <v>10081</v>
      </c>
      <c r="AN67" s="321">
        <f t="shared" si="7"/>
        <v>1016560.14</v>
      </c>
      <c r="AO67" s="344">
        <f t="shared" si="8"/>
        <v>157942.99</v>
      </c>
      <c r="AP67" s="345">
        <f t="shared" si="9"/>
        <v>858617.15</v>
      </c>
      <c r="AQ67" s="346">
        <f t="shared" si="10"/>
        <v>2102353.94</v>
      </c>
      <c r="AR67" s="347">
        <f t="shared" si="11"/>
        <v>2313504.3600000003</v>
      </c>
      <c r="AS67" s="250">
        <f t="shared" si="5"/>
        <v>-211150.42000000039</v>
      </c>
    </row>
    <row r="68" spans="1:45" ht="14.4" thickBot="1" x14ac:dyDescent="0.3">
      <c r="A68" s="238" t="s">
        <v>31</v>
      </c>
      <c r="B68" s="238" t="s">
        <v>32</v>
      </c>
      <c r="C68" s="276">
        <v>4604</v>
      </c>
      <c r="D68" s="277" t="s">
        <v>869</v>
      </c>
      <c r="E68" t="s">
        <v>2683</v>
      </c>
      <c r="F68" s="336">
        <v>998790.36</v>
      </c>
      <c r="G68" s="336">
        <v>29195.34</v>
      </c>
      <c r="H68" s="336">
        <v>124839.6</v>
      </c>
      <c r="K68" s="310">
        <v>835161.01</v>
      </c>
      <c r="L68" s="310">
        <v>712783.22</v>
      </c>
      <c r="O68" s="343">
        <v>19800</v>
      </c>
      <c r="P68" s="343">
        <v>66019.03</v>
      </c>
      <c r="R68" s="343">
        <v>2833.11</v>
      </c>
      <c r="V68" s="310">
        <v>-880900.2</v>
      </c>
      <c r="W68" s="310">
        <v>3470807.24</v>
      </c>
      <c r="X68" s="330">
        <v>1120806.02</v>
      </c>
      <c r="Y68" s="330">
        <v>125000</v>
      </c>
      <c r="Z68" s="330">
        <v>1171.9000000000001</v>
      </c>
      <c r="AB68" s="330">
        <v>941854.5</v>
      </c>
      <c r="AC68" s="330">
        <v>1500</v>
      </c>
      <c r="AD68" s="334">
        <v>1257958.5</v>
      </c>
      <c r="AE68" s="334">
        <v>5460</v>
      </c>
      <c r="AG68" s="334">
        <v>849961.24</v>
      </c>
      <c r="AH68" s="334">
        <v>54742.33</v>
      </c>
      <c r="AN68" s="321">
        <f t="shared" si="7"/>
        <v>1152825.3</v>
      </c>
      <c r="AO68" s="344">
        <f t="shared" si="8"/>
        <v>88652.14</v>
      </c>
      <c r="AP68" s="345">
        <f t="shared" si="9"/>
        <v>1064173.1600000001</v>
      </c>
      <c r="AQ68" s="346">
        <f t="shared" si="10"/>
        <v>2190332.42</v>
      </c>
      <c r="AR68" s="347">
        <f t="shared" si="11"/>
        <v>2168122.0700000003</v>
      </c>
      <c r="AS68" s="250">
        <f t="shared" si="5"/>
        <v>22210.349999999627</v>
      </c>
    </row>
    <row r="69" spans="1:45" ht="14.4" thickBot="1" x14ac:dyDescent="0.3">
      <c r="A69" s="238" t="s">
        <v>31</v>
      </c>
      <c r="B69" s="238" t="s">
        <v>32</v>
      </c>
      <c r="C69" s="276">
        <v>2993</v>
      </c>
      <c r="D69" s="277" t="s">
        <v>870</v>
      </c>
      <c r="E69" t="s">
        <v>2684</v>
      </c>
      <c r="F69" s="336">
        <v>236731.37</v>
      </c>
      <c r="G69" s="336">
        <v>144000.95000000001</v>
      </c>
      <c r="H69" s="336">
        <v>37768.67</v>
      </c>
      <c r="K69" s="310">
        <v>158391.48000000001</v>
      </c>
      <c r="L69" s="310">
        <v>635687.93999999994</v>
      </c>
      <c r="O69" s="343">
        <v>4500</v>
      </c>
      <c r="P69" s="343">
        <v>100799.49</v>
      </c>
      <c r="R69" s="343">
        <v>821</v>
      </c>
      <c r="V69" s="310">
        <v>-201765.25</v>
      </c>
      <c r="W69" s="310">
        <v>1201384.94</v>
      </c>
      <c r="X69" s="330">
        <v>1039601.54</v>
      </c>
      <c r="Y69" s="330">
        <v>100000</v>
      </c>
      <c r="Z69" s="330">
        <v>365.75</v>
      </c>
      <c r="AB69" s="330">
        <v>1086600</v>
      </c>
      <c r="AC69" s="330">
        <v>7500</v>
      </c>
      <c r="AD69" s="334">
        <v>1473115</v>
      </c>
      <c r="AG69" s="334">
        <v>600596.21</v>
      </c>
      <c r="AH69" s="334">
        <v>53515.85</v>
      </c>
      <c r="AN69" s="321">
        <f t="shared" si="7"/>
        <v>418500.99</v>
      </c>
      <c r="AO69" s="344">
        <f t="shared" si="8"/>
        <v>106120.49</v>
      </c>
      <c r="AP69" s="345">
        <f t="shared" si="9"/>
        <v>312380.5</v>
      </c>
      <c r="AQ69" s="346">
        <f t="shared" si="10"/>
        <v>2234067.29</v>
      </c>
      <c r="AR69" s="347">
        <f t="shared" si="11"/>
        <v>2127227.06</v>
      </c>
      <c r="AS69" s="250">
        <f t="shared" ref="AS69:AS132" si="12">AQ69-AR69</f>
        <v>106840.22999999998</v>
      </c>
    </row>
    <row r="70" spans="1:45" ht="14.4" thickBot="1" x14ac:dyDescent="0.3">
      <c r="A70" s="238" t="s">
        <v>31</v>
      </c>
      <c r="B70" s="238" t="s">
        <v>32</v>
      </c>
      <c r="C70" s="276">
        <v>4393</v>
      </c>
      <c r="D70" s="277" t="s">
        <v>871</v>
      </c>
      <c r="E70" t="s">
        <v>2685</v>
      </c>
      <c r="F70" s="336">
        <v>475517.9</v>
      </c>
      <c r="G70" s="336">
        <v>41407.01</v>
      </c>
      <c r="H70" s="336">
        <v>200450.15</v>
      </c>
      <c r="K70" s="310">
        <v>345663</v>
      </c>
      <c r="L70" s="310">
        <v>323932.57</v>
      </c>
      <c r="O70" s="343">
        <v>3945</v>
      </c>
      <c r="P70" s="343">
        <v>140900</v>
      </c>
      <c r="R70" s="343">
        <v>101.11</v>
      </c>
      <c r="W70" s="310">
        <v>934454.85</v>
      </c>
      <c r="X70" s="330">
        <v>1305644.83</v>
      </c>
      <c r="Y70" s="330">
        <v>548360</v>
      </c>
      <c r="Z70" s="330">
        <v>398.41</v>
      </c>
      <c r="AB70" s="330">
        <v>1895040</v>
      </c>
      <c r="AC70" s="330">
        <v>10500</v>
      </c>
      <c r="AD70" s="334">
        <v>2250215</v>
      </c>
      <c r="AE70" s="334">
        <v>14040</v>
      </c>
      <c r="AG70" s="334">
        <v>1163680.24</v>
      </c>
      <c r="AH70" s="334">
        <v>15978.33</v>
      </c>
      <c r="AL70" s="334">
        <v>8460</v>
      </c>
      <c r="AN70" s="321">
        <f t="shared" si="7"/>
        <v>717375.06</v>
      </c>
      <c r="AO70" s="344">
        <f t="shared" si="8"/>
        <v>144946.10999999999</v>
      </c>
      <c r="AP70" s="345">
        <f t="shared" si="9"/>
        <v>572428.95000000007</v>
      </c>
      <c r="AQ70" s="346">
        <f t="shared" si="10"/>
        <v>3759943.24</v>
      </c>
      <c r="AR70" s="347">
        <f t="shared" si="11"/>
        <v>3452373.5700000003</v>
      </c>
      <c r="AS70" s="250">
        <f t="shared" si="12"/>
        <v>307569.66999999993</v>
      </c>
    </row>
    <row r="71" spans="1:45" ht="14.4" thickBot="1" x14ac:dyDescent="0.3">
      <c r="A71" s="238" t="s">
        <v>31</v>
      </c>
      <c r="B71" s="238" t="s">
        <v>32</v>
      </c>
      <c r="C71" s="276">
        <v>2760</v>
      </c>
      <c r="D71" s="277" t="s">
        <v>872</v>
      </c>
      <c r="E71" t="s">
        <v>2686</v>
      </c>
      <c r="F71" s="336">
        <v>499563.14</v>
      </c>
      <c r="G71" s="336">
        <v>8115.81</v>
      </c>
      <c r="H71" s="336">
        <v>92106.77</v>
      </c>
      <c r="K71" s="310">
        <v>171097.51</v>
      </c>
      <c r="L71" s="310">
        <v>323319.90999999997</v>
      </c>
      <c r="O71" s="343">
        <v>4700</v>
      </c>
      <c r="P71" s="343">
        <v>57450</v>
      </c>
      <c r="R71" s="343">
        <v>987.2</v>
      </c>
      <c r="V71" s="310">
        <v>-1131378.26</v>
      </c>
      <c r="W71" s="310">
        <v>1881601.57</v>
      </c>
      <c r="X71" s="330">
        <v>1394662.84</v>
      </c>
      <c r="Z71" s="330">
        <v>529.6</v>
      </c>
      <c r="AB71" s="330">
        <v>1070492.6000000001</v>
      </c>
      <c r="AC71" s="330">
        <v>107200</v>
      </c>
      <c r="AD71" s="334">
        <v>1491380.6</v>
      </c>
      <c r="AE71" s="334">
        <v>14400</v>
      </c>
      <c r="AG71" s="334">
        <v>586600.81999999995</v>
      </c>
      <c r="AH71" s="334">
        <v>191200.99</v>
      </c>
      <c r="AL71" s="334">
        <v>8460</v>
      </c>
      <c r="AN71" s="321">
        <f t="shared" si="7"/>
        <v>599785.72</v>
      </c>
      <c r="AO71" s="344">
        <f t="shared" si="8"/>
        <v>63137.2</v>
      </c>
      <c r="AP71" s="345">
        <f t="shared" si="9"/>
        <v>536648.52</v>
      </c>
      <c r="AQ71" s="346">
        <f t="shared" si="10"/>
        <v>2572885.04</v>
      </c>
      <c r="AR71" s="347">
        <f t="shared" si="11"/>
        <v>2292042.41</v>
      </c>
      <c r="AS71" s="250">
        <f t="shared" si="12"/>
        <v>280842.62999999989</v>
      </c>
    </row>
    <row r="72" spans="1:45" ht="14.4" thickBot="1" x14ac:dyDescent="0.3">
      <c r="A72" s="238" t="s">
        <v>31</v>
      </c>
      <c r="B72" s="238" t="s">
        <v>32</v>
      </c>
      <c r="C72" s="276">
        <v>4335</v>
      </c>
      <c r="D72" s="277" t="s">
        <v>873</v>
      </c>
      <c r="E72" t="s">
        <v>2687</v>
      </c>
      <c r="F72" s="336">
        <v>573001.43999999994</v>
      </c>
      <c r="G72" s="336">
        <v>84960</v>
      </c>
      <c r="H72" s="336">
        <v>64622.82</v>
      </c>
      <c r="K72" s="310">
        <v>362200.66</v>
      </c>
      <c r="L72" s="310">
        <v>203278.71</v>
      </c>
      <c r="O72" s="343">
        <v>5200</v>
      </c>
      <c r="P72" s="343">
        <v>44241.16</v>
      </c>
      <c r="R72" s="343">
        <v>540.99</v>
      </c>
      <c r="V72" s="310">
        <v>-1604523.69</v>
      </c>
      <c r="W72" s="310">
        <v>2618687.59</v>
      </c>
      <c r="X72" s="330">
        <v>1171711.0900000001</v>
      </c>
      <c r="Z72" s="330">
        <v>658.07</v>
      </c>
      <c r="AB72" s="330">
        <v>648585</v>
      </c>
      <c r="AC72" s="330">
        <v>59960</v>
      </c>
      <c r="AD72" s="334">
        <v>973105</v>
      </c>
      <c r="AE72" s="334">
        <v>15350</v>
      </c>
      <c r="AG72" s="334">
        <v>531847.24</v>
      </c>
      <c r="AH72" s="334">
        <v>136694.34</v>
      </c>
      <c r="AN72" s="321">
        <f t="shared" si="7"/>
        <v>722584.25999999989</v>
      </c>
      <c r="AO72" s="344">
        <f t="shared" si="8"/>
        <v>49982.15</v>
      </c>
      <c r="AP72" s="345">
        <f t="shared" si="9"/>
        <v>672602.10999999987</v>
      </c>
      <c r="AQ72" s="346">
        <f t="shared" si="10"/>
        <v>1880914.1600000001</v>
      </c>
      <c r="AR72" s="347">
        <f t="shared" si="11"/>
        <v>1656996.58</v>
      </c>
      <c r="AS72" s="250">
        <f t="shared" si="12"/>
        <v>223917.58000000007</v>
      </c>
    </row>
    <row r="73" spans="1:45" ht="14.4" thickBot="1" x14ac:dyDescent="0.3">
      <c r="A73" s="238" t="s">
        <v>31</v>
      </c>
      <c r="B73" s="238" t="s">
        <v>32</v>
      </c>
      <c r="C73" s="276">
        <v>2477</v>
      </c>
      <c r="D73" s="277" t="s">
        <v>874</v>
      </c>
      <c r="E73" t="s">
        <v>2688</v>
      </c>
      <c r="F73" s="336">
        <v>210323.44</v>
      </c>
      <c r="G73" s="336">
        <v>329848.82</v>
      </c>
      <c r="H73" s="336">
        <v>43325.15</v>
      </c>
      <c r="K73" s="310">
        <v>24068.6</v>
      </c>
      <c r="L73" s="310">
        <v>669718.89</v>
      </c>
      <c r="O73" s="343">
        <v>4900</v>
      </c>
      <c r="P73" s="343">
        <v>56874.45</v>
      </c>
      <c r="R73" s="343">
        <v>1114.3499999999999</v>
      </c>
      <c r="V73" s="310">
        <v>-1175489.47</v>
      </c>
      <c r="W73" s="310">
        <v>2255161.35</v>
      </c>
      <c r="X73" s="330">
        <v>1035525.13</v>
      </c>
      <c r="Y73" s="330">
        <v>375000</v>
      </c>
      <c r="Z73" s="330">
        <v>389.38</v>
      </c>
      <c r="AB73" s="330">
        <v>1001448</v>
      </c>
      <c r="AC73" s="330">
        <v>78600</v>
      </c>
      <c r="AD73" s="334">
        <v>1201155</v>
      </c>
      <c r="AE73" s="334">
        <v>5460</v>
      </c>
      <c r="AG73" s="334">
        <v>977892.9</v>
      </c>
      <c r="AH73" s="334">
        <v>163270.39000000001</v>
      </c>
      <c r="AL73" s="334">
        <v>8460</v>
      </c>
      <c r="AN73" s="321">
        <f t="shared" si="7"/>
        <v>583497.41</v>
      </c>
      <c r="AO73" s="344">
        <f t="shared" si="8"/>
        <v>62888.799999999996</v>
      </c>
      <c r="AP73" s="345">
        <f t="shared" si="9"/>
        <v>520608.61000000004</v>
      </c>
      <c r="AQ73" s="346">
        <f t="shared" si="10"/>
        <v>2490962.5099999998</v>
      </c>
      <c r="AR73" s="347">
        <f t="shared" si="11"/>
        <v>2356238.29</v>
      </c>
      <c r="AS73" s="250">
        <f t="shared" si="12"/>
        <v>134724.21999999974</v>
      </c>
    </row>
    <row r="74" spans="1:45" ht="14.4" thickBot="1" x14ac:dyDescent="0.3">
      <c r="A74" s="238" t="s">
        <v>31</v>
      </c>
      <c r="B74" s="238" t="s">
        <v>32</v>
      </c>
      <c r="C74" s="276">
        <v>5216</v>
      </c>
      <c r="D74" s="277" t="s">
        <v>875</v>
      </c>
      <c r="E74" t="s">
        <v>2689</v>
      </c>
      <c r="F74" s="336">
        <v>391639.02</v>
      </c>
      <c r="G74" s="336">
        <v>574282.92000000004</v>
      </c>
      <c r="H74" s="336">
        <v>63073.89</v>
      </c>
      <c r="K74" s="310">
        <v>544881.5</v>
      </c>
      <c r="L74" s="310">
        <v>192668.72</v>
      </c>
      <c r="O74" s="343">
        <v>4900</v>
      </c>
      <c r="P74" s="343">
        <v>137385.96</v>
      </c>
      <c r="R74" s="343">
        <v>3003.48</v>
      </c>
      <c r="V74" s="310">
        <v>-769112.62</v>
      </c>
      <c r="W74" s="310">
        <v>2065017.96</v>
      </c>
      <c r="X74" s="330">
        <v>1909669.28</v>
      </c>
      <c r="AB74" s="330">
        <v>929660</v>
      </c>
      <c r="AC74" s="330">
        <v>4945</v>
      </c>
      <c r="AD74" s="334">
        <v>1421010</v>
      </c>
      <c r="AE74" s="334">
        <v>9640</v>
      </c>
      <c r="AG74" s="334">
        <v>1004019.09</v>
      </c>
      <c r="AH74" s="334">
        <v>69765.97</v>
      </c>
      <c r="AL74" s="334">
        <v>14487.95</v>
      </c>
      <c r="AN74" s="321">
        <f t="shared" si="7"/>
        <v>1028995.8300000001</v>
      </c>
      <c r="AO74" s="344">
        <f t="shared" si="8"/>
        <v>145289.44</v>
      </c>
      <c r="AP74" s="345">
        <f t="shared" si="9"/>
        <v>883706.39000000013</v>
      </c>
      <c r="AQ74" s="346">
        <f t="shared" si="10"/>
        <v>2844274.2800000003</v>
      </c>
      <c r="AR74" s="347">
        <f t="shared" si="11"/>
        <v>2518923.0100000002</v>
      </c>
      <c r="AS74" s="250">
        <f t="shared" si="12"/>
        <v>325351.27</v>
      </c>
    </row>
    <row r="75" spans="1:45" s="248" customFormat="1" ht="14.4" thickBot="1" x14ac:dyDescent="0.3">
      <c r="A75" s="238" t="s">
        <v>31</v>
      </c>
      <c r="B75" s="238" t="s">
        <v>32</v>
      </c>
      <c r="C75" s="276">
        <v>5544</v>
      </c>
      <c r="D75" s="277" t="s">
        <v>876</v>
      </c>
      <c r="E75" t="s">
        <v>2690</v>
      </c>
      <c r="F75" s="336">
        <v>1026244.48</v>
      </c>
      <c r="G75" s="336">
        <v>480918.08</v>
      </c>
      <c r="H75" s="336">
        <v>252983.39</v>
      </c>
      <c r="I75" s="335"/>
      <c r="J75"/>
      <c r="K75" s="310">
        <v>347528.53</v>
      </c>
      <c r="L75" s="310">
        <v>428624.04</v>
      </c>
      <c r="M75"/>
      <c r="N75"/>
      <c r="O75" s="343">
        <v>9000</v>
      </c>
      <c r="P75" s="343">
        <v>49496.21</v>
      </c>
      <c r="Q75" s="342"/>
      <c r="R75" s="343">
        <v>1335</v>
      </c>
      <c r="S75" s="342"/>
      <c r="T75"/>
      <c r="U75"/>
      <c r="V75" s="310">
        <v>-435525.58</v>
      </c>
      <c r="W75" s="310">
        <v>2127187.88</v>
      </c>
      <c r="X75" s="330">
        <v>2371982.48</v>
      </c>
      <c r="Y75" s="330">
        <v>165800</v>
      </c>
      <c r="Z75" s="330">
        <v>1245.3599999999999</v>
      </c>
      <c r="AA75" s="329"/>
      <c r="AB75" s="330">
        <v>1166634</v>
      </c>
      <c r="AC75" s="330">
        <v>155400</v>
      </c>
      <c r="AD75" s="334">
        <v>1938205</v>
      </c>
      <c r="AE75" s="334">
        <v>27522</v>
      </c>
      <c r="AF75" s="333"/>
      <c r="AG75" s="334">
        <v>909753.8</v>
      </c>
      <c r="AH75" s="334">
        <v>200776.03</v>
      </c>
      <c r="AI75" s="333"/>
      <c r="AJ75" s="333"/>
      <c r="AK75" s="333"/>
      <c r="AL75" s="333"/>
      <c r="AM75" s="333"/>
      <c r="AN75" s="321">
        <f t="shared" ref="AN75:AN138" si="13">SUM(F75:I75)</f>
        <v>1760145.9500000002</v>
      </c>
      <c r="AO75" s="344">
        <f t="shared" ref="AO75:AO138" si="14">SUM(O75:S75)</f>
        <v>59831.21</v>
      </c>
      <c r="AP75" s="345">
        <f t="shared" ref="AP75:AP138" si="15">AN75-AO75</f>
        <v>1700314.7400000002</v>
      </c>
      <c r="AQ75" s="346">
        <f t="shared" ref="AQ75:AQ138" si="16">SUM(X75:AC75)</f>
        <v>3861061.84</v>
      </c>
      <c r="AR75" s="347">
        <f t="shared" ref="AR75:AR138" si="17">SUM(AD75:AM75)</f>
        <v>3076256.8299999996</v>
      </c>
      <c r="AS75" s="250">
        <f t="shared" si="12"/>
        <v>784805.01000000024</v>
      </c>
    </row>
    <row r="76" spans="1:45" ht="14.4" thickBot="1" x14ac:dyDescent="0.3">
      <c r="A76" s="238" t="s">
        <v>31</v>
      </c>
      <c r="B76" s="238" t="s">
        <v>32</v>
      </c>
      <c r="C76" s="276">
        <v>2866</v>
      </c>
      <c r="D76" s="277" t="s">
        <v>877</v>
      </c>
      <c r="E76" t="s">
        <v>2691</v>
      </c>
      <c r="F76" s="336">
        <v>1089559.1200000001</v>
      </c>
      <c r="G76" s="336">
        <v>280278</v>
      </c>
      <c r="H76" s="336">
        <v>93689.41</v>
      </c>
      <c r="K76" s="310">
        <v>671160.94</v>
      </c>
      <c r="L76" s="310">
        <v>700534.03</v>
      </c>
      <c r="O76" s="343">
        <v>3085</v>
      </c>
      <c r="P76" s="343">
        <v>61538.36</v>
      </c>
      <c r="R76" s="343">
        <v>2474.41</v>
      </c>
      <c r="V76" s="310">
        <v>-403690.35</v>
      </c>
      <c r="W76" s="310">
        <v>3692657.78</v>
      </c>
      <c r="X76" s="330">
        <v>1131779.75</v>
      </c>
      <c r="Y76" s="330">
        <v>125818</v>
      </c>
      <c r="Z76" s="330">
        <v>1664.27</v>
      </c>
      <c r="AB76" s="330">
        <v>1505670.5</v>
      </c>
      <c r="AC76" s="330">
        <v>117500</v>
      </c>
      <c r="AD76" s="334">
        <v>1894328.5</v>
      </c>
      <c r="AE76" s="334">
        <v>2100</v>
      </c>
      <c r="AF76" s="334">
        <v>8500</v>
      </c>
      <c r="AG76" s="334">
        <v>1045585.16</v>
      </c>
      <c r="AH76" s="334">
        <v>452762.56</v>
      </c>
      <c r="AN76" s="321">
        <f t="shared" si="13"/>
        <v>1463526.53</v>
      </c>
      <c r="AO76" s="344">
        <f t="shared" si="14"/>
        <v>67097.77</v>
      </c>
      <c r="AP76" s="345">
        <f t="shared" si="15"/>
        <v>1396428.76</v>
      </c>
      <c r="AQ76" s="346">
        <f t="shared" si="16"/>
        <v>2882432.52</v>
      </c>
      <c r="AR76" s="347">
        <f t="shared" si="17"/>
        <v>3403276.22</v>
      </c>
      <c r="AS76" s="250">
        <f t="shared" si="12"/>
        <v>-520843.70000000019</v>
      </c>
    </row>
    <row r="77" spans="1:45" ht="14.4" thickBot="1" x14ac:dyDescent="0.3">
      <c r="A77" s="238" t="s">
        <v>33</v>
      </c>
      <c r="B77" s="238" t="s">
        <v>34</v>
      </c>
      <c r="C77" s="276">
        <v>3680</v>
      </c>
      <c r="D77" s="277" t="s">
        <v>878</v>
      </c>
      <c r="E77" t="s">
        <v>2692</v>
      </c>
      <c r="F77" s="336">
        <v>40271.58</v>
      </c>
      <c r="G77" s="336">
        <v>90400</v>
      </c>
      <c r="H77" s="336">
        <v>94819.17</v>
      </c>
      <c r="K77" s="310">
        <v>2358005.58</v>
      </c>
      <c r="L77" s="310">
        <v>176963.96</v>
      </c>
      <c r="P77" s="343">
        <v>111096.36</v>
      </c>
      <c r="Q77" s="343">
        <v>66600</v>
      </c>
      <c r="R77" s="343">
        <v>2048</v>
      </c>
      <c r="V77" s="310">
        <v>834353.74</v>
      </c>
      <c r="W77" s="310">
        <v>2241713.0099999998</v>
      </c>
      <c r="X77" s="330">
        <v>1082713.82</v>
      </c>
      <c r="Y77" s="330">
        <v>142400</v>
      </c>
      <c r="Z77" s="330">
        <v>332.3</v>
      </c>
      <c r="AB77" s="330">
        <v>784980</v>
      </c>
      <c r="AC77" s="330">
        <v>74274</v>
      </c>
      <c r="AD77" s="334">
        <v>1392146</v>
      </c>
      <c r="AE77" s="334">
        <v>5080</v>
      </c>
      <c r="AG77" s="334">
        <v>980808.79</v>
      </c>
      <c r="AH77" s="334">
        <v>202016.15</v>
      </c>
      <c r="AN77" s="321">
        <f t="shared" si="13"/>
        <v>225490.75</v>
      </c>
      <c r="AO77" s="344">
        <f t="shared" si="14"/>
        <v>179744.36</v>
      </c>
      <c r="AP77" s="345">
        <f t="shared" si="15"/>
        <v>45746.390000000014</v>
      </c>
      <c r="AQ77" s="346">
        <f t="shared" si="16"/>
        <v>2084700.12</v>
      </c>
      <c r="AR77" s="347">
        <f t="shared" si="17"/>
        <v>2580050.94</v>
      </c>
      <c r="AS77" s="250">
        <f t="shared" si="12"/>
        <v>-495350.81999999983</v>
      </c>
    </row>
    <row r="78" spans="1:45" ht="14.4" thickBot="1" x14ac:dyDescent="0.3">
      <c r="A78" s="238" t="s">
        <v>33</v>
      </c>
      <c r="B78" s="238" t="s">
        <v>34</v>
      </c>
      <c r="C78" s="276">
        <v>5005</v>
      </c>
      <c r="D78" s="277" t="s">
        <v>879</v>
      </c>
      <c r="E78" t="s">
        <v>2693</v>
      </c>
      <c r="F78" s="336">
        <v>397936.8</v>
      </c>
      <c r="G78" s="336">
        <v>130589</v>
      </c>
      <c r="H78" s="336">
        <v>60416.5</v>
      </c>
      <c r="K78" s="310">
        <v>589740.9</v>
      </c>
      <c r="L78" s="310">
        <v>251388.9</v>
      </c>
      <c r="O78" s="343">
        <v>3000</v>
      </c>
      <c r="P78" s="343">
        <v>141594</v>
      </c>
      <c r="Q78" s="343">
        <v>111190</v>
      </c>
      <c r="R78" s="343">
        <v>32034.37</v>
      </c>
      <c r="T78" s="310">
        <v>444</v>
      </c>
      <c r="V78" s="310">
        <v>-137217.96</v>
      </c>
      <c r="W78" s="310">
        <v>1881918.88</v>
      </c>
      <c r="X78" s="330">
        <v>1604687.26</v>
      </c>
      <c r="Z78" s="330">
        <v>819.98</v>
      </c>
      <c r="AB78" s="330">
        <v>1793209.5</v>
      </c>
      <c r="AC78" s="330">
        <v>24000</v>
      </c>
      <c r="AD78" s="334">
        <v>2295487.5</v>
      </c>
      <c r="AE78" s="334">
        <v>33630</v>
      </c>
      <c r="AG78" s="334">
        <v>1385889.57</v>
      </c>
      <c r="AH78" s="334">
        <v>147550.85999999999</v>
      </c>
      <c r="AL78" s="334">
        <v>163050</v>
      </c>
      <c r="AN78" s="321">
        <f t="shared" si="13"/>
        <v>588942.30000000005</v>
      </c>
      <c r="AO78" s="344">
        <f t="shared" si="14"/>
        <v>287818.37</v>
      </c>
      <c r="AP78" s="345">
        <f t="shared" si="15"/>
        <v>301123.93000000005</v>
      </c>
      <c r="AQ78" s="346">
        <f t="shared" si="16"/>
        <v>3422716.74</v>
      </c>
      <c r="AR78" s="347">
        <f t="shared" si="17"/>
        <v>4025607.93</v>
      </c>
      <c r="AS78" s="250">
        <f t="shared" si="12"/>
        <v>-602891.18999999994</v>
      </c>
    </row>
    <row r="79" spans="1:45" ht="14.4" thickBot="1" x14ac:dyDescent="0.3">
      <c r="A79" s="238" t="s">
        <v>33</v>
      </c>
      <c r="B79" s="238" t="s">
        <v>34</v>
      </c>
      <c r="C79" s="276">
        <v>3048</v>
      </c>
      <c r="D79" s="277" t="s">
        <v>880</v>
      </c>
      <c r="E79" t="s">
        <v>2694</v>
      </c>
      <c r="F79" s="336">
        <v>335252.3</v>
      </c>
      <c r="G79" s="336">
        <v>38612.25</v>
      </c>
      <c r="H79" s="336">
        <v>117540.82</v>
      </c>
      <c r="K79" s="310">
        <v>523458.72</v>
      </c>
      <c r="L79" s="310">
        <v>1089151.49</v>
      </c>
      <c r="O79" s="343">
        <v>0</v>
      </c>
      <c r="P79" s="343">
        <v>47215.519999999997</v>
      </c>
      <c r="Q79" s="343">
        <v>180335</v>
      </c>
      <c r="R79" s="343">
        <v>0</v>
      </c>
      <c r="T79" s="310">
        <v>5000</v>
      </c>
      <c r="V79" s="310">
        <v>99864.02</v>
      </c>
      <c r="W79" s="310">
        <v>1941230.36</v>
      </c>
      <c r="X79" s="330">
        <v>1298072.52</v>
      </c>
      <c r="Z79" s="330">
        <v>621.89</v>
      </c>
      <c r="AB79" s="330">
        <v>854338</v>
      </c>
      <c r="AC79" s="330">
        <v>284200</v>
      </c>
      <c r="AD79" s="334">
        <v>1432653</v>
      </c>
      <c r="AE79" s="334">
        <v>25240</v>
      </c>
      <c r="AG79" s="334">
        <v>901019.87</v>
      </c>
      <c r="AH79" s="334">
        <v>141447.85999999999</v>
      </c>
      <c r="AL79" s="334">
        <v>106501</v>
      </c>
      <c r="AN79" s="321">
        <f t="shared" si="13"/>
        <v>491405.37</v>
      </c>
      <c r="AO79" s="344">
        <f t="shared" si="14"/>
        <v>227550.52</v>
      </c>
      <c r="AP79" s="345">
        <f t="shared" si="15"/>
        <v>263854.84999999998</v>
      </c>
      <c r="AQ79" s="346">
        <f t="shared" si="16"/>
        <v>2437232.41</v>
      </c>
      <c r="AR79" s="347">
        <f t="shared" si="17"/>
        <v>2606861.73</v>
      </c>
      <c r="AS79" s="250">
        <f t="shared" si="12"/>
        <v>-169629.31999999983</v>
      </c>
    </row>
    <row r="80" spans="1:45" ht="14.4" thickBot="1" x14ac:dyDescent="0.3">
      <c r="A80" s="238" t="s">
        <v>33</v>
      </c>
      <c r="B80" s="238" t="s">
        <v>34</v>
      </c>
      <c r="C80" s="276">
        <v>6117</v>
      </c>
      <c r="D80" s="277" t="s">
        <v>881</v>
      </c>
      <c r="E80" t="s">
        <v>2695</v>
      </c>
      <c r="F80" s="336">
        <v>484937.16</v>
      </c>
      <c r="G80" s="336">
        <v>86914</v>
      </c>
      <c r="H80" s="336">
        <v>340667.96</v>
      </c>
      <c r="K80" s="310">
        <v>241199.6</v>
      </c>
      <c r="L80" s="310">
        <v>279296.59000000003</v>
      </c>
      <c r="O80" s="343">
        <v>236904.22</v>
      </c>
      <c r="P80" s="343">
        <v>70059.28</v>
      </c>
      <c r="R80" s="343">
        <v>729.72</v>
      </c>
      <c r="T80" s="310">
        <v>5000</v>
      </c>
      <c r="V80" s="310">
        <v>-665106.85</v>
      </c>
      <c r="W80" s="310">
        <v>1940061.77</v>
      </c>
      <c r="X80" s="330">
        <v>1742109.78</v>
      </c>
      <c r="Y80" s="330">
        <v>59300</v>
      </c>
      <c r="Z80" s="330">
        <v>1326.48</v>
      </c>
      <c r="AB80" s="330">
        <v>652459.5</v>
      </c>
      <c r="AC80" s="330">
        <v>28400</v>
      </c>
      <c r="AD80" s="334">
        <v>1385299.5</v>
      </c>
      <c r="AE80" s="334">
        <v>7840</v>
      </c>
      <c r="AG80" s="334">
        <v>1152240.55</v>
      </c>
      <c r="AH80" s="334">
        <v>92848.54</v>
      </c>
      <c r="AN80" s="321">
        <f t="shared" si="13"/>
        <v>912519.11999999988</v>
      </c>
      <c r="AO80" s="344">
        <f t="shared" si="14"/>
        <v>307693.21999999997</v>
      </c>
      <c r="AP80" s="345">
        <f t="shared" si="15"/>
        <v>604825.89999999991</v>
      </c>
      <c r="AQ80" s="346">
        <f t="shared" si="16"/>
        <v>2483595.7599999998</v>
      </c>
      <c r="AR80" s="347">
        <f t="shared" si="17"/>
        <v>2638228.59</v>
      </c>
      <c r="AS80" s="250">
        <f t="shared" si="12"/>
        <v>-154632.83000000007</v>
      </c>
    </row>
    <row r="81" spans="1:45" ht="14.4" thickBot="1" x14ac:dyDescent="0.3">
      <c r="A81" s="238" t="s">
        <v>33</v>
      </c>
      <c r="B81" s="238" t="s">
        <v>34</v>
      </c>
      <c r="C81" s="276">
        <v>3261</v>
      </c>
      <c r="D81" s="277" t="s">
        <v>882</v>
      </c>
      <c r="E81" t="s">
        <v>2696</v>
      </c>
      <c r="F81" s="336">
        <v>468118.65</v>
      </c>
      <c r="G81" s="336">
        <v>192515.5</v>
      </c>
      <c r="H81" s="336">
        <v>22709.29</v>
      </c>
      <c r="K81" s="310">
        <v>413002</v>
      </c>
      <c r="L81" s="310">
        <v>262153.88</v>
      </c>
      <c r="P81" s="343">
        <v>101576.6</v>
      </c>
      <c r="R81" s="343">
        <v>0</v>
      </c>
      <c r="V81" s="310">
        <v>-1173509.57</v>
      </c>
      <c r="W81" s="310">
        <v>2076384.94</v>
      </c>
      <c r="X81" s="330">
        <v>1101415.46</v>
      </c>
      <c r="Y81" s="330">
        <v>254890</v>
      </c>
      <c r="Z81" s="330">
        <v>202.96</v>
      </c>
      <c r="AB81" s="330">
        <v>269629.5</v>
      </c>
      <c r="AC81" s="330">
        <v>26400</v>
      </c>
      <c r="AD81" s="334">
        <v>679767.5</v>
      </c>
      <c r="AG81" s="334">
        <v>476094.76</v>
      </c>
      <c r="AH81" s="334">
        <v>142628.31</v>
      </c>
      <c r="AN81" s="321">
        <f t="shared" si="13"/>
        <v>683343.44000000006</v>
      </c>
      <c r="AO81" s="344">
        <f t="shared" si="14"/>
        <v>101576.6</v>
      </c>
      <c r="AP81" s="345">
        <f t="shared" si="15"/>
        <v>581766.84000000008</v>
      </c>
      <c r="AQ81" s="346">
        <f t="shared" si="16"/>
        <v>1652537.92</v>
      </c>
      <c r="AR81" s="347">
        <f t="shared" si="17"/>
        <v>1298490.57</v>
      </c>
      <c r="AS81" s="250">
        <f t="shared" si="12"/>
        <v>354047.34999999986</v>
      </c>
    </row>
    <row r="82" spans="1:45" ht="14.4" thickBot="1" x14ac:dyDescent="0.3">
      <c r="A82" s="238" t="s">
        <v>33</v>
      </c>
      <c r="B82" s="238" t="s">
        <v>34</v>
      </c>
      <c r="C82" s="276">
        <v>2381</v>
      </c>
      <c r="D82" s="277" t="s">
        <v>883</v>
      </c>
      <c r="E82" t="s">
        <v>2697</v>
      </c>
      <c r="F82" s="336">
        <v>398916.92</v>
      </c>
      <c r="G82" s="336">
        <v>18360</v>
      </c>
      <c r="H82" s="336">
        <v>433681.36</v>
      </c>
      <c r="K82" s="310">
        <v>-157448.98000000001</v>
      </c>
      <c r="L82" s="310">
        <v>53996.53</v>
      </c>
      <c r="O82" s="343">
        <v>72765</v>
      </c>
      <c r="P82" s="343">
        <v>22640.2</v>
      </c>
      <c r="Q82" s="343">
        <v>70000</v>
      </c>
      <c r="R82" s="343">
        <v>1652</v>
      </c>
      <c r="T82" s="310">
        <v>10000</v>
      </c>
      <c r="V82" s="310">
        <v>-1284332.6000000001</v>
      </c>
      <c r="W82" s="310">
        <v>1879892.65</v>
      </c>
      <c r="X82" s="330">
        <v>1524497.55</v>
      </c>
      <c r="Z82" s="330">
        <v>2649.34</v>
      </c>
      <c r="AB82" s="330">
        <v>672273</v>
      </c>
      <c r="AC82" s="330">
        <v>15200</v>
      </c>
      <c r="AD82" s="334">
        <v>1016329</v>
      </c>
      <c r="AE82" s="334">
        <v>8280</v>
      </c>
      <c r="AG82" s="334">
        <v>1030004.46</v>
      </c>
      <c r="AH82" s="334">
        <v>185117.85</v>
      </c>
      <c r="AN82" s="321">
        <f t="shared" si="13"/>
        <v>850958.28</v>
      </c>
      <c r="AO82" s="344">
        <f t="shared" si="14"/>
        <v>167057.20000000001</v>
      </c>
      <c r="AP82" s="345">
        <f t="shared" si="15"/>
        <v>683901.08000000007</v>
      </c>
      <c r="AQ82" s="346">
        <f t="shared" si="16"/>
        <v>2214619.89</v>
      </c>
      <c r="AR82" s="347">
        <f t="shared" si="17"/>
        <v>2239731.31</v>
      </c>
      <c r="AS82" s="250">
        <f t="shared" si="12"/>
        <v>-25111.419999999925</v>
      </c>
    </row>
    <row r="83" spans="1:45" ht="14.4" thickBot="1" x14ac:dyDescent="0.3">
      <c r="A83" s="238" t="s">
        <v>33</v>
      </c>
      <c r="B83" s="238" t="s">
        <v>34</v>
      </c>
      <c r="C83" s="276">
        <v>2712</v>
      </c>
      <c r="D83" s="277" t="s">
        <v>884</v>
      </c>
      <c r="E83" t="s">
        <v>2698</v>
      </c>
      <c r="F83" s="336">
        <v>308404.69</v>
      </c>
      <c r="G83" s="336">
        <v>15859.95</v>
      </c>
      <c r="H83" s="336">
        <v>63020.99</v>
      </c>
      <c r="K83" s="310">
        <v>185890.52</v>
      </c>
      <c r="L83" s="310">
        <v>345281.32</v>
      </c>
      <c r="O83" s="343">
        <v>0</v>
      </c>
      <c r="P83" s="343">
        <v>106923.66</v>
      </c>
      <c r="Q83" s="343">
        <v>196645</v>
      </c>
      <c r="R83" s="343">
        <v>2620</v>
      </c>
      <c r="V83" s="310">
        <v>-944270.79</v>
      </c>
      <c r="W83" s="310">
        <v>1840507.51</v>
      </c>
      <c r="X83" s="330">
        <v>771112.2</v>
      </c>
      <c r="Y83" s="330">
        <v>20000</v>
      </c>
      <c r="Z83" s="330">
        <v>510.06</v>
      </c>
      <c r="AB83" s="330">
        <v>1366635</v>
      </c>
      <c r="AC83" s="330">
        <v>63270</v>
      </c>
      <c r="AD83" s="334">
        <v>1809130</v>
      </c>
      <c r="AE83" s="334">
        <v>29800</v>
      </c>
      <c r="AG83" s="334">
        <v>587344.64000000001</v>
      </c>
      <c r="AH83" s="334">
        <v>75970.53</v>
      </c>
      <c r="AL83" s="334">
        <v>3250</v>
      </c>
      <c r="AN83" s="321">
        <f t="shared" si="13"/>
        <v>387285.63</v>
      </c>
      <c r="AO83" s="344">
        <f t="shared" si="14"/>
        <v>306188.66000000003</v>
      </c>
      <c r="AP83" s="345">
        <f t="shared" si="15"/>
        <v>81096.969999999972</v>
      </c>
      <c r="AQ83" s="346">
        <f t="shared" si="16"/>
        <v>2221527.2599999998</v>
      </c>
      <c r="AR83" s="347">
        <f t="shared" si="17"/>
        <v>2505495.17</v>
      </c>
      <c r="AS83" s="250">
        <f t="shared" si="12"/>
        <v>-283967.91000000015</v>
      </c>
    </row>
    <row r="84" spans="1:45" ht="14.4" thickBot="1" x14ac:dyDescent="0.3">
      <c r="A84" s="238" t="s">
        <v>33</v>
      </c>
      <c r="B84" s="238" t="s">
        <v>34</v>
      </c>
      <c r="C84" s="276">
        <v>1686</v>
      </c>
      <c r="D84" s="277" t="s">
        <v>885</v>
      </c>
      <c r="E84" t="s">
        <v>2699</v>
      </c>
      <c r="F84" s="336">
        <v>156503.09</v>
      </c>
      <c r="G84" s="336">
        <v>34790.5</v>
      </c>
      <c r="H84" s="336">
        <v>107487.37</v>
      </c>
      <c r="K84" s="310">
        <v>692044.09</v>
      </c>
      <c r="L84" s="310">
        <v>35618.050000000003</v>
      </c>
      <c r="O84" s="343">
        <v>-2934.7</v>
      </c>
      <c r="P84" s="343">
        <v>76450</v>
      </c>
      <c r="R84" s="343">
        <v>-3590</v>
      </c>
      <c r="V84" s="310">
        <v>-1733145.54</v>
      </c>
      <c r="W84" s="310">
        <v>2651073.88</v>
      </c>
      <c r="X84" s="330">
        <v>1118284.1100000001</v>
      </c>
      <c r="Y84" s="330">
        <v>169900</v>
      </c>
      <c r="Z84" s="330">
        <v>321.52</v>
      </c>
      <c r="AB84" s="330">
        <v>669945</v>
      </c>
      <c r="AC84" s="330">
        <v>24600</v>
      </c>
      <c r="AD84" s="334">
        <v>1029956</v>
      </c>
      <c r="AE84" s="334">
        <v>16200</v>
      </c>
      <c r="AG84" s="334">
        <v>872519.65</v>
      </c>
      <c r="AH84" s="334">
        <v>25785.52</v>
      </c>
      <c r="AN84" s="321">
        <f t="shared" si="13"/>
        <v>298780.95999999996</v>
      </c>
      <c r="AO84" s="344">
        <f t="shared" si="14"/>
        <v>69925.3</v>
      </c>
      <c r="AP84" s="345">
        <f t="shared" si="15"/>
        <v>228855.65999999997</v>
      </c>
      <c r="AQ84" s="346">
        <f t="shared" si="16"/>
        <v>1983050.6300000001</v>
      </c>
      <c r="AR84" s="347">
        <f t="shared" si="17"/>
        <v>1944461.17</v>
      </c>
      <c r="AS84" s="250">
        <f t="shared" si="12"/>
        <v>38589.460000000196</v>
      </c>
    </row>
    <row r="85" spans="1:45" ht="14.4" thickBot="1" x14ac:dyDescent="0.3">
      <c r="A85" s="238" t="s">
        <v>33</v>
      </c>
      <c r="B85" s="238" t="s">
        <v>34</v>
      </c>
      <c r="C85" s="276">
        <v>2512</v>
      </c>
      <c r="D85" s="277" t="s">
        <v>886</v>
      </c>
      <c r="E85" t="s">
        <v>2700</v>
      </c>
      <c r="F85" s="336">
        <v>273940.43</v>
      </c>
      <c r="G85" s="336">
        <v>37615.379999999997</v>
      </c>
      <c r="H85" s="336">
        <v>22377.85</v>
      </c>
      <c r="K85" s="310">
        <v>229850.55</v>
      </c>
      <c r="L85" s="310">
        <v>24552.83</v>
      </c>
      <c r="O85" s="343">
        <v>1000</v>
      </c>
      <c r="P85" s="343">
        <v>37683.68</v>
      </c>
      <c r="Q85" s="343">
        <v>42500</v>
      </c>
      <c r="R85" s="343">
        <v>0</v>
      </c>
      <c r="T85" s="310">
        <v>15000</v>
      </c>
      <c r="V85" s="310">
        <v>-2521993.06</v>
      </c>
      <c r="W85" s="310">
        <v>3200752.69</v>
      </c>
      <c r="X85" s="330">
        <v>773728.72</v>
      </c>
      <c r="Y85" s="330">
        <v>20000</v>
      </c>
      <c r="Z85" s="330">
        <v>381.1</v>
      </c>
      <c r="AB85" s="330">
        <v>603090</v>
      </c>
      <c r="AC85" s="330">
        <v>45000</v>
      </c>
      <c r="AD85" s="334">
        <v>892245</v>
      </c>
      <c r="AE85" s="334">
        <v>28140</v>
      </c>
      <c r="AG85" s="334">
        <v>495084.82</v>
      </c>
      <c r="AH85" s="334">
        <v>213336.27</v>
      </c>
      <c r="AN85" s="321">
        <f t="shared" si="13"/>
        <v>333933.65999999997</v>
      </c>
      <c r="AO85" s="344">
        <f t="shared" si="14"/>
        <v>81183.679999999993</v>
      </c>
      <c r="AP85" s="345">
        <f t="shared" si="15"/>
        <v>252749.97999999998</v>
      </c>
      <c r="AQ85" s="346">
        <f t="shared" si="16"/>
        <v>1442199.8199999998</v>
      </c>
      <c r="AR85" s="347">
        <f t="shared" si="17"/>
        <v>1628806.09</v>
      </c>
      <c r="AS85" s="250">
        <f t="shared" si="12"/>
        <v>-186606.27000000025</v>
      </c>
    </row>
    <row r="86" spans="1:45" ht="14.4" thickBot="1" x14ac:dyDescent="0.3">
      <c r="A86" s="238" t="s">
        <v>313</v>
      </c>
      <c r="B86" s="238" t="s">
        <v>44</v>
      </c>
      <c r="C86" s="276">
        <v>3664</v>
      </c>
      <c r="D86" s="277" t="s">
        <v>887</v>
      </c>
      <c r="E86" t="s">
        <v>2701</v>
      </c>
      <c r="F86" s="336">
        <v>824909.3</v>
      </c>
      <c r="G86" s="336">
        <v>43673.8</v>
      </c>
      <c r="H86" s="336">
        <v>54377.74</v>
      </c>
      <c r="K86" s="310">
        <v>21026.04</v>
      </c>
      <c r="L86" s="310">
        <v>688036.58</v>
      </c>
      <c r="O86" s="343">
        <v>1940</v>
      </c>
      <c r="P86" s="343">
        <v>61562.03</v>
      </c>
      <c r="R86" s="343">
        <v>750.02</v>
      </c>
      <c r="T86" s="310">
        <v>189452</v>
      </c>
      <c r="V86" s="310">
        <v>-153663.66</v>
      </c>
      <c r="W86" s="310">
        <v>1975689.39</v>
      </c>
      <c r="X86" s="330">
        <v>1049460.6000000001</v>
      </c>
      <c r="Y86" s="330">
        <v>979.16</v>
      </c>
      <c r="AA86" s="330">
        <v>1050656</v>
      </c>
      <c r="AB86" s="330">
        <v>58785.3</v>
      </c>
      <c r="AC86" s="330">
        <v>-1153786</v>
      </c>
      <c r="AD86" s="334">
        <v>390466.3</v>
      </c>
      <c r="AF86" s="334">
        <v>6065</v>
      </c>
      <c r="AG86" s="334">
        <v>736514.2</v>
      </c>
      <c r="AH86" s="334">
        <v>281619.63</v>
      </c>
      <c r="AJ86" s="334">
        <v>35136.25</v>
      </c>
      <c r="AN86" s="321">
        <f t="shared" si="13"/>
        <v>922960.84000000008</v>
      </c>
      <c r="AO86" s="344">
        <f t="shared" si="14"/>
        <v>64252.049999999996</v>
      </c>
      <c r="AP86" s="345">
        <f t="shared" si="15"/>
        <v>858708.79</v>
      </c>
      <c r="AQ86" s="346">
        <f t="shared" si="16"/>
        <v>1006095.0599999996</v>
      </c>
      <c r="AR86" s="347">
        <f t="shared" si="17"/>
        <v>1449801.38</v>
      </c>
      <c r="AS86" s="250">
        <f t="shared" si="12"/>
        <v>-443706.3200000003</v>
      </c>
    </row>
    <row r="87" spans="1:45" ht="14.4" thickBot="1" x14ac:dyDescent="0.3">
      <c r="A87" s="238" t="s">
        <v>313</v>
      </c>
      <c r="B87" s="238" t="s">
        <v>44</v>
      </c>
      <c r="C87" s="276">
        <v>7927</v>
      </c>
      <c r="D87" s="277" t="s">
        <v>888</v>
      </c>
      <c r="E87" t="s">
        <v>2702</v>
      </c>
      <c r="F87" s="336">
        <v>2559556.62</v>
      </c>
      <c r="G87" s="336">
        <v>63474.45</v>
      </c>
      <c r="H87" s="336">
        <v>59985.75</v>
      </c>
      <c r="K87" s="310">
        <v>1422542.1</v>
      </c>
      <c r="L87" s="310">
        <v>1330612.18</v>
      </c>
      <c r="O87" s="343">
        <v>3000</v>
      </c>
      <c r="P87" s="343">
        <v>97580</v>
      </c>
      <c r="R87" s="343">
        <v>110355.19</v>
      </c>
      <c r="V87" s="310">
        <v>1155743.99</v>
      </c>
      <c r="W87" s="310">
        <v>3812204.74</v>
      </c>
      <c r="X87" s="330">
        <v>1901481.44</v>
      </c>
      <c r="Y87" s="330">
        <v>456002.75</v>
      </c>
      <c r="Z87" s="330">
        <v>3174.19</v>
      </c>
      <c r="AB87" s="330">
        <v>1320016</v>
      </c>
      <c r="AC87" s="330">
        <v>807626</v>
      </c>
      <c r="AD87" s="334">
        <v>2211526.5</v>
      </c>
      <c r="AE87" s="334">
        <v>11945</v>
      </c>
      <c r="AF87" s="334">
        <v>14000</v>
      </c>
      <c r="AG87" s="334">
        <v>1513233.28</v>
      </c>
      <c r="AH87" s="334">
        <v>385787.42</v>
      </c>
      <c r="AL87" s="334">
        <v>94521</v>
      </c>
      <c r="AN87" s="321">
        <f t="shared" si="13"/>
        <v>2683016.8200000003</v>
      </c>
      <c r="AO87" s="344">
        <f t="shared" si="14"/>
        <v>210935.19</v>
      </c>
      <c r="AP87" s="345">
        <f t="shared" si="15"/>
        <v>2472081.6300000004</v>
      </c>
      <c r="AQ87" s="346">
        <f t="shared" si="16"/>
        <v>4488300.38</v>
      </c>
      <c r="AR87" s="347">
        <f t="shared" si="17"/>
        <v>4231013.2</v>
      </c>
      <c r="AS87" s="250">
        <f t="shared" si="12"/>
        <v>257287.1799999997</v>
      </c>
    </row>
    <row r="88" spans="1:45" ht="14.4" thickBot="1" x14ac:dyDescent="0.3">
      <c r="A88" s="238" t="s">
        <v>313</v>
      </c>
      <c r="B88" s="238" t="s">
        <v>44</v>
      </c>
      <c r="C88" s="276">
        <v>7609</v>
      </c>
      <c r="D88" s="277" t="s">
        <v>889</v>
      </c>
      <c r="E88" t="s">
        <v>2703</v>
      </c>
      <c r="F88" s="336">
        <v>1591242.26</v>
      </c>
      <c r="G88" s="336">
        <v>52957</v>
      </c>
      <c r="H88" s="336">
        <v>146991.93</v>
      </c>
      <c r="J88" s="310">
        <v>321513</v>
      </c>
      <c r="K88" s="310">
        <v>1563453.95</v>
      </c>
      <c r="L88" s="310">
        <v>111105.07</v>
      </c>
      <c r="O88" s="343">
        <v>43885</v>
      </c>
      <c r="P88" s="343">
        <v>144643.60999999999</v>
      </c>
      <c r="R88" s="343">
        <v>8874.2900000000009</v>
      </c>
      <c r="T88" s="310">
        <v>117197</v>
      </c>
      <c r="V88" s="310">
        <v>4171134.91</v>
      </c>
      <c r="X88" s="330">
        <v>1345544.99</v>
      </c>
      <c r="Y88" s="330">
        <v>3000</v>
      </c>
      <c r="AA88" s="330">
        <v>2051.5</v>
      </c>
      <c r="AB88" s="330">
        <v>1553396</v>
      </c>
      <c r="AC88" s="330">
        <v>84930.8</v>
      </c>
      <c r="AD88" s="334">
        <v>2264285.2999999998</v>
      </c>
      <c r="AE88" s="334">
        <v>20230</v>
      </c>
      <c r="AG88" s="334">
        <v>1081752.5</v>
      </c>
      <c r="AH88" s="334">
        <v>279507.59000000003</v>
      </c>
      <c r="AK88" s="334">
        <v>41619.5</v>
      </c>
      <c r="AN88" s="321">
        <f t="shared" si="13"/>
        <v>1791191.19</v>
      </c>
      <c r="AO88" s="344">
        <f t="shared" si="14"/>
        <v>197402.9</v>
      </c>
      <c r="AP88" s="345">
        <f t="shared" si="15"/>
        <v>1593788.29</v>
      </c>
      <c r="AQ88" s="346">
        <f t="shared" si="16"/>
        <v>2988923.29</v>
      </c>
      <c r="AR88" s="347">
        <f t="shared" si="17"/>
        <v>3687394.8899999997</v>
      </c>
      <c r="AS88" s="250">
        <f t="shared" si="12"/>
        <v>-698471.59999999963</v>
      </c>
    </row>
    <row r="89" spans="1:45" ht="14.4" thickBot="1" x14ac:dyDescent="0.3">
      <c r="A89" s="238" t="s">
        <v>313</v>
      </c>
      <c r="B89" s="238" t="s">
        <v>44</v>
      </c>
      <c r="C89" s="276">
        <v>6471</v>
      </c>
      <c r="D89" s="277" t="s">
        <v>890</v>
      </c>
      <c r="E89" t="s">
        <v>2704</v>
      </c>
      <c r="F89" s="336">
        <v>2103821.7000000002</v>
      </c>
      <c r="G89" s="336">
        <v>150833.95000000001</v>
      </c>
      <c r="H89" s="336">
        <v>43919.85</v>
      </c>
      <c r="K89" s="310">
        <v>865660.9</v>
      </c>
      <c r="L89" s="310">
        <v>391319.54</v>
      </c>
      <c r="O89" s="343">
        <v>1800</v>
      </c>
      <c r="P89" s="343">
        <v>107363.33</v>
      </c>
      <c r="R89" s="343">
        <v>23.38</v>
      </c>
      <c r="T89" s="310">
        <v>516693.8</v>
      </c>
      <c r="V89" s="310">
        <v>1177878.79</v>
      </c>
      <c r="W89" s="310">
        <v>2080906</v>
      </c>
      <c r="X89" s="330">
        <v>1169819.46</v>
      </c>
      <c r="Y89" s="330">
        <v>222833.32</v>
      </c>
      <c r="Z89" s="330">
        <v>2146.4899999999998</v>
      </c>
      <c r="AB89" s="330">
        <v>1560372.8</v>
      </c>
      <c r="AC89" s="330">
        <v>60000</v>
      </c>
      <c r="AD89" s="334">
        <v>2039741.8</v>
      </c>
      <c r="AE89" s="334">
        <v>4850</v>
      </c>
      <c r="AF89" s="334">
        <v>20655</v>
      </c>
      <c r="AG89" s="334">
        <v>1048425.66</v>
      </c>
      <c r="AH89" s="334">
        <v>181728.72</v>
      </c>
      <c r="AL89" s="334">
        <v>48880.25</v>
      </c>
      <c r="AN89" s="321">
        <f t="shared" si="13"/>
        <v>2298575.5000000005</v>
      </c>
      <c r="AO89" s="344">
        <f t="shared" si="14"/>
        <v>109186.71</v>
      </c>
      <c r="AP89" s="345">
        <f t="shared" si="15"/>
        <v>2189388.7900000005</v>
      </c>
      <c r="AQ89" s="346">
        <f t="shared" si="16"/>
        <v>3015172.0700000003</v>
      </c>
      <c r="AR89" s="347">
        <f t="shared" si="17"/>
        <v>3344281.43</v>
      </c>
      <c r="AS89" s="250">
        <f t="shared" si="12"/>
        <v>-329109.35999999987</v>
      </c>
    </row>
    <row r="90" spans="1:45" ht="14.4" thickBot="1" x14ac:dyDescent="0.3">
      <c r="A90" s="238" t="s">
        <v>313</v>
      </c>
      <c r="B90" s="238" t="s">
        <v>44</v>
      </c>
      <c r="C90" s="276">
        <v>4146</v>
      </c>
      <c r="D90" s="277" t="s">
        <v>891</v>
      </c>
      <c r="E90" t="s">
        <v>2705</v>
      </c>
      <c r="F90" s="336">
        <v>1056525.78</v>
      </c>
      <c r="G90" s="336">
        <v>39503.75</v>
      </c>
      <c r="H90" s="336">
        <v>127354.5</v>
      </c>
      <c r="K90" s="310">
        <v>856786.64</v>
      </c>
      <c r="L90" s="310">
        <v>194448.65</v>
      </c>
      <c r="O90" s="343">
        <v>1770</v>
      </c>
      <c r="P90" s="343">
        <v>54600</v>
      </c>
      <c r="R90" s="343">
        <v>87.56</v>
      </c>
      <c r="T90" s="310">
        <v>111983</v>
      </c>
      <c r="V90" s="310">
        <v>404747.56</v>
      </c>
      <c r="W90" s="310">
        <v>2304026.96</v>
      </c>
      <c r="X90" s="330">
        <v>812522.09</v>
      </c>
      <c r="Z90" s="330">
        <v>1371.4</v>
      </c>
      <c r="AB90" s="330">
        <v>747526.4</v>
      </c>
      <c r="AC90" s="330">
        <v>48500</v>
      </c>
      <c r="AD90" s="334">
        <v>1249615.3999999999</v>
      </c>
      <c r="AF90" s="334">
        <v>10130</v>
      </c>
      <c r="AG90" s="334">
        <v>754773.76</v>
      </c>
      <c r="AH90" s="334">
        <v>188978.74</v>
      </c>
      <c r="AL90" s="334">
        <v>9017.75</v>
      </c>
      <c r="AN90" s="321">
        <f t="shared" si="13"/>
        <v>1223384.03</v>
      </c>
      <c r="AO90" s="344">
        <f t="shared" si="14"/>
        <v>56457.56</v>
      </c>
      <c r="AP90" s="345">
        <f t="shared" si="15"/>
        <v>1166926.47</v>
      </c>
      <c r="AQ90" s="346">
        <f t="shared" si="16"/>
        <v>1609919.8900000001</v>
      </c>
      <c r="AR90" s="347">
        <f t="shared" si="17"/>
        <v>2212515.65</v>
      </c>
      <c r="AS90" s="250">
        <f t="shared" si="12"/>
        <v>-602595.75999999978</v>
      </c>
    </row>
    <row r="91" spans="1:45" ht="14.4" thickBot="1" x14ac:dyDescent="0.3">
      <c r="A91" s="238" t="s">
        <v>313</v>
      </c>
      <c r="B91" s="238" t="s">
        <v>44</v>
      </c>
      <c r="C91" s="276">
        <v>8209</v>
      </c>
      <c r="D91" s="277" t="s">
        <v>892</v>
      </c>
      <c r="E91" t="s">
        <v>2706</v>
      </c>
      <c r="F91" s="336">
        <v>2550497.69</v>
      </c>
      <c r="G91" s="336">
        <v>150146.38</v>
      </c>
      <c r="H91" s="336">
        <v>104885.34</v>
      </c>
      <c r="K91" s="310">
        <v>609252.27</v>
      </c>
      <c r="L91" s="310">
        <v>666913.48</v>
      </c>
      <c r="O91" s="343">
        <v>0</v>
      </c>
      <c r="P91" s="343">
        <v>102649</v>
      </c>
      <c r="R91" s="343">
        <v>702059.1</v>
      </c>
      <c r="V91" s="310">
        <v>1160519.3400000001</v>
      </c>
      <c r="W91" s="310">
        <v>2345661.54</v>
      </c>
      <c r="X91" s="330">
        <v>1920902.44</v>
      </c>
      <c r="Y91" s="330">
        <v>148150</v>
      </c>
      <c r="Z91" s="330">
        <v>2357.16</v>
      </c>
      <c r="AB91" s="330">
        <v>1420448.2</v>
      </c>
      <c r="AC91" s="330">
        <v>43279</v>
      </c>
      <c r="AD91" s="334">
        <v>2282806.2000000002</v>
      </c>
      <c r="AE91" s="334">
        <v>21050</v>
      </c>
      <c r="AG91" s="334">
        <v>1165144.8999999999</v>
      </c>
      <c r="AH91" s="334">
        <v>202926.27</v>
      </c>
      <c r="AL91" s="334">
        <v>92403.25</v>
      </c>
      <c r="AN91" s="321">
        <f t="shared" si="13"/>
        <v>2805529.4099999997</v>
      </c>
      <c r="AO91" s="344">
        <f t="shared" si="14"/>
        <v>804708.1</v>
      </c>
      <c r="AP91" s="345">
        <f t="shared" si="15"/>
        <v>2000821.3099999996</v>
      </c>
      <c r="AQ91" s="346">
        <f t="shared" si="16"/>
        <v>3535136.8</v>
      </c>
      <c r="AR91" s="347">
        <f t="shared" si="17"/>
        <v>3764330.62</v>
      </c>
      <c r="AS91" s="250">
        <f t="shared" si="12"/>
        <v>-229193.8200000003</v>
      </c>
    </row>
    <row r="92" spans="1:45" ht="14.4" thickBot="1" x14ac:dyDescent="0.3">
      <c r="A92" s="238" t="s">
        <v>313</v>
      </c>
      <c r="B92" s="238" t="s">
        <v>44</v>
      </c>
      <c r="C92" s="276">
        <v>4164</v>
      </c>
      <c r="D92" s="277" t="s">
        <v>893</v>
      </c>
      <c r="E92" t="s">
        <v>2707</v>
      </c>
      <c r="F92" s="336">
        <v>1065125.33</v>
      </c>
      <c r="G92" s="336">
        <v>33702</v>
      </c>
      <c r="H92" s="336">
        <v>74704.679999999993</v>
      </c>
      <c r="K92" s="310">
        <v>569962.19999999995</v>
      </c>
      <c r="L92" s="310">
        <v>178595.32</v>
      </c>
      <c r="O92" s="343">
        <v>3000</v>
      </c>
      <c r="P92" s="343">
        <v>69300</v>
      </c>
      <c r="R92" s="343">
        <v>245293.05</v>
      </c>
      <c r="T92" s="310">
        <v>4005</v>
      </c>
      <c r="V92" s="310">
        <v>-2463252.9700000002</v>
      </c>
      <c r="W92" s="310">
        <v>4378498.51</v>
      </c>
      <c r="X92" s="330">
        <v>874766.83</v>
      </c>
      <c r="Z92" s="330">
        <v>1172.25</v>
      </c>
      <c r="AB92" s="330">
        <v>968540.59</v>
      </c>
      <c r="AC92" s="330">
        <v>10728.25</v>
      </c>
      <c r="AD92" s="334">
        <v>1323950.23</v>
      </c>
      <c r="AE92" s="334">
        <v>4490</v>
      </c>
      <c r="AF92" s="334">
        <v>15860</v>
      </c>
      <c r="AG92" s="334">
        <v>628694</v>
      </c>
      <c r="AH92" s="334">
        <v>137141.5</v>
      </c>
      <c r="AL92" s="334">
        <v>59826.25</v>
      </c>
      <c r="AN92" s="321">
        <f t="shared" si="13"/>
        <v>1173532.01</v>
      </c>
      <c r="AO92" s="344">
        <f t="shared" si="14"/>
        <v>317593.05</v>
      </c>
      <c r="AP92" s="345">
        <f t="shared" si="15"/>
        <v>855938.96</v>
      </c>
      <c r="AQ92" s="346">
        <f t="shared" si="16"/>
        <v>1855207.92</v>
      </c>
      <c r="AR92" s="347">
        <f t="shared" si="17"/>
        <v>2169961.98</v>
      </c>
      <c r="AS92" s="250">
        <f t="shared" si="12"/>
        <v>-314754.06000000006</v>
      </c>
    </row>
    <row r="93" spans="1:45" ht="14.4" thickBot="1" x14ac:dyDescent="0.3">
      <c r="A93" s="238" t="s">
        <v>313</v>
      </c>
      <c r="B93" s="238" t="s">
        <v>44</v>
      </c>
      <c r="C93" s="276">
        <v>5920</v>
      </c>
      <c r="D93" s="277" t="s">
        <v>894</v>
      </c>
      <c r="E93" t="s">
        <v>2708</v>
      </c>
      <c r="F93" s="336">
        <v>1359659.64</v>
      </c>
      <c r="G93" s="336">
        <v>23506.3</v>
      </c>
      <c r="H93" s="336">
        <v>37246.660000000003</v>
      </c>
      <c r="K93" s="310">
        <v>786549.78</v>
      </c>
      <c r="L93" s="310">
        <v>967995.63</v>
      </c>
      <c r="O93" s="343">
        <v>3500</v>
      </c>
      <c r="P93" s="343">
        <v>90000.94</v>
      </c>
      <c r="R93" s="343">
        <v>221912.95999999999</v>
      </c>
      <c r="V93" s="310">
        <v>3380760.97</v>
      </c>
      <c r="X93" s="330">
        <v>977005.7</v>
      </c>
      <c r="Y93" s="330">
        <v>238550</v>
      </c>
      <c r="Z93" s="330">
        <v>1505.52</v>
      </c>
      <c r="AB93" s="330">
        <v>2276763.2000000002</v>
      </c>
      <c r="AC93" s="330">
        <v>41200</v>
      </c>
      <c r="AD93" s="334">
        <v>2781354.2</v>
      </c>
      <c r="AE93" s="334">
        <v>5625</v>
      </c>
      <c r="AF93" s="334">
        <v>3380</v>
      </c>
      <c r="AG93" s="334">
        <v>836923.92</v>
      </c>
      <c r="AH93" s="334">
        <v>354570.88</v>
      </c>
      <c r="AL93" s="334">
        <v>74387.28</v>
      </c>
      <c r="AN93" s="321">
        <f t="shared" si="13"/>
        <v>1420412.5999999999</v>
      </c>
      <c r="AO93" s="344">
        <f t="shared" si="14"/>
        <v>315413.90000000002</v>
      </c>
      <c r="AP93" s="345">
        <f t="shared" si="15"/>
        <v>1104998.6999999997</v>
      </c>
      <c r="AQ93" s="346">
        <f t="shared" si="16"/>
        <v>3535024.42</v>
      </c>
      <c r="AR93" s="347">
        <f t="shared" si="17"/>
        <v>4056241.28</v>
      </c>
      <c r="AS93" s="250">
        <f t="shared" si="12"/>
        <v>-521216.85999999987</v>
      </c>
    </row>
    <row r="94" spans="1:45" ht="14.4" thickBot="1" x14ac:dyDescent="0.3">
      <c r="A94" s="238" t="s">
        <v>313</v>
      </c>
      <c r="B94" s="238" t="s">
        <v>44</v>
      </c>
      <c r="C94" s="276">
        <v>4614</v>
      </c>
      <c r="D94" s="277" t="s">
        <v>895</v>
      </c>
      <c r="E94" t="s">
        <v>2709</v>
      </c>
      <c r="F94" s="336">
        <v>766277.85</v>
      </c>
      <c r="G94" s="336">
        <v>60568.25</v>
      </c>
      <c r="H94" s="336">
        <v>49185.46</v>
      </c>
      <c r="K94" s="310">
        <v>804620.31</v>
      </c>
      <c r="L94" s="310">
        <v>483344.35</v>
      </c>
      <c r="O94" s="343">
        <v>4000</v>
      </c>
      <c r="P94" s="343">
        <v>77329.45</v>
      </c>
      <c r="R94" s="343">
        <v>304610.37</v>
      </c>
      <c r="V94" s="310">
        <v>80730.22</v>
      </c>
      <c r="W94" s="310">
        <v>2028099.35</v>
      </c>
      <c r="X94" s="330">
        <v>936239.48</v>
      </c>
      <c r="Y94" s="330">
        <v>353400</v>
      </c>
      <c r="Z94" s="330">
        <v>965.54</v>
      </c>
      <c r="AB94" s="330">
        <v>1634103</v>
      </c>
      <c r="AC94" s="330">
        <v>143027</v>
      </c>
      <c r="AD94" s="334">
        <v>2241267</v>
      </c>
      <c r="AE94" s="334">
        <v>18935</v>
      </c>
      <c r="AG94" s="334">
        <v>913641.55</v>
      </c>
      <c r="AH94" s="334">
        <v>171065.64</v>
      </c>
      <c r="AL94" s="334">
        <v>53599</v>
      </c>
      <c r="AN94" s="321">
        <f t="shared" si="13"/>
        <v>876031.55999999994</v>
      </c>
      <c r="AO94" s="344">
        <f t="shared" si="14"/>
        <v>385939.82</v>
      </c>
      <c r="AP94" s="345">
        <f t="shared" si="15"/>
        <v>490091.73999999993</v>
      </c>
      <c r="AQ94" s="346">
        <f t="shared" si="16"/>
        <v>3067735.02</v>
      </c>
      <c r="AR94" s="347">
        <f t="shared" si="17"/>
        <v>3398508.19</v>
      </c>
      <c r="AS94" s="250">
        <f t="shared" si="12"/>
        <v>-330773.16999999993</v>
      </c>
    </row>
    <row r="95" spans="1:45" ht="14.4" thickBot="1" x14ac:dyDescent="0.3">
      <c r="A95" s="238" t="s">
        <v>313</v>
      </c>
      <c r="B95" s="238" t="s">
        <v>44</v>
      </c>
      <c r="C95" s="276">
        <v>6523</v>
      </c>
      <c r="D95" s="277" t="s">
        <v>896</v>
      </c>
      <c r="E95" t="s">
        <v>2710</v>
      </c>
      <c r="F95" s="336">
        <v>735641.91</v>
      </c>
      <c r="G95" s="336">
        <v>10082.299999999999</v>
      </c>
      <c r="H95" s="336">
        <v>112601.41</v>
      </c>
      <c r="K95" s="310">
        <v>1488550.01</v>
      </c>
      <c r="L95" s="310">
        <v>141171.91</v>
      </c>
      <c r="O95" s="343">
        <v>2410</v>
      </c>
      <c r="P95" s="343">
        <v>106803.9</v>
      </c>
      <c r="Q95" s="343">
        <v>79524</v>
      </c>
      <c r="R95" s="343">
        <v>254.72</v>
      </c>
      <c r="T95" s="310">
        <v>75668</v>
      </c>
      <c r="V95" s="310">
        <v>-2169262.84</v>
      </c>
      <c r="W95" s="310">
        <v>4808766.24</v>
      </c>
      <c r="X95" s="330">
        <v>1291910.49</v>
      </c>
      <c r="Z95" s="330">
        <v>806.38</v>
      </c>
      <c r="AB95" s="330">
        <v>1520848.9</v>
      </c>
      <c r="AC95" s="330">
        <v>48100</v>
      </c>
      <c r="AD95" s="334">
        <v>2010160.9</v>
      </c>
      <c r="AE95" s="334">
        <v>15670</v>
      </c>
      <c r="AG95" s="334">
        <v>905885</v>
      </c>
      <c r="AH95" s="334">
        <v>295765.8</v>
      </c>
      <c r="AL95" s="334">
        <v>50300.55</v>
      </c>
      <c r="AN95" s="321">
        <f t="shared" si="13"/>
        <v>858325.62000000011</v>
      </c>
      <c r="AO95" s="344">
        <f t="shared" si="14"/>
        <v>188992.62</v>
      </c>
      <c r="AP95" s="345">
        <f t="shared" si="15"/>
        <v>669333.00000000012</v>
      </c>
      <c r="AQ95" s="346">
        <f t="shared" si="16"/>
        <v>2861665.7699999996</v>
      </c>
      <c r="AR95" s="347">
        <f t="shared" si="17"/>
        <v>3277782.2499999995</v>
      </c>
      <c r="AS95" s="250">
        <f t="shared" si="12"/>
        <v>-416116.47999999998</v>
      </c>
    </row>
    <row r="96" spans="1:45" ht="14.4" thickBot="1" x14ac:dyDescent="0.3">
      <c r="A96" s="238" t="s">
        <v>313</v>
      </c>
      <c r="B96" s="238" t="s">
        <v>44</v>
      </c>
      <c r="C96" s="276">
        <v>4131</v>
      </c>
      <c r="D96" s="277" t="s">
        <v>897</v>
      </c>
      <c r="E96" t="s">
        <v>2711</v>
      </c>
      <c r="F96" s="336">
        <v>916723.78</v>
      </c>
      <c r="G96" s="336">
        <v>55363.5</v>
      </c>
      <c r="H96" s="336">
        <v>113219.42</v>
      </c>
      <c r="K96" s="310">
        <v>829584.82</v>
      </c>
      <c r="L96" s="310">
        <v>283240.26</v>
      </c>
      <c r="O96" s="343">
        <v>4500</v>
      </c>
      <c r="P96" s="343">
        <v>53600</v>
      </c>
      <c r="R96" s="343">
        <v>9309</v>
      </c>
      <c r="T96" s="310">
        <v>25449</v>
      </c>
      <c r="V96" s="310">
        <v>-386907.76</v>
      </c>
      <c r="W96" s="310">
        <v>2574871.5499999998</v>
      </c>
      <c r="X96" s="330">
        <v>992988.22</v>
      </c>
      <c r="Y96" s="330">
        <v>46655</v>
      </c>
      <c r="Z96" s="330">
        <v>967.81</v>
      </c>
      <c r="AB96" s="330">
        <v>994491.9</v>
      </c>
      <c r="AC96" s="330">
        <v>23200</v>
      </c>
      <c r="AD96" s="334">
        <v>1377114.9</v>
      </c>
      <c r="AE96" s="334">
        <v>11600</v>
      </c>
      <c r="AF96" s="334">
        <v>480</v>
      </c>
      <c r="AG96" s="334">
        <v>482498.08</v>
      </c>
      <c r="AH96" s="334">
        <v>210806.51</v>
      </c>
      <c r="AL96" s="334">
        <v>58493.45</v>
      </c>
      <c r="AN96" s="321">
        <f t="shared" si="13"/>
        <v>1085306.7</v>
      </c>
      <c r="AO96" s="344">
        <f t="shared" si="14"/>
        <v>67409</v>
      </c>
      <c r="AP96" s="345">
        <f t="shared" si="15"/>
        <v>1017897.7</v>
      </c>
      <c r="AQ96" s="346">
        <f t="shared" si="16"/>
        <v>2058302.9300000002</v>
      </c>
      <c r="AR96" s="347">
        <f t="shared" si="17"/>
        <v>2140992.94</v>
      </c>
      <c r="AS96" s="250">
        <f t="shared" si="12"/>
        <v>-82690.009999999776</v>
      </c>
    </row>
    <row r="97" spans="1:45" ht="14.4" thickBot="1" x14ac:dyDescent="0.3">
      <c r="A97" s="238" t="s">
        <v>313</v>
      </c>
      <c r="B97" s="238" t="s">
        <v>44</v>
      </c>
      <c r="C97" s="276">
        <v>5378</v>
      </c>
      <c r="D97" s="277" t="s">
        <v>898</v>
      </c>
      <c r="E97" t="s">
        <v>2712</v>
      </c>
      <c r="F97" s="336">
        <v>804311.72</v>
      </c>
      <c r="G97" s="336">
        <v>16416.3</v>
      </c>
      <c r="H97" s="336">
        <v>42800.12</v>
      </c>
      <c r="K97" s="310">
        <v>1044617.05</v>
      </c>
      <c r="L97" s="310">
        <v>240639.79</v>
      </c>
      <c r="O97" s="343">
        <v>3430</v>
      </c>
      <c r="P97" s="343">
        <v>63158.3</v>
      </c>
      <c r="R97" s="343">
        <v>58.81</v>
      </c>
      <c r="V97" s="310">
        <v>-287993.15999999997</v>
      </c>
      <c r="W97" s="310">
        <v>2326634.9900000002</v>
      </c>
      <c r="X97" s="330">
        <v>1224905.1499999999</v>
      </c>
      <c r="Z97" s="330">
        <v>754.43</v>
      </c>
      <c r="AB97" s="330">
        <v>1520160.8</v>
      </c>
      <c r="AC97" s="330">
        <v>57900</v>
      </c>
      <c r="AD97" s="334">
        <v>1820785.8</v>
      </c>
      <c r="AE97" s="334">
        <v>2000</v>
      </c>
      <c r="AG97" s="334">
        <v>833925.01</v>
      </c>
      <c r="AH97" s="334">
        <v>77695.03</v>
      </c>
      <c r="AL97" s="334">
        <v>25818.5</v>
      </c>
      <c r="AN97" s="321">
        <f t="shared" si="13"/>
        <v>863528.14</v>
      </c>
      <c r="AO97" s="344">
        <f t="shared" si="14"/>
        <v>66647.11</v>
      </c>
      <c r="AP97" s="345">
        <f t="shared" si="15"/>
        <v>796881.03</v>
      </c>
      <c r="AQ97" s="346">
        <f t="shared" si="16"/>
        <v>2803720.38</v>
      </c>
      <c r="AR97" s="347">
        <f t="shared" si="17"/>
        <v>2760224.34</v>
      </c>
      <c r="AS97" s="250">
        <f t="shared" si="12"/>
        <v>43496.040000000037</v>
      </c>
    </row>
    <row r="98" spans="1:45" ht="14.4" thickBot="1" x14ac:dyDescent="0.3">
      <c r="A98" s="238" t="s">
        <v>313</v>
      </c>
      <c r="B98" s="238" t="s">
        <v>44</v>
      </c>
      <c r="C98" s="276">
        <v>4212</v>
      </c>
      <c r="D98" s="277" t="s">
        <v>899</v>
      </c>
      <c r="E98" t="s">
        <v>2713</v>
      </c>
      <c r="F98" s="336">
        <v>1080731.78</v>
      </c>
      <c r="G98" s="336">
        <v>137670.79999999999</v>
      </c>
      <c r="H98" s="336">
        <v>88591.15</v>
      </c>
      <c r="K98" s="310">
        <v>2504373.9300000002</v>
      </c>
      <c r="L98" s="310">
        <v>957906.82</v>
      </c>
      <c r="O98" s="343">
        <v>8980</v>
      </c>
      <c r="P98" s="343">
        <v>88226.11</v>
      </c>
      <c r="R98" s="343">
        <v>833.34</v>
      </c>
      <c r="T98" s="310">
        <v>189630</v>
      </c>
      <c r="V98" s="310">
        <v>2636885.62</v>
      </c>
      <c r="W98" s="310">
        <v>2310530.36</v>
      </c>
      <c r="X98" s="330">
        <v>1245225.93</v>
      </c>
      <c r="Y98" s="330">
        <v>104700</v>
      </c>
      <c r="Z98" s="330">
        <v>1014.02</v>
      </c>
      <c r="AB98" s="330">
        <v>1351246.6</v>
      </c>
      <c r="AC98" s="330">
        <v>17600</v>
      </c>
      <c r="AD98" s="334">
        <v>1946729.6</v>
      </c>
      <c r="AE98" s="334">
        <v>27555</v>
      </c>
      <c r="AG98" s="334">
        <v>849262.14</v>
      </c>
      <c r="AH98" s="334">
        <v>321767.76</v>
      </c>
      <c r="AL98" s="334">
        <v>40283</v>
      </c>
      <c r="AN98" s="321">
        <f t="shared" si="13"/>
        <v>1306993.73</v>
      </c>
      <c r="AO98" s="344">
        <f t="shared" si="14"/>
        <v>98039.45</v>
      </c>
      <c r="AP98" s="345">
        <f t="shared" si="15"/>
        <v>1208954.28</v>
      </c>
      <c r="AQ98" s="346">
        <f t="shared" si="16"/>
        <v>2719786.55</v>
      </c>
      <c r="AR98" s="347">
        <f t="shared" si="17"/>
        <v>3185597.5</v>
      </c>
      <c r="AS98" s="250">
        <f t="shared" si="12"/>
        <v>-465810.95000000019</v>
      </c>
    </row>
    <row r="99" spans="1:45" ht="14.4" thickBot="1" x14ac:dyDescent="0.3">
      <c r="A99" s="238" t="s">
        <v>313</v>
      </c>
      <c r="B99" s="238" t="s">
        <v>44</v>
      </c>
      <c r="C99" s="276">
        <v>3326</v>
      </c>
      <c r="D99" s="277" t="s">
        <v>900</v>
      </c>
      <c r="E99" t="s">
        <v>2714</v>
      </c>
      <c r="F99" s="336">
        <v>754932</v>
      </c>
      <c r="G99" s="336">
        <v>85952.25</v>
      </c>
      <c r="H99" s="336">
        <v>30057.67</v>
      </c>
      <c r="K99" s="310">
        <v>867878.87</v>
      </c>
      <c r="L99" s="310">
        <v>888233.25</v>
      </c>
      <c r="O99" s="343">
        <v>10945</v>
      </c>
      <c r="P99" s="343">
        <v>56927.22</v>
      </c>
      <c r="R99" s="343">
        <v>216424.35</v>
      </c>
      <c r="T99" s="310">
        <v>1734</v>
      </c>
      <c r="V99" s="310">
        <v>-277758.15999999997</v>
      </c>
      <c r="W99" s="310">
        <v>2166873.39</v>
      </c>
      <c r="X99" s="330">
        <v>1038168.86</v>
      </c>
      <c r="Z99" s="330">
        <v>879.21</v>
      </c>
      <c r="AB99" s="330">
        <v>716906</v>
      </c>
      <c r="AC99" s="330">
        <v>744826</v>
      </c>
      <c r="AD99" s="334">
        <v>1214607.5</v>
      </c>
      <c r="AF99" s="334">
        <v>13600</v>
      </c>
      <c r="AG99" s="334">
        <v>559635.66</v>
      </c>
      <c r="AH99" s="334">
        <v>205818.17</v>
      </c>
      <c r="AL99" s="334">
        <v>55210.5</v>
      </c>
      <c r="AN99" s="321">
        <f t="shared" si="13"/>
        <v>870941.92</v>
      </c>
      <c r="AO99" s="344">
        <f t="shared" si="14"/>
        <v>284296.57</v>
      </c>
      <c r="AP99" s="345">
        <f t="shared" si="15"/>
        <v>586645.35000000009</v>
      </c>
      <c r="AQ99" s="346">
        <f t="shared" si="16"/>
        <v>2500780.0699999998</v>
      </c>
      <c r="AR99" s="347">
        <f t="shared" si="17"/>
        <v>2048871.83</v>
      </c>
      <c r="AS99" s="250">
        <f t="shared" si="12"/>
        <v>451908.23999999976</v>
      </c>
    </row>
    <row r="100" spans="1:45" ht="14.4" thickBot="1" x14ac:dyDescent="0.3">
      <c r="A100" s="238" t="s">
        <v>316</v>
      </c>
      <c r="B100" s="238" t="s">
        <v>45</v>
      </c>
      <c r="C100" s="276">
        <v>2523</v>
      </c>
      <c r="D100" s="277" t="s">
        <v>901</v>
      </c>
      <c r="E100" t="s">
        <v>2715</v>
      </c>
      <c r="F100" s="336">
        <v>406410.66</v>
      </c>
      <c r="G100" s="336">
        <v>6038</v>
      </c>
      <c r="H100" s="336">
        <v>157616.91</v>
      </c>
      <c r="K100" s="310">
        <v>1057019.74</v>
      </c>
      <c r="L100" s="310">
        <v>54863.06</v>
      </c>
      <c r="O100" s="343">
        <v>0</v>
      </c>
      <c r="P100" s="343">
        <v>50200</v>
      </c>
      <c r="R100" s="343">
        <v>4915</v>
      </c>
      <c r="V100" s="310">
        <v>1723569.31</v>
      </c>
      <c r="X100" s="330">
        <v>804171.36</v>
      </c>
      <c r="Z100" s="330">
        <v>517.11</v>
      </c>
      <c r="AB100" s="330">
        <v>877359</v>
      </c>
      <c r="AC100" s="330">
        <v>49410</v>
      </c>
      <c r="AD100" s="334">
        <v>1107233</v>
      </c>
      <c r="AE100" s="334">
        <v>13818</v>
      </c>
      <c r="AG100" s="334">
        <v>505062.87</v>
      </c>
      <c r="AH100" s="334">
        <v>185127.04000000001</v>
      </c>
      <c r="AL100" s="334">
        <v>16952.5</v>
      </c>
      <c r="AN100" s="321">
        <f t="shared" si="13"/>
        <v>570065.56999999995</v>
      </c>
      <c r="AO100" s="344">
        <f t="shared" si="14"/>
        <v>55115</v>
      </c>
      <c r="AP100" s="345">
        <f t="shared" si="15"/>
        <v>514950.56999999995</v>
      </c>
      <c r="AQ100" s="346">
        <f t="shared" si="16"/>
        <v>1731457.47</v>
      </c>
      <c r="AR100" s="347">
        <f t="shared" si="17"/>
        <v>1828193.4100000001</v>
      </c>
      <c r="AS100" s="250">
        <f t="shared" si="12"/>
        <v>-96735.940000000177</v>
      </c>
    </row>
    <row r="101" spans="1:45" ht="14.4" thickBot="1" x14ac:dyDescent="0.3">
      <c r="A101" s="238" t="s">
        <v>316</v>
      </c>
      <c r="B101" s="238" t="s">
        <v>45</v>
      </c>
      <c r="C101" s="276">
        <v>5391</v>
      </c>
      <c r="D101" s="277" t="s">
        <v>902</v>
      </c>
      <c r="E101" t="s">
        <v>2716</v>
      </c>
      <c r="F101" s="336">
        <v>653261.98</v>
      </c>
      <c r="G101" s="336">
        <v>63641.4</v>
      </c>
      <c r="H101" s="336">
        <v>60580.35</v>
      </c>
      <c r="K101" s="310">
        <v>205058.75</v>
      </c>
      <c r="L101" s="310">
        <v>317800.73</v>
      </c>
      <c r="O101" s="343">
        <v>0</v>
      </c>
      <c r="P101" s="343">
        <v>48400</v>
      </c>
      <c r="R101" s="343">
        <v>4915</v>
      </c>
      <c r="V101" s="310">
        <v>-186506.6</v>
      </c>
      <c r="W101" s="310">
        <v>1563007.5</v>
      </c>
      <c r="X101" s="330">
        <v>969016.35</v>
      </c>
      <c r="Y101" s="330">
        <v>231460</v>
      </c>
      <c r="Z101" s="330">
        <v>873.88</v>
      </c>
      <c r="AB101" s="330">
        <v>1242185</v>
      </c>
      <c r="AC101" s="330">
        <v>78300</v>
      </c>
      <c r="AD101" s="334">
        <v>1638651</v>
      </c>
      <c r="AE101" s="334">
        <v>9620</v>
      </c>
      <c r="AG101" s="334">
        <v>836011.87</v>
      </c>
      <c r="AH101" s="334">
        <v>133340.79999999999</v>
      </c>
      <c r="AL101" s="334">
        <v>33684.25</v>
      </c>
      <c r="AN101" s="321">
        <f t="shared" si="13"/>
        <v>777483.73</v>
      </c>
      <c r="AO101" s="344">
        <f t="shared" si="14"/>
        <v>53315</v>
      </c>
      <c r="AP101" s="345">
        <f t="shared" si="15"/>
        <v>724168.73</v>
      </c>
      <c r="AQ101" s="346">
        <f t="shared" si="16"/>
        <v>2521835.23</v>
      </c>
      <c r="AR101" s="347">
        <f t="shared" si="17"/>
        <v>2651307.92</v>
      </c>
      <c r="AS101" s="250">
        <f t="shared" si="12"/>
        <v>-129472.68999999994</v>
      </c>
    </row>
    <row r="102" spans="1:45" ht="14.4" thickBot="1" x14ac:dyDescent="0.3">
      <c r="A102" s="238" t="s">
        <v>316</v>
      </c>
      <c r="B102" s="238" t="s">
        <v>45</v>
      </c>
      <c r="C102" s="276">
        <v>2709</v>
      </c>
      <c r="D102" s="277" t="s">
        <v>903</v>
      </c>
      <c r="E102" t="s">
        <v>2717</v>
      </c>
      <c r="F102" s="336">
        <v>435891.82</v>
      </c>
      <c r="G102" s="336">
        <v>20528</v>
      </c>
      <c r="H102" s="336">
        <v>60965.33</v>
      </c>
      <c r="K102" s="310">
        <v>575076.53</v>
      </c>
      <c r="L102" s="310">
        <v>190433.85</v>
      </c>
      <c r="O102" s="343">
        <v>0</v>
      </c>
      <c r="P102" s="343">
        <v>50760</v>
      </c>
      <c r="R102" s="343">
        <v>9830</v>
      </c>
      <c r="V102" s="310">
        <v>-816001.24</v>
      </c>
      <c r="W102" s="310">
        <v>2046781.46</v>
      </c>
      <c r="X102" s="330">
        <v>843505.39</v>
      </c>
      <c r="Y102" s="330">
        <v>258454</v>
      </c>
      <c r="Z102" s="330">
        <v>480.76</v>
      </c>
      <c r="AB102" s="330">
        <v>989614.5</v>
      </c>
      <c r="AC102" s="330">
        <v>13500</v>
      </c>
      <c r="AD102" s="334">
        <v>1331853.1200000001</v>
      </c>
      <c r="AE102" s="334">
        <v>12592</v>
      </c>
      <c r="AG102" s="334">
        <v>512873.44</v>
      </c>
      <c r="AH102" s="334">
        <v>158649.78</v>
      </c>
      <c r="AL102" s="334">
        <v>98061</v>
      </c>
      <c r="AN102" s="321">
        <f t="shared" si="13"/>
        <v>517385.15</v>
      </c>
      <c r="AO102" s="344">
        <f t="shared" si="14"/>
        <v>60590</v>
      </c>
      <c r="AP102" s="345">
        <f t="shared" si="15"/>
        <v>456795.15</v>
      </c>
      <c r="AQ102" s="346">
        <f t="shared" si="16"/>
        <v>2105554.6500000004</v>
      </c>
      <c r="AR102" s="347">
        <f t="shared" si="17"/>
        <v>2114029.34</v>
      </c>
      <c r="AS102" s="250">
        <f t="shared" si="12"/>
        <v>-8474.6899999994785</v>
      </c>
    </row>
    <row r="103" spans="1:45" ht="14.4" thickBot="1" x14ac:dyDescent="0.3">
      <c r="A103" s="238" t="s">
        <v>316</v>
      </c>
      <c r="B103" s="238" t="s">
        <v>45</v>
      </c>
      <c r="C103" s="276">
        <v>3276</v>
      </c>
      <c r="D103" s="277" t="s">
        <v>904</v>
      </c>
      <c r="E103" t="s">
        <v>2718</v>
      </c>
      <c r="F103" s="336">
        <v>435061.75</v>
      </c>
      <c r="G103" s="336">
        <v>137544</v>
      </c>
      <c r="H103" s="336">
        <v>43979.98</v>
      </c>
      <c r="K103" s="310">
        <v>723410.9</v>
      </c>
      <c r="L103" s="310">
        <v>273269.71999999997</v>
      </c>
      <c r="O103" s="343">
        <v>0</v>
      </c>
      <c r="P103" s="343">
        <v>84500</v>
      </c>
      <c r="R103" s="343">
        <v>508</v>
      </c>
      <c r="V103" s="310">
        <v>-1643892.25</v>
      </c>
      <c r="W103" s="310">
        <v>3243756.17</v>
      </c>
      <c r="X103" s="330">
        <v>809573.33</v>
      </c>
      <c r="Y103" s="330">
        <v>172996</v>
      </c>
      <c r="Z103" s="330">
        <v>471.43</v>
      </c>
      <c r="AB103" s="330">
        <v>724576.5</v>
      </c>
      <c r="AC103" s="330">
        <v>36000</v>
      </c>
      <c r="AD103" s="334">
        <v>1042958.5</v>
      </c>
      <c r="AE103" s="334">
        <v>13130</v>
      </c>
      <c r="AG103" s="334">
        <v>507935.73</v>
      </c>
      <c r="AH103" s="334">
        <v>205967.1</v>
      </c>
      <c r="AL103" s="334">
        <v>45231.5</v>
      </c>
      <c r="AN103" s="321">
        <f t="shared" si="13"/>
        <v>616585.73</v>
      </c>
      <c r="AO103" s="344">
        <f t="shared" si="14"/>
        <v>85008</v>
      </c>
      <c r="AP103" s="345">
        <f t="shared" si="15"/>
        <v>531577.73</v>
      </c>
      <c r="AQ103" s="346">
        <f t="shared" si="16"/>
        <v>1743617.26</v>
      </c>
      <c r="AR103" s="347">
        <f t="shared" si="17"/>
        <v>1815222.83</v>
      </c>
      <c r="AS103" s="250">
        <f t="shared" si="12"/>
        <v>-71605.570000000065</v>
      </c>
    </row>
    <row r="104" spans="1:45" ht="14.4" thickBot="1" x14ac:dyDescent="0.3">
      <c r="A104" s="238" t="s">
        <v>316</v>
      </c>
      <c r="B104" s="238" t="s">
        <v>45</v>
      </c>
      <c r="C104" s="276">
        <v>1694</v>
      </c>
      <c r="D104" s="277" t="s">
        <v>905</v>
      </c>
      <c r="E104" t="s">
        <v>2719</v>
      </c>
      <c r="F104" s="336">
        <v>348404.24</v>
      </c>
      <c r="G104" s="336">
        <v>14597.5</v>
      </c>
      <c r="H104" s="336">
        <v>28366.3</v>
      </c>
      <c r="K104" s="310">
        <v>357033.46</v>
      </c>
      <c r="L104" s="310">
        <v>255037.95</v>
      </c>
      <c r="O104" s="343">
        <v>3000</v>
      </c>
      <c r="P104" s="343">
        <v>37250</v>
      </c>
      <c r="R104" s="343">
        <v>0</v>
      </c>
      <c r="T104" s="310">
        <v>108572</v>
      </c>
      <c r="V104" s="310">
        <v>-1845990.18</v>
      </c>
      <c r="W104" s="310">
        <v>2614880.33</v>
      </c>
      <c r="X104" s="330">
        <v>898603.07</v>
      </c>
      <c r="Z104" s="330">
        <v>357.76</v>
      </c>
      <c r="AB104" s="330">
        <v>641392.5</v>
      </c>
      <c r="AC104" s="330">
        <v>47000</v>
      </c>
      <c r="AD104" s="334">
        <v>895054.5</v>
      </c>
      <c r="AE104" s="334">
        <v>15930</v>
      </c>
      <c r="AG104" s="334">
        <v>443757.22</v>
      </c>
      <c r="AH104" s="334">
        <v>130297.81</v>
      </c>
      <c r="AL104" s="334">
        <v>16586.5</v>
      </c>
      <c r="AN104" s="321">
        <f t="shared" si="13"/>
        <v>391368.04</v>
      </c>
      <c r="AO104" s="344">
        <f t="shared" si="14"/>
        <v>40250</v>
      </c>
      <c r="AP104" s="345">
        <f t="shared" si="15"/>
        <v>351118.04</v>
      </c>
      <c r="AQ104" s="346">
        <f t="shared" si="16"/>
        <v>1587353.33</v>
      </c>
      <c r="AR104" s="347">
        <f t="shared" si="17"/>
        <v>1501626.03</v>
      </c>
      <c r="AS104" s="250">
        <f t="shared" si="12"/>
        <v>85727.300000000047</v>
      </c>
    </row>
    <row r="105" spans="1:45" ht="14.4" thickBot="1" x14ac:dyDescent="0.3">
      <c r="A105" s="238" t="s">
        <v>316</v>
      </c>
      <c r="B105" s="238" t="s">
        <v>45</v>
      </c>
      <c r="C105" s="276">
        <v>2072</v>
      </c>
      <c r="D105" s="277" t="s">
        <v>906</v>
      </c>
      <c r="E105" t="s">
        <v>2720</v>
      </c>
      <c r="F105" s="336">
        <v>311904.40999999997</v>
      </c>
      <c r="G105" s="336">
        <v>10957.5</v>
      </c>
      <c r="H105" s="336">
        <v>31489.72</v>
      </c>
      <c r="K105" s="310">
        <v>539964.47</v>
      </c>
      <c r="L105" s="310">
        <v>212876.52</v>
      </c>
      <c r="O105" s="343">
        <v>0</v>
      </c>
      <c r="P105" s="343">
        <v>85800</v>
      </c>
      <c r="Q105" s="343">
        <v>37000</v>
      </c>
      <c r="R105" s="343">
        <v>0</v>
      </c>
      <c r="V105" s="310">
        <v>-689482.22</v>
      </c>
      <c r="W105" s="310">
        <v>1695120.4</v>
      </c>
      <c r="X105" s="330">
        <v>856375.4</v>
      </c>
      <c r="Z105" s="330">
        <v>342.02</v>
      </c>
      <c r="AB105" s="330">
        <v>1494855.5</v>
      </c>
      <c r="AD105" s="334">
        <v>1832395.5</v>
      </c>
      <c r="AE105" s="334">
        <v>8290</v>
      </c>
      <c r="AF105" s="334">
        <v>2696</v>
      </c>
      <c r="AG105" s="334">
        <v>343561.73</v>
      </c>
      <c r="AH105" s="334">
        <v>170618.25</v>
      </c>
      <c r="AL105" s="334">
        <v>15257</v>
      </c>
      <c r="AN105" s="321">
        <f t="shared" si="13"/>
        <v>354351.63</v>
      </c>
      <c r="AO105" s="344">
        <f t="shared" si="14"/>
        <v>122800</v>
      </c>
      <c r="AP105" s="345">
        <f t="shared" si="15"/>
        <v>231551.63</v>
      </c>
      <c r="AQ105" s="346">
        <f t="shared" si="16"/>
        <v>2351572.92</v>
      </c>
      <c r="AR105" s="347">
        <f t="shared" si="17"/>
        <v>2372818.48</v>
      </c>
      <c r="AS105" s="250">
        <f t="shared" si="12"/>
        <v>-21245.560000000056</v>
      </c>
    </row>
    <row r="106" spans="1:45" ht="14.4" thickBot="1" x14ac:dyDescent="0.3">
      <c r="A106" s="238" t="s">
        <v>35</v>
      </c>
      <c r="B106" s="238" t="s">
        <v>36</v>
      </c>
      <c r="C106" s="276">
        <v>2599</v>
      </c>
      <c r="D106" s="277" t="s">
        <v>907</v>
      </c>
      <c r="E106" t="s">
        <v>2721</v>
      </c>
      <c r="F106" s="336">
        <v>267040.90999999997</v>
      </c>
      <c r="G106" s="336">
        <v>78907.75</v>
      </c>
      <c r="H106" s="336">
        <v>38970.18</v>
      </c>
      <c r="K106" s="310">
        <v>579960.38</v>
      </c>
      <c r="L106" s="310">
        <v>288464.37</v>
      </c>
      <c r="O106" s="343">
        <v>3827</v>
      </c>
      <c r="P106" s="343">
        <v>161988.6</v>
      </c>
      <c r="Q106" s="343">
        <v>4</v>
      </c>
      <c r="R106" s="343">
        <v>1167.44</v>
      </c>
      <c r="V106" s="310">
        <v>23887.32</v>
      </c>
      <c r="W106" s="310">
        <v>1187793.3799999999</v>
      </c>
      <c r="X106" s="330">
        <v>975880.42</v>
      </c>
      <c r="Z106" s="330">
        <v>427.87</v>
      </c>
      <c r="AB106" s="330">
        <v>1043190</v>
      </c>
      <c r="AC106" s="330">
        <v>73200</v>
      </c>
      <c r="AD106" s="334">
        <v>1480786</v>
      </c>
      <c r="AE106" s="334">
        <v>16286</v>
      </c>
      <c r="AG106" s="334">
        <v>537410.63</v>
      </c>
      <c r="AH106" s="334">
        <v>180235.31</v>
      </c>
      <c r="AL106" s="334">
        <v>3304.5</v>
      </c>
      <c r="AN106" s="321">
        <f t="shared" si="13"/>
        <v>384918.83999999997</v>
      </c>
      <c r="AO106" s="344">
        <f t="shared" si="14"/>
        <v>166987.04</v>
      </c>
      <c r="AP106" s="345">
        <f t="shared" si="15"/>
        <v>217931.79999999996</v>
      </c>
      <c r="AQ106" s="346">
        <f t="shared" si="16"/>
        <v>2092698.29</v>
      </c>
      <c r="AR106" s="347">
        <f t="shared" si="17"/>
        <v>2218022.44</v>
      </c>
      <c r="AS106" s="250">
        <f t="shared" si="12"/>
        <v>-125324.14999999991</v>
      </c>
    </row>
    <row r="107" spans="1:45" ht="14.4" thickBot="1" x14ac:dyDescent="0.3">
      <c r="A107" s="238" t="s">
        <v>35</v>
      </c>
      <c r="B107" s="238" t="s">
        <v>36</v>
      </c>
      <c r="C107" s="276">
        <v>7351</v>
      </c>
      <c r="D107" s="277" t="s">
        <v>908</v>
      </c>
      <c r="E107" t="s">
        <v>2722</v>
      </c>
      <c r="F107" s="336">
        <v>517777.84</v>
      </c>
      <c r="G107" s="336">
        <v>81896.800000000003</v>
      </c>
      <c r="H107" s="336">
        <v>180653.84</v>
      </c>
      <c r="K107" s="310">
        <v>-1427978.31</v>
      </c>
      <c r="L107" s="310">
        <v>997505.69</v>
      </c>
      <c r="O107" s="343">
        <v>14880</v>
      </c>
      <c r="P107" s="343">
        <v>301440</v>
      </c>
      <c r="Q107" s="343">
        <v>177700</v>
      </c>
      <c r="R107" s="343">
        <v>7530.07</v>
      </c>
      <c r="V107" s="310">
        <v>-3744957.23</v>
      </c>
      <c r="W107" s="310">
        <v>4005245.62</v>
      </c>
      <c r="X107" s="330">
        <v>2412883.2599999998</v>
      </c>
      <c r="Y107" s="330">
        <v>152300</v>
      </c>
      <c r="Z107" s="330">
        <v>842.21</v>
      </c>
      <c r="AB107" s="330">
        <v>1282012</v>
      </c>
      <c r="AC107" s="330">
        <v>140400</v>
      </c>
      <c r="AD107" s="334">
        <v>2169763</v>
      </c>
      <c r="AE107" s="334">
        <v>3796</v>
      </c>
      <c r="AG107" s="334">
        <v>1753370.45</v>
      </c>
      <c r="AH107" s="334">
        <v>253899.07</v>
      </c>
      <c r="AL107" s="334">
        <v>219591.55</v>
      </c>
      <c r="AN107" s="321">
        <f t="shared" si="13"/>
        <v>780328.48</v>
      </c>
      <c r="AO107" s="344">
        <f t="shared" si="14"/>
        <v>501550.07</v>
      </c>
      <c r="AP107" s="345">
        <f t="shared" si="15"/>
        <v>278778.40999999997</v>
      </c>
      <c r="AQ107" s="346">
        <f t="shared" si="16"/>
        <v>3988437.4699999997</v>
      </c>
      <c r="AR107" s="347">
        <f t="shared" si="17"/>
        <v>4400420.07</v>
      </c>
      <c r="AS107" s="250">
        <f t="shared" si="12"/>
        <v>-411982.60000000056</v>
      </c>
    </row>
    <row r="108" spans="1:45" ht="14.4" thickBot="1" x14ac:dyDescent="0.3">
      <c r="A108" s="238" t="s">
        <v>35</v>
      </c>
      <c r="B108" s="238" t="s">
        <v>36</v>
      </c>
      <c r="C108" s="276">
        <v>6204</v>
      </c>
      <c r="D108" s="277" t="s">
        <v>909</v>
      </c>
      <c r="E108" t="s">
        <v>2723</v>
      </c>
      <c r="F108" s="336">
        <v>51230.11</v>
      </c>
      <c r="G108" s="336">
        <v>60592</v>
      </c>
      <c r="H108" s="336">
        <v>37391.26</v>
      </c>
      <c r="K108" s="310">
        <v>1091491.57</v>
      </c>
      <c r="L108" s="310">
        <v>1163214.71</v>
      </c>
      <c r="O108" s="343">
        <v>16400</v>
      </c>
      <c r="P108" s="343">
        <v>161025</v>
      </c>
      <c r="R108" s="343">
        <v>487.84</v>
      </c>
      <c r="V108" s="310">
        <v>169251.43</v>
      </c>
      <c r="W108" s="310">
        <v>2324775.44</v>
      </c>
      <c r="X108" s="330">
        <v>1726928.67</v>
      </c>
      <c r="Y108" s="330">
        <v>200000</v>
      </c>
      <c r="Z108" s="330">
        <v>234.38</v>
      </c>
      <c r="AB108" s="330">
        <v>1941518</v>
      </c>
      <c r="AC108" s="330">
        <v>108600</v>
      </c>
      <c r="AD108" s="334">
        <v>2792292</v>
      </c>
      <c r="AE108" s="334">
        <v>11400</v>
      </c>
      <c r="AG108" s="334">
        <v>947043.81</v>
      </c>
      <c r="AH108" s="334">
        <v>402626.55</v>
      </c>
      <c r="AL108" s="334">
        <v>91938.75</v>
      </c>
      <c r="AN108" s="321">
        <f t="shared" si="13"/>
        <v>149213.37</v>
      </c>
      <c r="AO108" s="344">
        <f t="shared" si="14"/>
        <v>177912.84</v>
      </c>
      <c r="AP108" s="345">
        <f t="shared" si="15"/>
        <v>-28699.47</v>
      </c>
      <c r="AQ108" s="346">
        <f t="shared" si="16"/>
        <v>3977281.05</v>
      </c>
      <c r="AR108" s="347">
        <f t="shared" si="17"/>
        <v>4245301.1099999994</v>
      </c>
      <c r="AS108" s="250">
        <f t="shared" si="12"/>
        <v>-268020.05999999959</v>
      </c>
    </row>
    <row r="109" spans="1:45" ht="14.4" thickBot="1" x14ac:dyDescent="0.3">
      <c r="A109" s="238" t="s">
        <v>35</v>
      </c>
      <c r="B109" s="238" t="s">
        <v>36</v>
      </c>
      <c r="C109" s="276">
        <v>5587</v>
      </c>
      <c r="D109" s="277" t="s">
        <v>910</v>
      </c>
      <c r="E109" t="s">
        <v>2724</v>
      </c>
      <c r="F109" s="336">
        <v>495387.45</v>
      </c>
      <c r="G109" s="336">
        <v>85608.75</v>
      </c>
      <c r="H109" s="336">
        <v>98624.8</v>
      </c>
      <c r="K109" s="310">
        <v>870096.51</v>
      </c>
      <c r="L109" s="310">
        <v>245478.88</v>
      </c>
      <c r="O109" s="343">
        <v>9700</v>
      </c>
      <c r="P109" s="343">
        <v>122364.08</v>
      </c>
      <c r="Q109" s="343">
        <v>217350</v>
      </c>
      <c r="R109" s="343">
        <v>472.24</v>
      </c>
      <c r="V109" s="310">
        <v>-1110368.98</v>
      </c>
      <c r="W109" s="310">
        <v>2600171.63</v>
      </c>
      <c r="X109" s="330">
        <v>1880723.17</v>
      </c>
      <c r="Y109" s="330">
        <v>149200</v>
      </c>
      <c r="Z109" s="330">
        <v>659.8</v>
      </c>
      <c r="AB109" s="330">
        <v>1054840</v>
      </c>
      <c r="AC109" s="330">
        <v>40200</v>
      </c>
      <c r="AD109" s="334">
        <v>1807340</v>
      </c>
      <c r="AE109" s="334">
        <v>40204</v>
      </c>
      <c r="AG109" s="334">
        <v>908748.28</v>
      </c>
      <c r="AH109" s="334">
        <v>291027.02</v>
      </c>
      <c r="AL109" s="334">
        <v>122796.25</v>
      </c>
      <c r="AN109" s="321">
        <f t="shared" si="13"/>
        <v>679621</v>
      </c>
      <c r="AO109" s="344">
        <f t="shared" si="14"/>
        <v>349886.32</v>
      </c>
      <c r="AP109" s="345">
        <f t="shared" si="15"/>
        <v>329734.68</v>
      </c>
      <c r="AQ109" s="346">
        <f t="shared" si="16"/>
        <v>3125622.9699999997</v>
      </c>
      <c r="AR109" s="347">
        <f t="shared" si="17"/>
        <v>3170115.5500000003</v>
      </c>
      <c r="AS109" s="250">
        <f t="shared" si="12"/>
        <v>-44492.58000000054</v>
      </c>
    </row>
    <row r="110" spans="1:45" ht="14.4" thickBot="1" x14ac:dyDescent="0.3">
      <c r="A110" s="238" t="s">
        <v>321</v>
      </c>
      <c r="B110" s="238" t="s">
        <v>46</v>
      </c>
      <c r="C110" s="276">
        <v>3439</v>
      </c>
      <c r="D110" s="277" t="s">
        <v>911</v>
      </c>
      <c r="E110" t="s">
        <v>2725</v>
      </c>
      <c r="F110" s="336">
        <v>643679.47</v>
      </c>
      <c r="G110" s="336">
        <v>5954.2</v>
      </c>
      <c r="H110" s="336">
        <v>51920.61</v>
      </c>
      <c r="K110" s="310">
        <v>16405.75</v>
      </c>
      <c r="L110" s="310">
        <v>183193.46</v>
      </c>
      <c r="O110" s="343">
        <v>0</v>
      </c>
      <c r="P110" s="343">
        <v>71302.850000000006</v>
      </c>
      <c r="Q110" s="343">
        <v>21020</v>
      </c>
      <c r="R110" s="343">
        <v>0</v>
      </c>
      <c r="T110" s="310">
        <v>125000</v>
      </c>
      <c r="V110" s="310">
        <v>26117.27</v>
      </c>
      <c r="W110" s="310">
        <v>961037.76</v>
      </c>
      <c r="X110" s="330">
        <v>2007068.25</v>
      </c>
      <c r="Z110" s="330">
        <v>716.86</v>
      </c>
      <c r="AB110" s="330">
        <v>673155.6</v>
      </c>
      <c r="AC110" s="330">
        <v>106052.24</v>
      </c>
      <c r="AD110" s="334">
        <v>1161837.6000000001</v>
      </c>
      <c r="AE110" s="334">
        <v>10380</v>
      </c>
      <c r="AG110" s="334">
        <v>953040.11</v>
      </c>
      <c r="AH110" s="334">
        <v>74640.31</v>
      </c>
      <c r="AI110" s="334">
        <v>704760</v>
      </c>
      <c r="AL110" s="334">
        <v>185659.32</v>
      </c>
      <c r="AN110" s="321">
        <f t="shared" si="13"/>
        <v>701554.27999999991</v>
      </c>
      <c r="AO110" s="344">
        <f t="shared" si="14"/>
        <v>92322.85</v>
      </c>
      <c r="AP110" s="345">
        <f t="shared" si="15"/>
        <v>609231.42999999993</v>
      </c>
      <c r="AQ110" s="346">
        <f t="shared" si="16"/>
        <v>2786992.95</v>
      </c>
      <c r="AR110" s="347">
        <f t="shared" si="17"/>
        <v>3090317.34</v>
      </c>
      <c r="AS110" s="250">
        <f t="shared" si="12"/>
        <v>-303324.38999999966</v>
      </c>
    </row>
    <row r="111" spans="1:45" ht="14.4" thickBot="1" x14ac:dyDescent="0.3">
      <c r="A111" s="238" t="s">
        <v>321</v>
      </c>
      <c r="B111" s="238" t="s">
        <v>46</v>
      </c>
      <c r="C111" s="276">
        <v>2930</v>
      </c>
      <c r="D111" s="277" t="s">
        <v>912</v>
      </c>
      <c r="E111" t="s">
        <v>2726</v>
      </c>
      <c r="F111" s="336">
        <v>666750.4</v>
      </c>
      <c r="G111" s="336">
        <v>15503</v>
      </c>
      <c r="H111" s="336">
        <v>162590.94</v>
      </c>
      <c r="K111" s="310">
        <v>2</v>
      </c>
      <c r="L111" s="310">
        <v>330474.31</v>
      </c>
      <c r="O111" s="343">
        <v>0</v>
      </c>
      <c r="P111" s="343">
        <v>60287.16</v>
      </c>
      <c r="Q111" s="343">
        <v>13830</v>
      </c>
      <c r="R111" s="343">
        <v>369.23</v>
      </c>
      <c r="T111" s="310">
        <v>657520</v>
      </c>
      <c r="V111" s="310">
        <v>-287208.27</v>
      </c>
      <c r="W111" s="310">
        <v>852668.5</v>
      </c>
      <c r="X111" s="330">
        <v>1047206.3</v>
      </c>
      <c r="Y111" s="330">
        <v>91300</v>
      </c>
      <c r="Z111" s="330">
        <v>363.41</v>
      </c>
      <c r="AB111" s="330">
        <v>1178835</v>
      </c>
      <c r="AC111" s="330">
        <v>97985.09</v>
      </c>
      <c r="AD111" s="334">
        <v>1551479</v>
      </c>
      <c r="AE111" s="334">
        <v>25370</v>
      </c>
      <c r="AG111" s="334">
        <v>899516.59</v>
      </c>
      <c r="AH111" s="334">
        <v>47031.18</v>
      </c>
      <c r="AL111" s="334">
        <v>14439</v>
      </c>
      <c r="AN111" s="321">
        <f t="shared" si="13"/>
        <v>844844.34000000008</v>
      </c>
      <c r="AO111" s="344">
        <f t="shared" si="14"/>
        <v>74486.39</v>
      </c>
      <c r="AP111" s="345">
        <f t="shared" si="15"/>
        <v>770357.95000000007</v>
      </c>
      <c r="AQ111" s="346">
        <f t="shared" si="16"/>
        <v>2415689.7999999998</v>
      </c>
      <c r="AR111" s="347">
        <f t="shared" si="17"/>
        <v>2537835.77</v>
      </c>
      <c r="AS111" s="250">
        <f t="shared" si="12"/>
        <v>-122145.9700000002</v>
      </c>
    </row>
    <row r="112" spans="1:45" ht="14.4" thickBot="1" x14ac:dyDescent="0.3">
      <c r="A112" s="238" t="s">
        <v>321</v>
      </c>
      <c r="B112" s="238" t="s">
        <v>46</v>
      </c>
      <c r="C112" s="276">
        <v>1981</v>
      </c>
      <c r="D112" s="277" t="s">
        <v>913</v>
      </c>
      <c r="E112" t="s">
        <v>2727</v>
      </c>
      <c r="F112" s="336">
        <v>475052.78</v>
      </c>
      <c r="G112" s="336">
        <v>125054.7</v>
      </c>
      <c r="H112" s="336">
        <v>113916.32</v>
      </c>
      <c r="K112" s="310">
        <v>537052.79</v>
      </c>
      <c r="L112" s="310">
        <v>127579.29</v>
      </c>
      <c r="O112" s="343">
        <v>0</v>
      </c>
      <c r="P112" s="343">
        <v>45114.3</v>
      </c>
      <c r="Q112" s="343">
        <v>3130</v>
      </c>
      <c r="R112" s="343">
        <v>838</v>
      </c>
      <c r="T112" s="310">
        <v>248100</v>
      </c>
      <c r="V112" s="310">
        <v>-821871.65</v>
      </c>
      <c r="W112" s="310">
        <v>1993338.97</v>
      </c>
      <c r="X112" s="330">
        <v>1306242.54</v>
      </c>
      <c r="Y112" s="330">
        <v>9000</v>
      </c>
      <c r="Z112" s="330">
        <v>454.44</v>
      </c>
      <c r="AB112" s="330">
        <v>1197336</v>
      </c>
      <c r="AC112" s="330">
        <v>71992.33</v>
      </c>
      <c r="AD112" s="334">
        <v>1512432</v>
      </c>
      <c r="AE112" s="334">
        <v>10440</v>
      </c>
      <c r="AG112" s="334">
        <v>490480.74</v>
      </c>
      <c r="AH112" s="334">
        <v>89157.75</v>
      </c>
      <c r="AL112" s="334">
        <v>572508.56000000006</v>
      </c>
      <c r="AN112" s="321">
        <f t="shared" si="13"/>
        <v>714023.8</v>
      </c>
      <c r="AO112" s="344">
        <f t="shared" si="14"/>
        <v>49082.3</v>
      </c>
      <c r="AP112" s="345">
        <f t="shared" si="15"/>
        <v>664941.5</v>
      </c>
      <c r="AQ112" s="346">
        <f t="shared" si="16"/>
        <v>2585025.31</v>
      </c>
      <c r="AR112" s="347">
        <f t="shared" si="17"/>
        <v>2675019.0500000003</v>
      </c>
      <c r="AS112" s="250">
        <f t="shared" si="12"/>
        <v>-89993.740000000224</v>
      </c>
    </row>
    <row r="113" spans="1:45" ht="14.4" thickBot="1" x14ac:dyDescent="0.3">
      <c r="A113" s="238" t="s">
        <v>321</v>
      </c>
      <c r="B113" s="238" t="s">
        <v>46</v>
      </c>
      <c r="C113" s="276">
        <v>1907</v>
      </c>
      <c r="D113" s="277" t="s">
        <v>914</v>
      </c>
      <c r="E113" t="s">
        <v>2728</v>
      </c>
      <c r="F113" s="336">
        <v>392976.85</v>
      </c>
      <c r="G113" s="336">
        <v>162465.82999999999</v>
      </c>
      <c r="H113" s="336">
        <v>162720.07999999999</v>
      </c>
      <c r="K113" s="310">
        <v>5</v>
      </c>
      <c r="L113" s="310">
        <v>157118.16</v>
      </c>
      <c r="O113" s="343">
        <v>0</v>
      </c>
      <c r="P113" s="343">
        <v>54438.3</v>
      </c>
      <c r="Q113" s="343">
        <v>10580</v>
      </c>
      <c r="R113" s="343">
        <v>0</v>
      </c>
      <c r="T113" s="310">
        <v>86826</v>
      </c>
      <c r="V113" s="310">
        <v>-2423009.94</v>
      </c>
      <c r="W113" s="310">
        <v>3276385.87</v>
      </c>
      <c r="X113" s="330">
        <v>964619.61</v>
      </c>
      <c r="Y113" s="330">
        <v>8400</v>
      </c>
      <c r="Z113" s="330">
        <v>633.5</v>
      </c>
      <c r="AB113" s="330">
        <v>826234.5</v>
      </c>
      <c r="AC113" s="330">
        <v>86351.87</v>
      </c>
      <c r="AD113" s="334">
        <v>1277771.5</v>
      </c>
      <c r="AE113" s="334">
        <v>14120</v>
      </c>
      <c r="AG113" s="334">
        <v>619831.98</v>
      </c>
      <c r="AH113" s="334">
        <v>34701.24</v>
      </c>
      <c r="AI113" s="334">
        <v>6454.3</v>
      </c>
      <c r="AL113" s="334">
        <v>63294.77</v>
      </c>
      <c r="AN113" s="321">
        <f t="shared" si="13"/>
        <v>718162.75999999989</v>
      </c>
      <c r="AO113" s="344">
        <f t="shared" si="14"/>
        <v>65018.3</v>
      </c>
      <c r="AP113" s="345">
        <f t="shared" si="15"/>
        <v>653144.45999999985</v>
      </c>
      <c r="AQ113" s="346">
        <f t="shared" si="16"/>
        <v>1886239.48</v>
      </c>
      <c r="AR113" s="347">
        <f t="shared" si="17"/>
        <v>2016173.79</v>
      </c>
      <c r="AS113" s="250">
        <f t="shared" si="12"/>
        <v>-129934.31000000006</v>
      </c>
    </row>
    <row r="114" spans="1:45" ht="14.4" thickBot="1" x14ac:dyDescent="0.3">
      <c r="A114" s="238" t="s">
        <v>321</v>
      </c>
      <c r="B114" s="238" t="s">
        <v>46</v>
      </c>
      <c r="C114" s="276">
        <v>3127</v>
      </c>
      <c r="D114" s="277" t="s">
        <v>915</v>
      </c>
      <c r="E114" t="s">
        <v>2729</v>
      </c>
      <c r="F114" s="336">
        <v>475380</v>
      </c>
      <c r="G114" s="336">
        <v>18465.14</v>
      </c>
      <c r="H114" s="336">
        <v>346495.29</v>
      </c>
      <c r="K114" s="310">
        <v>653238.91</v>
      </c>
      <c r="L114" s="310">
        <v>613749.01</v>
      </c>
      <c r="O114" s="343">
        <v>0</v>
      </c>
      <c r="P114" s="343">
        <v>61347</v>
      </c>
      <c r="R114" s="343">
        <v>475.04</v>
      </c>
      <c r="T114" s="310">
        <v>303350</v>
      </c>
      <c r="V114" s="310">
        <v>-1602931.86</v>
      </c>
      <c r="W114" s="310">
        <v>3690825.96</v>
      </c>
      <c r="X114" s="330">
        <v>1023416.21</v>
      </c>
      <c r="Y114" s="330">
        <v>44700</v>
      </c>
      <c r="Z114" s="330">
        <v>413.89</v>
      </c>
      <c r="AB114" s="330">
        <v>1246854</v>
      </c>
      <c r="AC114" s="330">
        <v>107835.11</v>
      </c>
      <c r="AD114" s="334">
        <v>1622896</v>
      </c>
      <c r="AE114" s="334">
        <v>24720</v>
      </c>
      <c r="AG114" s="334">
        <v>837399.86</v>
      </c>
      <c r="AH114" s="334">
        <v>262150.01</v>
      </c>
      <c r="AI114" s="334">
        <v>2060.5500000000002</v>
      </c>
      <c r="AL114" s="334">
        <v>19730.580000000002</v>
      </c>
      <c r="AN114" s="321">
        <f t="shared" si="13"/>
        <v>840340.42999999993</v>
      </c>
      <c r="AO114" s="344">
        <f t="shared" si="14"/>
        <v>61822.04</v>
      </c>
      <c r="AP114" s="345">
        <f t="shared" si="15"/>
        <v>778518.3899999999</v>
      </c>
      <c r="AQ114" s="346">
        <f t="shared" si="16"/>
        <v>2423219.2099999995</v>
      </c>
      <c r="AR114" s="347">
        <f t="shared" si="17"/>
        <v>2768957</v>
      </c>
      <c r="AS114" s="250">
        <f t="shared" si="12"/>
        <v>-345737.7900000005</v>
      </c>
    </row>
    <row r="115" spans="1:45" ht="14.4" thickBot="1" x14ac:dyDescent="0.3">
      <c r="A115" s="238" t="s">
        <v>321</v>
      </c>
      <c r="B115" s="238" t="s">
        <v>46</v>
      </c>
      <c r="C115" s="276">
        <v>2860</v>
      </c>
      <c r="D115" s="277" t="s">
        <v>916</v>
      </c>
      <c r="E115" t="s">
        <v>2730</v>
      </c>
      <c r="F115" s="336">
        <v>993166.52</v>
      </c>
      <c r="G115" s="336">
        <v>23254.97</v>
      </c>
      <c r="H115" s="336">
        <v>219266.13</v>
      </c>
      <c r="K115" s="310">
        <v>129057.85</v>
      </c>
      <c r="L115" s="310">
        <v>235428.9</v>
      </c>
      <c r="O115" s="343">
        <v>0</v>
      </c>
      <c r="P115" s="343">
        <v>46831.3</v>
      </c>
      <c r="Q115" s="343">
        <v>3590</v>
      </c>
      <c r="R115" s="343">
        <v>0</v>
      </c>
      <c r="T115" s="310">
        <v>136850</v>
      </c>
      <c r="V115" s="310">
        <v>-375169.68</v>
      </c>
      <c r="W115" s="310">
        <v>1854865.59</v>
      </c>
      <c r="X115" s="330">
        <v>1046074.99</v>
      </c>
      <c r="Z115" s="330">
        <v>1029.8699999999999</v>
      </c>
      <c r="AB115" s="330">
        <v>708304</v>
      </c>
      <c r="AC115" s="330">
        <v>78091.56</v>
      </c>
      <c r="AD115" s="334">
        <v>1101587</v>
      </c>
      <c r="AE115" s="334">
        <v>8650</v>
      </c>
      <c r="AG115" s="334">
        <v>675012.49</v>
      </c>
      <c r="AH115" s="334">
        <v>53761.77</v>
      </c>
      <c r="AL115" s="334">
        <v>61282</v>
      </c>
      <c r="AN115" s="321">
        <f t="shared" si="13"/>
        <v>1235687.6200000001</v>
      </c>
      <c r="AO115" s="344">
        <f t="shared" si="14"/>
        <v>50421.3</v>
      </c>
      <c r="AP115" s="345">
        <f t="shared" si="15"/>
        <v>1185266.32</v>
      </c>
      <c r="AQ115" s="346">
        <f t="shared" si="16"/>
        <v>1833500.42</v>
      </c>
      <c r="AR115" s="347">
        <f t="shared" si="17"/>
        <v>1900293.26</v>
      </c>
      <c r="AS115" s="250">
        <f t="shared" si="12"/>
        <v>-66792.840000000084</v>
      </c>
    </row>
    <row r="116" spans="1:45" ht="14.4" thickBot="1" x14ac:dyDescent="0.3">
      <c r="A116" s="238" t="s">
        <v>321</v>
      </c>
      <c r="B116" s="238" t="s">
        <v>46</v>
      </c>
      <c r="C116" s="276">
        <v>3321</v>
      </c>
      <c r="D116" s="277" t="s">
        <v>917</v>
      </c>
      <c r="E116" t="s">
        <v>2731</v>
      </c>
      <c r="F116" s="336">
        <v>678469.07</v>
      </c>
      <c r="G116" s="336">
        <v>25064.5</v>
      </c>
      <c r="H116" s="336">
        <v>401347.12</v>
      </c>
      <c r="K116" s="310">
        <v>226698.21</v>
      </c>
      <c r="L116" s="310">
        <v>812629.71</v>
      </c>
      <c r="O116" s="343">
        <v>0</v>
      </c>
      <c r="P116" s="343">
        <v>48961.3</v>
      </c>
      <c r="Q116" s="343">
        <v>5000</v>
      </c>
      <c r="R116" s="343">
        <v>28.04</v>
      </c>
      <c r="T116" s="310">
        <v>255419.8</v>
      </c>
      <c r="V116" s="310">
        <v>294380.02</v>
      </c>
      <c r="W116" s="310">
        <v>1808375.97</v>
      </c>
      <c r="X116" s="330">
        <v>836301.2</v>
      </c>
      <c r="Y116" s="330">
        <v>171030</v>
      </c>
      <c r="Z116" s="330">
        <v>869.11</v>
      </c>
      <c r="AB116" s="330">
        <v>1099854</v>
      </c>
      <c r="AC116" s="330">
        <v>79683.899999999994</v>
      </c>
      <c r="AD116" s="334">
        <v>1516079</v>
      </c>
      <c r="AE116" s="334">
        <v>9300</v>
      </c>
      <c r="AG116" s="334">
        <v>707847.07</v>
      </c>
      <c r="AH116" s="334">
        <v>181080.81</v>
      </c>
      <c r="AI116" s="334">
        <v>6530.3</v>
      </c>
      <c r="AL116" s="334">
        <v>34857.550000000003</v>
      </c>
      <c r="AN116" s="321">
        <f t="shared" si="13"/>
        <v>1104880.69</v>
      </c>
      <c r="AO116" s="344">
        <f t="shared" si="14"/>
        <v>53989.340000000004</v>
      </c>
      <c r="AP116" s="345">
        <f t="shared" si="15"/>
        <v>1050891.3499999999</v>
      </c>
      <c r="AQ116" s="346">
        <f t="shared" si="16"/>
        <v>2187738.21</v>
      </c>
      <c r="AR116" s="347">
        <f t="shared" si="17"/>
        <v>2455694.7299999995</v>
      </c>
      <c r="AS116" s="250">
        <f t="shared" si="12"/>
        <v>-267956.51999999955</v>
      </c>
    </row>
    <row r="117" spans="1:45" ht="14.4" thickBot="1" x14ac:dyDescent="0.3">
      <c r="A117" s="238" t="s">
        <v>321</v>
      </c>
      <c r="B117" s="238" t="s">
        <v>46</v>
      </c>
      <c r="C117" s="276">
        <v>3558</v>
      </c>
      <c r="D117" s="277" t="s">
        <v>918</v>
      </c>
      <c r="E117" t="s">
        <v>2732</v>
      </c>
      <c r="F117" s="336">
        <v>1412550.28</v>
      </c>
      <c r="G117" s="336">
        <v>23865.77</v>
      </c>
      <c r="H117" s="336">
        <v>324792.46000000002</v>
      </c>
      <c r="K117" s="310">
        <v>301330.58</v>
      </c>
      <c r="L117" s="310">
        <v>424224.14</v>
      </c>
      <c r="O117" s="343">
        <v>0</v>
      </c>
      <c r="P117" s="343">
        <v>56483</v>
      </c>
      <c r="Q117" s="343">
        <v>22890</v>
      </c>
      <c r="R117" s="343">
        <v>0</v>
      </c>
      <c r="T117" s="310">
        <v>585423.5</v>
      </c>
      <c r="V117" s="310">
        <v>-212913.22</v>
      </c>
      <c r="W117" s="310">
        <v>2329931.42</v>
      </c>
      <c r="X117" s="330">
        <v>1229838.95</v>
      </c>
      <c r="Y117" s="330">
        <v>87800</v>
      </c>
      <c r="Z117" s="330">
        <v>1713.68</v>
      </c>
      <c r="AB117" s="330">
        <v>1151934.3999999999</v>
      </c>
      <c r="AC117" s="330">
        <v>102784.03</v>
      </c>
      <c r="AD117" s="334">
        <v>1557871.4</v>
      </c>
      <c r="AE117" s="334">
        <v>24300</v>
      </c>
      <c r="AG117" s="334">
        <v>1001078.26</v>
      </c>
      <c r="AH117" s="334">
        <v>161621.37</v>
      </c>
      <c r="AI117" s="334">
        <v>29840.45</v>
      </c>
      <c r="AL117" s="334">
        <v>94411.05</v>
      </c>
      <c r="AN117" s="321">
        <f t="shared" si="13"/>
        <v>1761208.51</v>
      </c>
      <c r="AO117" s="344">
        <f t="shared" si="14"/>
        <v>79373</v>
      </c>
      <c r="AP117" s="345">
        <f t="shared" si="15"/>
        <v>1681835.51</v>
      </c>
      <c r="AQ117" s="346">
        <f t="shared" si="16"/>
        <v>2574071.0599999996</v>
      </c>
      <c r="AR117" s="347">
        <f t="shared" si="17"/>
        <v>2869122.5300000003</v>
      </c>
      <c r="AS117" s="250">
        <f t="shared" si="12"/>
        <v>-295051.47000000067</v>
      </c>
    </row>
    <row r="118" spans="1:45" ht="14.4" thickBot="1" x14ac:dyDescent="0.3">
      <c r="A118" s="238" t="s">
        <v>321</v>
      </c>
      <c r="B118" s="238" t="s">
        <v>46</v>
      </c>
      <c r="C118" s="276">
        <v>1774</v>
      </c>
      <c r="D118" s="277" t="s">
        <v>919</v>
      </c>
      <c r="E118" t="s">
        <v>2733</v>
      </c>
      <c r="F118" s="336">
        <v>250592.63</v>
      </c>
      <c r="G118" s="336">
        <v>21724.35</v>
      </c>
      <c r="H118" s="336">
        <v>13294.87</v>
      </c>
      <c r="K118" s="310">
        <v>1294707.1100000001</v>
      </c>
      <c r="L118" s="310">
        <v>375860.43</v>
      </c>
      <c r="O118" s="343">
        <v>100000</v>
      </c>
      <c r="P118" s="343">
        <v>45591.01</v>
      </c>
      <c r="Q118" s="343">
        <v>18420</v>
      </c>
      <c r="R118" s="343">
        <v>0</v>
      </c>
      <c r="T118" s="310">
        <v>83400</v>
      </c>
      <c r="V118" s="310">
        <v>646072.69999999995</v>
      </c>
      <c r="W118" s="310">
        <v>857017.52</v>
      </c>
      <c r="X118" s="330">
        <v>1221079.6499999999</v>
      </c>
      <c r="Y118" s="330">
        <v>71580</v>
      </c>
      <c r="Z118" s="330">
        <v>276.83999999999997</v>
      </c>
      <c r="AB118" s="330">
        <v>1215532.5</v>
      </c>
      <c r="AC118" s="330">
        <v>93770.54</v>
      </c>
      <c r="AD118" s="334">
        <v>1559852.5</v>
      </c>
      <c r="AE118" s="334">
        <v>14180</v>
      </c>
      <c r="AG118" s="334">
        <v>638032.63</v>
      </c>
      <c r="AH118" s="334">
        <v>153095.69</v>
      </c>
      <c r="AL118" s="334">
        <v>31400.55</v>
      </c>
      <c r="AN118" s="321">
        <f t="shared" si="13"/>
        <v>285611.84999999998</v>
      </c>
      <c r="AO118" s="344">
        <f t="shared" si="14"/>
        <v>164011.01</v>
      </c>
      <c r="AP118" s="345">
        <f t="shared" si="15"/>
        <v>121600.83999999997</v>
      </c>
      <c r="AQ118" s="346">
        <f t="shared" si="16"/>
        <v>2602239.5300000003</v>
      </c>
      <c r="AR118" s="347">
        <f t="shared" si="17"/>
        <v>2396561.3699999996</v>
      </c>
      <c r="AS118" s="250">
        <f t="shared" si="12"/>
        <v>205678.16000000061</v>
      </c>
    </row>
    <row r="119" spans="1:45" ht="14.4" thickBot="1" x14ac:dyDescent="0.3">
      <c r="A119" s="238" t="s">
        <v>321</v>
      </c>
      <c r="B119" s="238" t="s">
        <v>46</v>
      </c>
      <c r="C119" s="276">
        <v>1942</v>
      </c>
      <c r="D119" s="277" t="s">
        <v>920</v>
      </c>
      <c r="E119" t="s">
        <v>2734</v>
      </c>
      <c r="F119" s="336">
        <v>258464.64000000001</v>
      </c>
      <c r="G119" s="336">
        <v>3106.53</v>
      </c>
      <c r="H119" s="336">
        <v>170223.87</v>
      </c>
      <c r="K119" s="310">
        <v>763084.36</v>
      </c>
      <c r="L119" s="310">
        <v>110539.74</v>
      </c>
      <c r="O119" s="343">
        <v>137920</v>
      </c>
      <c r="P119" s="343">
        <v>35057.379999999997</v>
      </c>
      <c r="R119" s="343">
        <v>610</v>
      </c>
      <c r="T119" s="310">
        <v>48940</v>
      </c>
      <c r="V119" s="310">
        <v>-1668028.76</v>
      </c>
      <c r="W119" s="310">
        <v>2768353.45</v>
      </c>
      <c r="X119" s="330">
        <v>760349.75</v>
      </c>
      <c r="Y119" s="330">
        <v>21600</v>
      </c>
      <c r="Z119" s="330">
        <v>194.5</v>
      </c>
      <c r="AB119" s="330">
        <v>499548</v>
      </c>
      <c r="AC119" s="330">
        <v>73667.149999999994</v>
      </c>
      <c r="AD119" s="334">
        <v>797172</v>
      </c>
      <c r="AE119" s="334">
        <v>8850</v>
      </c>
      <c r="AG119" s="334">
        <v>385495.16</v>
      </c>
      <c r="AH119" s="334">
        <v>145027.74</v>
      </c>
      <c r="AI119" s="334">
        <v>1520.95</v>
      </c>
      <c r="AL119" s="334">
        <v>34726.480000000003</v>
      </c>
      <c r="AN119" s="321">
        <f t="shared" si="13"/>
        <v>431795.04000000004</v>
      </c>
      <c r="AO119" s="344">
        <f t="shared" si="14"/>
        <v>173587.38</v>
      </c>
      <c r="AP119" s="345">
        <f t="shared" si="15"/>
        <v>258207.66000000003</v>
      </c>
      <c r="AQ119" s="346">
        <f t="shared" si="16"/>
        <v>1355359.4</v>
      </c>
      <c r="AR119" s="347">
        <f t="shared" si="17"/>
        <v>1372792.3299999998</v>
      </c>
      <c r="AS119" s="250">
        <f t="shared" si="12"/>
        <v>-17432.929999999935</v>
      </c>
    </row>
    <row r="120" spans="1:45" ht="14.4" thickBot="1" x14ac:dyDescent="0.3">
      <c r="A120" s="238" t="s">
        <v>321</v>
      </c>
      <c r="B120" s="238" t="s">
        <v>46</v>
      </c>
      <c r="C120" s="276">
        <v>2702</v>
      </c>
      <c r="D120" s="277" t="s">
        <v>921</v>
      </c>
      <c r="E120" t="s">
        <v>2735</v>
      </c>
      <c r="F120" s="336">
        <v>710439.37</v>
      </c>
      <c r="G120" s="336">
        <v>37696.800000000003</v>
      </c>
      <c r="H120" s="336">
        <v>15329.53</v>
      </c>
      <c r="K120" s="310">
        <v>301217.11</v>
      </c>
      <c r="L120" s="310">
        <v>111870.61</v>
      </c>
      <c r="O120" s="343">
        <v>0</v>
      </c>
      <c r="P120" s="343">
        <v>68659.55</v>
      </c>
      <c r="Q120" s="343">
        <v>5120</v>
      </c>
      <c r="R120" s="343">
        <v>497.34</v>
      </c>
      <c r="T120" s="310">
        <v>0</v>
      </c>
      <c r="V120" s="310">
        <v>-2166194.1800000002</v>
      </c>
      <c r="W120" s="310">
        <v>3313708.59</v>
      </c>
      <c r="X120" s="330">
        <v>815358.93</v>
      </c>
      <c r="Y120" s="330">
        <v>49734</v>
      </c>
      <c r="Z120" s="330">
        <v>901.31</v>
      </c>
      <c r="AB120" s="330">
        <v>1639239</v>
      </c>
      <c r="AC120" s="330">
        <v>107465.63</v>
      </c>
      <c r="AD120" s="334">
        <v>1945781</v>
      </c>
      <c r="AE120" s="334">
        <v>9920</v>
      </c>
      <c r="AG120" s="334">
        <v>579035.74</v>
      </c>
      <c r="AH120" s="334">
        <v>86235.15</v>
      </c>
      <c r="AI120" s="334">
        <v>14698.88</v>
      </c>
      <c r="AL120" s="334">
        <v>22265.98</v>
      </c>
      <c r="AN120" s="321">
        <f t="shared" si="13"/>
        <v>763465.70000000007</v>
      </c>
      <c r="AO120" s="344">
        <f t="shared" si="14"/>
        <v>74276.89</v>
      </c>
      <c r="AP120" s="345">
        <f t="shared" si="15"/>
        <v>689188.81</v>
      </c>
      <c r="AQ120" s="346">
        <f t="shared" si="16"/>
        <v>2612698.87</v>
      </c>
      <c r="AR120" s="347">
        <f t="shared" si="17"/>
        <v>2657936.75</v>
      </c>
      <c r="AS120" s="250">
        <f t="shared" si="12"/>
        <v>-45237.879999999888</v>
      </c>
    </row>
    <row r="121" spans="1:45" ht="14.4" thickBot="1" x14ac:dyDescent="0.3">
      <c r="A121" s="238" t="s">
        <v>321</v>
      </c>
      <c r="B121" s="238" t="s">
        <v>46</v>
      </c>
      <c r="C121" s="276">
        <v>2772</v>
      </c>
      <c r="D121" s="277" t="s">
        <v>922</v>
      </c>
      <c r="E121" t="s">
        <v>2736</v>
      </c>
      <c r="F121" s="336">
        <v>480293.41</v>
      </c>
      <c r="G121" s="336">
        <v>14427.7</v>
      </c>
      <c r="H121" s="336">
        <v>87622.15</v>
      </c>
      <c r="K121" s="310">
        <v>433442.14</v>
      </c>
      <c r="L121" s="310">
        <v>171121.69</v>
      </c>
      <c r="O121" s="343">
        <v>0</v>
      </c>
      <c r="P121" s="343">
        <v>37351.300000000003</v>
      </c>
      <c r="Q121" s="343">
        <v>120000</v>
      </c>
      <c r="R121" s="343">
        <v>341.24</v>
      </c>
      <c r="T121" s="310">
        <v>32078.2</v>
      </c>
      <c r="V121" s="310">
        <v>-2448064.44</v>
      </c>
      <c r="W121" s="310">
        <v>3532326.06</v>
      </c>
      <c r="X121" s="330">
        <v>882626.46</v>
      </c>
      <c r="Y121" s="330">
        <v>31786.799999999999</v>
      </c>
      <c r="Z121" s="330">
        <v>419.04</v>
      </c>
      <c r="AB121" s="330">
        <v>296478</v>
      </c>
      <c r="AC121" s="330">
        <v>65447.6</v>
      </c>
      <c r="AD121" s="334">
        <v>621223</v>
      </c>
      <c r="AE121" s="334">
        <v>10420</v>
      </c>
      <c r="AG121" s="334">
        <v>538309.46</v>
      </c>
      <c r="AH121" s="334">
        <v>153403.31</v>
      </c>
      <c r="AL121" s="334">
        <v>40527.4</v>
      </c>
      <c r="AN121" s="321">
        <f t="shared" si="13"/>
        <v>582343.26</v>
      </c>
      <c r="AO121" s="344">
        <f t="shared" si="14"/>
        <v>157692.53999999998</v>
      </c>
      <c r="AP121" s="345">
        <f t="shared" si="15"/>
        <v>424650.72000000003</v>
      </c>
      <c r="AQ121" s="346">
        <f t="shared" si="16"/>
        <v>1276757.9000000001</v>
      </c>
      <c r="AR121" s="347">
        <f t="shared" si="17"/>
        <v>1363883.17</v>
      </c>
      <c r="AS121" s="250">
        <f t="shared" si="12"/>
        <v>-87125.269999999786</v>
      </c>
    </row>
    <row r="122" spans="1:45" ht="14.4" thickBot="1" x14ac:dyDescent="0.3">
      <c r="A122" s="238" t="s">
        <v>37</v>
      </c>
      <c r="B122" s="238" t="s">
        <v>38</v>
      </c>
      <c r="C122" s="276">
        <v>6140</v>
      </c>
      <c r="D122" s="277" t="s">
        <v>923</v>
      </c>
      <c r="E122" t="s">
        <v>2737</v>
      </c>
      <c r="F122" s="336">
        <v>391221.43</v>
      </c>
      <c r="G122" s="336">
        <v>25440</v>
      </c>
      <c r="H122" s="336">
        <v>133719.95000000001</v>
      </c>
      <c r="K122" s="310">
        <v>1039945.65</v>
      </c>
      <c r="L122" s="310">
        <v>360481.44</v>
      </c>
      <c r="P122" s="343">
        <v>101460</v>
      </c>
      <c r="R122" s="343">
        <v>0</v>
      </c>
      <c r="T122" s="310">
        <v>345000</v>
      </c>
      <c r="U122" s="310">
        <v>327406.69</v>
      </c>
      <c r="V122" s="310">
        <v>380722.05</v>
      </c>
      <c r="W122" s="310">
        <v>1454124.22</v>
      </c>
      <c r="X122" s="330">
        <v>1009163.37</v>
      </c>
      <c r="Z122" s="330">
        <v>410.01</v>
      </c>
      <c r="AB122" s="330">
        <v>1082004.7</v>
      </c>
      <c r="AC122" s="330">
        <v>211800</v>
      </c>
      <c r="AD122" s="334">
        <v>1681872.7</v>
      </c>
      <c r="AE122" s="334">
        <v>8980</v>
      </c>
      <c r="AF122" s="334">
        <v>9340</v>
      </c>
      <c r="AG122" s="334">
        <v>944070.9</v>
      </c>
      <c r="AH122" s="334">
        <v>222734.97</v>
      </c>
      <c r="AL122" s="334">
        <v>94284</v>
      </c>
      <c r="AN122" s="321">
        <f t="shared" si="13"/>
        <v>550381.38</v>
      </c>
      <c r="AO122" s="344">
        <f t="shared" si="14"/>
        <v>101460</v>
      </c>
      <c r="AP122" s="345">
        <f t="shared" si="15"/>
        <v>448921.38</v>
      </c>
      <c r="AQ122" s="346">
        <f t="shared" si="16"/>
        <v>2303378.08</v>
      </c>
      <c r="AR122" s="347">
        <f t="shared" si="17"/>
        <v>2961282.5700000003</v>
      </c>
      <c r="AS122" s="250">
        <f t="shared" si="12"/>
        <v>-657904.49000000022</v>
      </c>
    </row>
    <row r="123" spans="1:45" ht="14.4" thickBot="1" x14ac:dyDescent="0.3">
      <c r="A123" s="238" t="s">
        <v>37</v>
      </c>
      <c r="B123" s="238" t="s">
        <v>38</v>
      </c>
      <c r="C123" s="276">
        <v>5316</v>
      </c>
      <c r="D123" s="277" t="s">
        <v>924</v>
      </c>
      <c r="E123" t="s">
        <v>2738</v>
      </c>
      <c r="F123" s="336">
        <v>469082.47</v>
      </c>
      <c r="G123" s="336">
        <v>0</v>
      </c>
      <c r="H123" s="336">
        <v>74508.22</v>
      </c>
      <c r="K123" s="310">
        <v>121895.62</v>
      </c>
      <c r="L123" s="310">
        <v>160481.32</v>
      </c>
      <c r="O123" s="343">
        <v>13000</v>
      </c>
      <c r="P123" s="343">
        <v>32549.79</v>
      </c>
      <c r="R123" s="343">
        <v>0</v>
      </c>
      <c r="U123" s="310">
        <v>344369.91999999998</v>
      </c>
      <c r="V123" s="310">
        <v>-4509826.8600000003</v>
      </c>
      <c r="W123" s="310">
        <v>5145573.0199999996</v>
      </c>
      <c r="X123" s="330">
        <v>932539.65</v>
      </c>
      <c r="Y123" s="330">
        <v>143000</v>
      </c>
      <c r="Z123" s="330">
        <v>790.11</v>
      </c>
      <c r="AB123" s="330">
        <v>1865578</v>
      </c>
      <c r="AC123" s="330">
        <v>130100</v>
      </c>
      <c r="AD123" s="334">
        <v>2428956</v>
      </c>
      <c r="AE123" s="334">
        <v>4550</v>
      </c>
      <c r="AF123" s="334">
        <v>12360</v>
      </c>
      <c r="AG123" s="334">
        <v>590405.53</v>
      </c>
      <c r="AH123" s="334">
        <v>83549.070000000007</v>
      </c>
      <c r="AL123" s="334">
        <v>151885.4</v>
      </c>
      <c r="AN123" s="321">
        <f t="shared" si="13"/>
        <v>543590.68999999994</v>
      </c>
      <c r="AO123" s="344">
        <f t="shared" si="14"/>
        <v>45549.79</v>
      </c>
      <c r="AP123" s="345">
        <f t="shared" si="15"/>
        <v>498040.89999999997</v>
      </c>
      <c r="AQ123" s="346">
        <f t="shared" si="16"/>
        <v>3072007.76</v>
      </c>
      <c r="AR123" s="347">
        <f t="shared" si="17"/>
        <v>3271706</v>
      </c>
      <c r="AS123" s="250">
        <f t="shared" si="12"/>
        <v>-199698.24000000022</v>
      </c>
    </row>
    <row r="124" spans="1:45" ht="14.4" thickBot="1" x14ac:dyDescent="0.3">
      <c r="A124" s="238" t="s">
        <v>37</v>
      </c>
      <c r="B124" s="238" t="s">
        <v>38</v>
      </c>
      <c r="C124" s="276">
        <v>1456</v>
      </c>
      <c r="D124" s="277" t="s">
        <v>925</v>
      </c>
      <c r="E124" t="s">
        <v>2739</v>
      </c>
      <c r="F124" s="336">
        <v>40008.239999999998</v>
      </c>
      <c r="G124" s="336">
        <v>0</v>
      </c>
      <c r="H124" s="336">
        <v>123384.91</v>
      </c>
      <c r="K124" s="310">
        <v>2</v>
      </c>
      <c r="L124" s="310">
        <v>5740.38</v>
      </c>
      <c r="O124" s="343">
        <v>-4500</v>
      </c>
      <c r="P124" s="343">
        <v>-56109.03</v>
      </c>
      <c r="R124" s="343">
        <v>-164130</v>
      </c>
      <c r="V124" s="310">
        <v>-2228729.12</v>
      </c>
      <c r="W124" s="310">
        <v>2682356.15</v>
      </c>
      <c r="X124" s="330">
        <v>537663.28</v>
      </c>
      <c r="Z124" s="330">
        <v>152.81</v>
      </c>
      <c r="AB124" s="330">
        <v>152604</v>
      </c>
      <c r="AC124" s="330">
        <v>72600</v>
      </c>
      <c r="AD124" s="334">
        <v>364647</v>
      </c>
      <c r="AF124" s="334">
        <v>19300</v>
      </c>
      <c r="AG124" s="334">
        <v>432385.62</v>
      </c>
      <c r="AH124" s="334">
        <v>3749.94</v>
      </c>
      <c r="AL124" s="334">
        <v>2690</v>
      </c>
      <c r="AN124" s="321">
        <f t="shared" si="13"/>
        <v>163393.15</v>
      </c>
      <c r="AO124" s="344">
        <f t="shared" si="14"/>
        <v>-224739.03</v>
      </c>
      <c r="AP124" s="345">
        <f t="shared" si="15"/>
        <v>388132.18</v>
      </c>
      <c r="AQ124" s="346">
        <f t="shared" si="16"/>
        <v>763020.09000000008</v>
      </c>
      <c r="AR124" s="347">
        <f t="shared" si="17"/>
        <v>822772.55999999994</v>
      </c>
      <c r="AS124" s="250">
        <f t="shared" si="12"/>
        <v>-59752.469999999856</v>
      </c>
    </row>
    <row r="125" spans="1:45" ht="14.4" thickBot="1" x14ac:dyDescent="0.3">
      <c r="A125" s="238" t="s">
        <v>37</v>
      </c>
      <c r="B125" s="238" t="s">
        <v>38</v>
      </c>
      <c r="C125" s="276">
        <v>2839</v>
      </c>
      <c r="D125" s="277" t="s">
        <v>926</v>
      </c>
      <c r="E125" t="s">
        <v>2740</v>
      </c>
      <c r="F125" s="336">
        <v>446574.47</v>
      </c>
      <c r="G125" s="336">
        <v>14000</v>
      </c>
      <c r="H125" s="336">
        <v>24145.35</v>
      </c>
      <c r="K125" s="310">
        <v>379529.37</v>
      </c>
      <c r="L125" s="310">
        <v>35047.269999999997</v>
      </c>
      <c r="O125" s="343">
        <v>0</v>
      </c>
      <c r="P125" s="343">
        <v>82349.14</v>
      </c>
      <c r="R125" s="343">
        <v>274.39999999999998</v>
      </c>
      <c r="T125" s="310">
        <v>70000</v>
      </c>
      <c r="U125" s="310">
        <v>102744.46</v>
      </c>
      <c r="V125" s="310">
        <v>-1206971.3999999999</v>
      </c>
      <c r="W125" s="310">
        <v>2132666.9300000002</v>
      </c>
      <c r="X125" s="330">
        <v>618174.17000000004</v>
      </c>
      <c r="Z125" s="330">
        <v>532.36</v>
      </c>
      <c r="AB125" s="330">
        <v>927020.5</v>
      </c>
      <c r="AC125" s="330">
        <v>156800</v>
      </c>
      <c r="AD125" s="334">
        <v>1308203.5</v>
      </c>
      <c r="AG125" s="334">
        <v>548655.97</v>
      </c>
      <c r="AH125" s="334">
        <v>116214.63</v>
      </c>
      <c r="AL125" s="334">
        <v>11220</v>
      </c>
      <c r="AN125" s="321">
        <f t="shared" si="13"/>
        <v>484719.81999999995</v>
      </c>
      <c r="AO125" s="344">
        <f t="shared" si="14"/>
        <v>82623.539999999994</v>
      </c>
      <c r="AP125" s="345">
        <f t="shared" si="15"/>
        <v>402096.27999999997</v>
      </c>
      <c r="AQ125" s="346">
        <f t="shared" si="16"/>
        <v>1702527.03</v>
      </c>
      <c r="AR125" s="347">
        <f t="shared" si="17"/>
        <v>1984294.1</v>
      </c>
      <c r="AS125" s="250">
        <f t="shared" si="12"/>
        <v>-281767.07000000007</v>
      </c>
    </row>
    <row r="126" spans="1:45" ht="14.4" thickBot="1" x14ac:dyDescent="0.3">
      <c r="A126" s="238" t="s">
        <v>37</v>
      </c>
      <c r="B126" s="238" t="s">
        <v>38</v>
      </c>
      <c r="C126" s="276">
        <v>4801</v>
      </c>
      <c r="D126" s="277" t="s">
        <v>927</v>
      </c>
      <c r="E126" t="s">
        <v>2741</v>
      </c>
      <c r="F126" s="336">
        <v>591948.78</v>
      </c>
      <c r="G126" s="336">
        <v>0</v>
      </c>
      <c r="H126" s="336">
        <v>74032.44</v>
      </c>
      <c r="K126" s="310">
        <v>877544.87</v>
      </c>
      <c r="L126" s="310">
        <v>106669.21</v>
      </c>
      <c r="O126" s="343">
        <v>0</v>
      </c>
      <c r="P126" s="343">
        <v>40132.03</v>
      </c>
      <c r="R126" s="343">
        <v>16.5</v>
      </c>
      <c r="V126" s="310">
        <v>-907694.82</v>
      </c>
      <c r="W126" s="310">
        <v>2748053.22</v>
      </c>
      <c r="X126" s="330">
        <v>1151971.1299999999</v>
      </c>
      <c r="Z126" s="330">
        <v>865.35</v>
      </c>
      <c r="AB126" s="330">
        <v>1383049.5</v>
      </c>
      <c r="AC126" s="330">
        <v>136700</v>
      </c>
      <c r="AD126" s="334">
        <v>1851694.5</v>
      </c>
      <c r="AE126" s="334">
        <v>18370</v>
      </c>
      <c r="AF126" s="334">
        <v>4980</v>
      </c>
      <c r="AG126" s="334">
        <v>659925.36</v>
      </c>
      <c r="AH126" s="334">
        <v>122140.98</v>
      </c>
      <c r="AL126" s="334">
        <v>245786.77</v>
      </c>
      <c r="AN126" s="321">
        <f t="shared" si="13"/>
        <v>665981.22</v>
      </c>
      <c r="AO126" s="344">
        <f t="shared" si="14"/>
        <v>40148.53</v>
      </c>
      <c r="AP126" s="345">
        <f t="shared" si="15"/>
        <v>625832.68999999994</v>
      </c>
      <c r="AQ126" s="346">
        <f t="shared" si="16"/>
        <v>2672585.98</v>
      </c>
      <c r="AR126" s="347">
        <f t="shared" si="17"/>
        <v>2902897.61</v>
      </c>
      <c r="AS126" s="250">
        <f t="shared" si="12"/>
        <v>-230311.62999999989</v>
      </c>
    </row>
    <row r="127" spans="1:45" ht="14.4" thickBot="1" x14ac:dyDescent="0.3">
      <c r="A127" s="238" t="s">
        <v>37</v>
      </c>
      <c r="B127" s="238" t="s">
        <v>38</v>
      </c>
      <c r="C127" s="276">
        <v>3761</v>
      </c>
      <c r="D127" s="277" t="s">
        <v>928</v>
      </c>
      <c r="E127" t="s">
        <v>2742</v>
      </c>
      <c r="F127" s="336">
        <v>926621.74</v>
      </c>
      <c r="G127" s="336">
        <v>0</v>
      </c>
      <c r="H127" s="336">
        <v>61368.77</v>
      </c>
      <c r="K127" s="310">
        <v>279776.88</v>
      </c>
      <c r="L127" s="310">
        <v>483077.81</v>
      </c>
      <c r="P127" s="343">
        <v>162139.13</v>
      </c>
      <c r="R127" s="343">
        <v>5000</v>
      </c>
      <c r="U127" s="310">
        <v>596494.93999999994</v>
      </c>
      <c r="V127" s="310">
        <v>-1157841.51</v>
      </c>
      <c r="W127" s="310">
        <v>2407634.36</v>
      </c>
      <c r="X127" s="330">
        <v>619798.22</v>
      </c>
      <c r="Z127" s="330">
        <v>1203.01</v>
      </c>
      <c r="AB127" s="330">
        <v>800636</v>
      </c>
      <c r="AC127" s="330">
        <v>84000</v>
      </c>
      <c r="AD127" s="334">
        <v>1206450</v>
      </c>
      <c r="AE127" s="334">
        <v>23640</v>
      </c>
      <c r="AF127" s="334">
        <v>4810</v>
      </c>
      <c r="AG127" s="334">
        <v>454516.57</v>
      </c>
      <c r="AH127" s="334">
        <v>43659.63</v>
      </c>
      <c r="AL127" s="334">
        <v>35142.75</v>
      </c>
      <c r="AN127" s="321">
        <f t="shared" si="13"/>
        <v>987990.51</v>
      </c>
      <c r="AO127" s="344">
        <f t="shared" si="14"/>
        <v>167139.13</v>
      </c>
      <c r="AP127" s="345">
        <f t="shared" si="15"/>
        <v>820851.38</v>
      </c>
      <c r="AQ127" s="346">
        <f t="shared" si="16"/>
        <v>1505637.23</v>
      </c>
      <c r="AR127" s="347">
        <f t="shared" si="17"/>
        <v>1768218.95</v>
      </c>
      <c r="AS127" s="250">
        <f t="shared" si="12"/>
        <v>-262581.71999999997</v>
      </c>
    </row>
    <row r="128" spans="1:45" ht="14.4" thickBot="1" x14ac:dyDescent="0.3">
      <c r="A128" s="238" t="s">
        <v>37</v>
      </c>
      <c r="B128" s="238" t="s">
        <v>38</v>
      </c>
      <c r="C128" s="276">
        <v>4191</v>
      </c>
      <c r="D128" s="277" t="s">
        <v>929</v>
      </c>
      <c r="E128" t="s">
        <v>2743</v>
      </c>
      <c r="F128" s="336">
        <v>229361.98</v>
      </c>
      <c r="G128" s="336">
        <v>0</v>
      </c>
      <c r="H128" s="336">
        <v>50473.89</v>
      </c>
      <c r="K128" s="310">
        <v>2212467.4900000002</v>
      </c>
      <c r="L128" s="310">
        <v>-426346.2</v>
      </c>
      <c r="O128" s="343">
        <v>3490</v>
      </c>
      <c r="P128" s="343">
        <v>57050</v>
      </c>
      <c r="R128" s="343">
        <v>-986.41</v>
      </c>
      <c r="V128" s="310">
        <v>-1111055.22</v>
      </c>
      <c r="W128" s="310">
        <v>3580405.02</v>
      </c>
      <c r="X128" s="330">
        <v>555202.56000000006</v>
      </c>
      <c r="Z128" s="330">
        <v>555.9</v>
      </c>
      <c r="AB128" s="330">
        <v>1198354.5</v>
      </c>
      <c r="AC128" s="330">
        <v>96970</v>
      </c>
      <c r="AD128" s="334">
        <v>1649741.5</v>
      </c>
      <c r="AE128" s="334">
        <v>2740</v>
      </c>
      <c r="AF128" s="334">
        <v>1880</v>
      </c>
      <c r="AG128" s="334">
        <v>579342.87</v>
      </c>
      <c r="AH128" s="334">
        <v>66118.320000000007</v>
      </c>
      <c r="AL128" s="334">
        <v>14206.5</v>
      </c>
      <c r="AN128" s="321">
        <f t="shared" si="13"/>
        <v>279835.87</v>
      </c>
      <c r="AO128" s="344">
        <f t="shared" si="14"/>
        <v>59553.59</v>
      </c>
      <c r="AP128" s="345">
        <f t="shared" si="15"/>
        <v>220282.28</v>
      </c>
      <c r="AQ128" s="346">
        <f t="shared" si="16"/>
        <v>1851082.96</v>
      </c>
      <c r="AR128" s="347">
        <f t="shared" si="17"/>
        <v>2314029.19</v>
      </c>
      <c r="AS128" s="250">
        <f t="shared" si="12"/>
        <v>-462946.23</v>
      </c>
    </row>
    <row r="129" spans="1:45" ht="14.4" thickBot="1" x14ac:dyDescent="0.3">
      <c r="A129" s="238" t="s">
        <v>37</v>
      </c>
      <c r="B129" s="238" t="s">
        <v>38</v>
      </c>
      <c r="C129" s="276">
        <v>1988</v>
      </c>
      <c r="D129" s="277" t="s">
        <v>930</v>
      </c>
      <c r="E129" t="s">
        <v>2744</v>
      </c>
      <c r="F129" s="336">
        <v>958349.35</v>
      </c>
      <c r="G129" s="336">
        <v>72277.5</v>
      </c>
      <c r="H129" s="336">
        <v>78782.94</v>
      </c>
      <c r="K129" s="310">
        <v>289572.58</v>
      </c>
      <c r="L129" s="310">
        <v>29536.52</v>
      </c>
      <c r="P129" s="343">
        <v>23500</v>
      </c>
      <c r="R129" s="343">
        <v>216700</v>
      </c>
      <c r="U129" s="310">
        <v>1275271.24</v>
      </c>
      <c r="V129" s="310">
        <v>-2413945.5</v>
      </c>
      <c r="W129" s="310">
        <v>2242898.44</v>
      </c>
      <c r="X129" s="330">
        <v>721123.88</v>
      </c>
      <c r="Y129" s="330">
        <v>60500</v>
      </c>
      <c r="Z129" s="330">
        <v>1196.06</v>
      </c>
      <c r="AB129" s="330">
        <v>1375830</v>
      </c>
      <c r="AD129" s="334">
        <v>1550191</v>
      </c>
      <c r="AE129" s="334">
        <v>47680</v>
      </c>
      <c r="AG129" s="334">
        <v>402657.73</v>
      </c>
      <c r="AH129" s="334">
        <v>68411.5</v>
      </c>
      <c r="AL129" s="334">
        <v>5615</v>
      </c>
      <c r="AN129" s="321">
        <f t="shared" si="13"/>
        <v>1109409.79</v>
      </c>
      <c r="AO129" s="344">
        <f t="shared" si="14"/>
        <v>240200</v>
      </c>
      <c r="AP129" s="345">
        <f t="shared" si="15"/>
        <v>869209.79</v>
      </c>
      <c r="AQ129" s="346">
        <f t="shared" si="16"/>
        <v>2158649.94</v>
      </c>
      <c r="AR129" s="347">
        <f t="shared" si="17"/>
        <v>2074555.23</v>
      </c>
      <c r="AS129" s="250">
        <f t="shared" si="12"/>
        <v>84094.709999999963</v>
      </c>
    </row>
    <row r="130" spans="1:45" ht="14.4" thickBot="1" x14ac:dyDescent="0.3">
      <c r="A130" s="238" t="s">
        <v>37</v>
      </c>
      <c r="B130" s="238" t="s">
        <v>38</v>
      </c>
      <c r="C130" s="276">
        <v>2809</v>
      </c>
      <c r="D130" s="277" t="s">
        <v>931</v>
      </c>
      <c r="E130" t="s">
        <v>2745</v>
      </c>
      <c r="F130" s="336">
        <v>413668.95</v>
      </c>
      <c r="G130" s="336">
        <v>0</v>
      </c>
      <c r="H130" s="336">
        <v>31373.87</v>
      </c>
      <c r="K130" s="310">
        <v>-3455</v>
      </c>
      <c r="L130" s="310">
        <v>552330.22</v>
      </c>
      <c r="O130" s="343">
        <v>0</v>
      </c>
      <c r="P130" s="343">
        <v>150261.68</v>
      </c>
      <c r="R130" s="343">
        <v>64325</v>
      </c>
      <c r="U130" s="310">
        <v>-4189079.08</v>
      </c>
      <c r="V130" s="310">
        <v>1318761.6200000001</v>
      </c>
      <c r="W130" s="310">
        <v>3888577.01</v>
      </c>
      <c r="X130" s="330">
        <v>736107.58</v>
      </c>
      <c r="Z130" s="330">
        <v>561.96</v>
      </c>
      <c r="AB130" s="330">
        <v>894896.3</v>
      </c>
      <c r="AC130" s="330">
        <v>24600</v>
      </c>
      <c r="AD130" s="334">
        <v>1146857.3</v>
      </c>
      <c r="AE130" s="334">
        <v>17070</v>
      </c>
      <c r="AF130" s="334">
        <v>3820</v>
      </c>
      <c r="AG130" s="334">
        <v>680606.73</v>
      </c>
      <c r="AH130" s="334">
        <v>43880</v>
      </c>
      <c r="AL130" s="334">
        <v>2860</v>
      </c>
      <c r="AN130" s="321">
        <f t="shared" si="13"/>
        <v>445042.82</v>
      </c>
      <c r="AO130" s="344">
        <f t="shared" si="14"/>
        <v>214586.68</v>
      </c>
      <c r="AP130" s="345">
        <f t="shared" si="15"/>
        <v>230456.14</v>
      </c>
      <c r="AQ130" s="346">
        <f t="shared" si="16"/>
        <v>1656165.8399999999</v>
      </c>
      <c r="AR130" s="347">
        <f t="shared" si="17"/>
        <v>1895094.03</v>
      </c>
      <c r="AS130" s="250">
        <f t="shared" si="12"/>
        <v>-238928.19000000018</v>
      </c>
    </row>
    <row r="131" spans="1:45" ht="14.4" thickBot="1" x14ac:dyDescent="0.3">
      <c r="A131" s="238" t="s">
        <v>37</v>
      </c>
      <c r="B131" s="238" t="s">
        <v>38</v>
      </c>
      <c r="C131" s="276">
        <v>2809</v>
      </c>
      <c r="D131" s="277" t="s">
        <v>932</v>
      </c>
      <c r="E131" t="s">
        <v>2746</v>
      </c>
      <c r="F131" s="336">
        <v>34252.120000000003</v>
      </c>
      <c r="G131" s="336">
        <v>0</v>
      </c>
      <c r="H131" s="336">
        <v>36290.35</v>
      </c>
      <c r="K131" s="310">
        <v>3425218.9</v>
      </c>
      <c r="L131" s="310">
        <v>248311.72</v>
      </c>
      <c r="P131" s="343">
        <v>0</v>
      </c>
      <c r="R131" s="343">
        <v>54798</v>
      </c>
      <c r="U131" s="310">
        <v>-3262091.58</v>
      </c>
      <c r="V131" s="310">
        <v>1248941.1399999999</v>
      </c>
      <c r="W131" s="310">
        <v>6097995.7300000004</v>
      </c>
      <c r="X131" s="330">
        <v>547233.73</v>
      </c>
      <c r="Z131" s="330">
        <v>157.52000000000001</v>
      </c>
      <c r="AB131" s="330">
        <v>552880</v>
      </c>
      <c r="AC131" s="330">
        <v>81200</v>
      </c>
      <c r="AD131" s="334">
        <v>823265</v>
      </c>
      <c r="AE131" s="334">
        <v>1940</v>
      </c>
      <c r="AF131" s="334">
        <v>1760</v>
      </c>
      <c r="AG131" s="334">
        <v>497394.98</v>
      </c>
      <c r="AH131" s="334">
        <v>223637.79</v>
      </c>
      <c r="AL131" s="334">
        <v>29043.68</v>
      </c>
      <c r="AN131" s="321">
        <f t="shared" si="13"/>
        <v>70542.47</v>
      </c>
      <c r="AO131" s="344">
        <f t="shared" si="14"/>
        <v>54798</v>
      </c>
      <c r="AP131" s="345">
        <f t="shared" si="15"/>
        <v>15744.470000000001</v>
      </c>
      <c r="AQ131" s="346">
        <f t="shared" si="16"/>
        <v>1181471.25</v>
      </c>
      <c r="AR131" s="347">
        <f t="shared" si="17"/>
        <v>1577041.45</v>
      </c>
      <c r="AS131" s="250">
        <f t="shared" si="12"/>
        <v>-395570.19999999995</v>
      </c>
    </row>
    <row r="132" spans="1:45" ht="14.4" thickBot="1" x14ac:dyDescent="0.3">
      <c r="A132" s="238" t="s">
        <v>326</v>
      </c>
      <c r="B132" s="238" t="s">
        <v>47</v>
      </c>
      <c r="C132" s="276">
        <v>8788</v>
      </c>
      <c r="D132" s="277" t="s">
        <v>933</v>
      </c>
      <c r="E132" t="s">
        <v>2747</v>
      </c>
      <c r="F132" s="336">
        <v>296149.90999999997</v>
      </c>
      <c r="G132" s="336">
        <v>61020</v>
      </c>
      <c r="H132" s="336">
        <v>205385.3</v>
      </c>
      <c r="K132" s="310">
        <v>462010.88</v>
      </c>
      <c r="L132" s="310">
        <v>80550.97</v>
      </c>
      <c r="O132" s="343">
        <v>0</v>
      </c>
      <c r="P132" s="343">
        <v>76924.320000000007</v>
      </c>
      <c r="R132" s="343">
        <v>3677</v>
      </c>
      <c r="T132" s="310">
        <v>61620</v>
      </c>
      <c r="V132" s="310">
        <v>-2108062.81</v>
      </c>
      <c r="W132" s="310">
        <v>3801436</v>
      </c>
      <c r="X132" s="330">
        <v>1352050.05</v>
      </c>
      <c r="Z132" s="330">
        <v>632.61</v>
      </c>
      <c r="AB132" s="330">
        <v>967678.36</v>
      </c>
      <c r="AC132" s="330">
        <v>292477.14</v>
      </c>
      <c r="AD132" s="334">
        <v>1741190.36</v>
      </c>
      <c r="AE132" s="334">
        <v>15284</v>
      </c>
      <c r="AG132" s="334">
        <v>1218948.32</v>
      </c>
      <c r="AH132" s="334">
        <v>136926.43</v>
      </c>
      <c r="AL132" s="334">
        <v>230966.5</v>
      </c>
      <c r="AN132" s="321">
        <f t="shared" si="13"/>
        <v>562555.21</v>
      </c>
      <c r="AO132" s="344">
        <f t="shared" si="14"/>
        <v>80601.320000000007</v>
      </c>
      <c r="AP132" s="345">
        <f t="shared" si="15"/>
        <v>481953.88999999996</v>
      </c>
      <c r="AQ132" s="346">
        <f t="shared" si="16"/>
        <v>2612838.16</v>
      </c>
      <c r="AR132" s="347">
        <f t="shared" si="17"/>
        <v>3343315.6100000003</v>
      </c>
      <c r="AS132" s="250">
        <f t="shared" si="12"/>
        <v>-730477.45000000019</v>
      </c>
    </row>
    <row r="133" spans="1:45" ht="14.4" thickBot="1" x14ac:dyDescent="0.3">
      <c r="A133" s="238" t="s">
        <v>326</v>
      </c>
      <c r="B133" s="238" t="s">
        <v>47</v>
      </c>
      <c r="C133" s="276">
        <v>4890</v>
      </c>
      <c r="D133" s="277" t="s">
        <v>934</v>
      </c>
      <c r="E133" t="s">
        <v>2748</v>
      </c>
      <c r="F133" s="336">
        <v>661833.68999999994</v>
      </c>
      <c r="G133" s="336">
        <v>13956.5</v>
      </c>
      <c r="H133" s="336">
        <v>296865.17</v>
      </c>
      <c r="K133" s="310">
        <v>389309.55</v>
      </c>
      <c r="L133" s="310">
        <v>15801.47</v>
      </c>
      <c r="O133" s="343">
        <v>0</v>
      </c>
      <c r="P133" s="343">
        <v>76960.490000000005</v>
      </c>
      <c r="R133" s="343">
        <v>3214</v>
      </c>
      <c r="T133" s="310">
        <v>309031</v>
      </c>
      <c r="V133" s="310">
        <v>-937213.7</v>
      </c>
      <c r="W133" s="310">
        <v>2453088.7400000002</v>
      </c>
      <c r="X133" s="330">
        <v>1191611.1100000001</v>
      </c>
      <c r="Y133" s="330">
        <v>25500</v>
      </c>
      <c r="Z133" s="330">
        <v>859.48</v>
      </c>
      <c r="AB133" s="330">
        <v>866351.5</v>
      </c>
      <c r="AC133" s="330">
        <v>162000</v>
      </c>
      <c r="AD133" s="334">
        <v>1570587.5</v>
      </c>
      <c r="AE133" s="334">
        <v>13054</v>
      </c>
      <c r="AG133" s="334">
        <v>970773.94</v>
      </c>
      <c r="AH133" s="334">
        <v>29160.54</v>
      </c>
      <c r="AL133" s="334">
        <v>190060.26</v>
      </c>
      <c r="AN133" s="321">
        <f t="shared" si="13"/>
        <v>972655.35999999987</v>
      </c>
      <c r="AO133" s="344">
        <f t="shared" si="14"/>
        <v>80174.490000000005</v>
      </c>
      <c r="AP133" s="345">
        <f t="shared" si="15"/>
        <v>892480.86999999988</v>
      </c>
      <c r="AQ133" s="346">
        <f t="shared" si="16"/>
        <v>2246322.09</v>
      </c>
      <c r="AR133" s="347">
        <f t="shared" si="17"/>
        <v>2773636.24</v>
      </c>
      <c r="AS133" s="250">
        <f t="shared" ref="AS133:AS196" si="18">AQ133-AR133</f>
        <v>-527314.15000000037</v>
      </c>
    </row>
    <row r="134" spans="1:45" ht="14.4" thickBot="1" x14ac:dyDescent="0.3">
      <c r="A134" s="238" t="s">
        <v>326</v>
      </c>
      <c r="B134" s="238" t="s">
        <v>47</v>
      </c>
      <c r="C134" s="276">
        <v>8526</v>
      </c>
      <c r="D134" s="277" t="s">
        <v>935</v>
      </c>
      <c r="E134" t="s">
        <v>2749</v>
      </c>
      <c r="F134" s="336">
        <v>416571.92</v>
      </c>
      <c r="G134" s="336">
        <v>17166.900000000001</v>
      </c>
      <c r="H134" s="336">
        <v>340912.8</v>
      </c>
      <c r="K134" s="310">
        <v>312794.37</v>
      </c>
      <c r="L134" s="310">
        <v>656377.87</v>
      </c>
      <c r="O134" s="343">
        <v>0</v>
      </c>
      <c r="P134" s="343">
        <v>94214.36</v>
      </c>
      <c r="R134" s="343">
        <v>1856</v>
      </c>
      <c r="T134" s="310">
        <v>311000</v>
      </c>
      <c r="V134" s="310">
        <v>-1199340.29</v>
      </c>
      <c r="W134" s="310">
        <v>3154882.42</v>
      </c>
      <c r="X134" s="330">
        <v>1511610.67</v>
      </c>
      <c r="Y134" s="330">
        <v>162200</v>
      </c>
      <c r="Z134" s="330">
        <v>603.17999999999995</v>
      </c>
      <c r="AB134" s="330">
        <v>2018100.5</v>
      </c>
      <c r="AC134" s="330">
        <v>111900</v>
      </c>
      <c r="AD134" s="334">
        <v>2655224.5</v>
      </c>
      <c r="AE134" s="334">
        <v>32608</v>
      </c>
      <c r="AG134" s="334">
        <v>1496878.67</v>
      </c>
      <c r="AH134" s="334">
        <v>118763.37</v>
      </c>
      <c r="AL134" s="334">
        <v>119728.44</v>
      </c>
      <c r="AN134" s="321">
        <f t="shared" si="13"/>
        <v>774651.62</v>
      </c>
      <c r="AO134" s="344">
        <f t="shared" si="14"/>
        <v>96070.36</v>
      </c>
      <c r="AP134" s="345">
        <f t="shared" si="15"/>
        <v>678581.26</v>
      </c>
      <c r="AQ134" s="346">
        <f t="shared" si="16"/>
        <v>3804414.3499999996</v>
      </c>
      <c r="AR134" s="347">
        <f t="shared" si="17"/>
        <v>4423202.9800000004</v>
      </c>
      <c r="AS134" s="250">
        <f t="shared" si="18"/>
        <v>-618788.63000000082</v>
      </c>
    </row>
    <row r="135" spans="1:45" ht="14.4" thickBot="1" x14ac:dyDescent="0.3">
      <c r="A135" s="238" t="s">
        <v>326</v>
      </c>
      <c r="B135" s="238" t="s">
        <v>47</v>
      </c>
      <c r="C135" s="276">
        <v>6442</v>
      </c>
      <c r="D135" s="277" t="s">
        <v>936</v>
      </c>
      <c r="E135" t="s">
        <v>2750</v>
      </c>
      <c r="F135" s="336">
        <v>364865.62</v>
      </c>
      <c r="G135" s="336">
        <v>122739.15</v>
      </c>
      <c r="H135" s="336">
        <v>161289.73000000001</v>
      </c>
      <c r="K135" s="310">
        <v>113154.36</v>
      </c>
      <c r="L135" s="310">
        <v>220788.55</v>
      </c>
      <c r="O135" s="343">
        <v>1950</v>
      </c>
      <c r="P135" s="343">
        <v>72875.63</v>
      </c>
      <c r="R135" s="343">
        <v>3148</v>
      </c>
      <c r="T135" s="310">
        <v>176221</v>
      </c>
      <c r="W135" s="310">
        <v>1192306.58</v>
      </c>
      <c r="X135" s="330">
        <v>1971866.72</v>
      </c>
      <c r="Y135" s="330">
        <v>13372</v>
      </c>
      <c r="Z135" s="330">
        <v>484.92</v>
      </c>
      <c r="AB135" s="330">
        <v>690801.3</v>
      </c>
      <c r="AC135" s="330">
        <v>244780</v>
      </c>
      <c r="AD135" s="334">
        <v>1539813.3</v>
      </c>
      <c r="AE135" s="334">
        <v>16328</v>
      </c>
      <c r="AG135" s="334">
        <v>1093411.5900000001</v>
      </c>
      <c r="AH135" s="334">
        <v>121374.65</v>
      </c>
      <c r="AL135" s="334">
        <v>614041.19999999995</v>
      </c>
      <c r="AN135" s="321">
        <f t="shared" si="13"/>
        <v>648894.5</v>
      </c>
      <c r="AO135" s="344">
        <f t="shared" si="14"/>
        <v>77973.63</v>
      </c>
      <c r="AP135" s="345">
        <f t="shared" si="15"/>
        <v>570920.87</v>
      </c>
      <c r="AQ135" s="346">
        <f t="shared" si="16"/>
        <v>2921304.94</v>
      </c>
      <c r="AR135" s="347">
        <f t="shared" si="17"/>
        <v>3384968.74</v>
      </c>
      <c r="AS135" s="250">
        <f t="shared" si="18"/>
        <v>-463663.80000000028</v>
      </c>
    </row>
    <row r="136" spans="1:45" ht="14.4" thickBot="1" x14ac:dyDescent="0.3">
      <c r="A136" s="238" t="s">
        <v>326</v>
      </c>
      <c r="B136" s="238" t="s">
        <v>47</v>
      </c>
      <c r="C136" s="276">
        <v>3652</v>
      </c>
      <c r="D136" s="277" t="s">
        <v>937</v>
      </c>
      <c r="E136" t="s">
        <v>2751</v>
      </c>
      <c r="F136" s="336">
        <v>382262.3</v>
      </c>
      <c r="G136" s="336">
        <v>28526</v>
      </c>
      <c r="H136" s="336">
        <v>90851.839999999997</v>
      </c>
      <c r="K136" s="310">
        <v>598644.24</v>
      </c>
      <c r="L136" s="310">
        <v>32207.48</v>
      </c>
      <c r="O136" s="343">
        <v>0</v>
      </c>
      <c r="P136" s="343">
        <v>59628.2</v>
      </c>
      <c r="R136" s="343">
        <v>1496</v>
      </c>
      <c r="V136" s="310">
        <v>-467101.73</v>
      </c>
      <c r="W136" s="310">
        <v>2072080.16</v>
      </c>
      <c r="X136" s="330">
        <v>1078413.3400000001</v>
      </c>
      <c r="Z136" s="330">
        <v>714.79</v>
      </c>
      <c r="AB136" s="330">
        <v>902168</v>
      </c>
      <c r="AC136" s="330">
        <v>58400</v>
      </c>
      <c r="AD136" s="334">
        <v>1286445</v>
      </c>
      <c r="AE136" s="334">
        <v>8580</v>
      </c>
      <c r="AF136" s="334">
        <v>1874</v>
      </c>
      <c r="AG136" s="334">
        <v>757803.97</v>
      </c>
      <c r="AH136" s="334">
        <v>82975.14</v>
      </c>
      <c r="AL136" s="334">
        <v>435628.79</v>
      </c>
      <c r="AN136" s="321">
        <f t="shared" si="13"/>
        <v>501640.14</v>
      </c>
      <c r="AO136" s="344">
        <f t="shared" si="14"/>
        <v>61124.2</v>
      </c>
      <c r="AP136" s="345">
        <f t="shared" si="15"/>
        <v>440515.94</v>
      </c>
      <c r="AQ136" s="346">
        <f t="shared" si="16"/>
        <v>2039696.1300000001</v>
      </c>
      <c r="AR136" s="347">
        <f t="shared" si="17"/>
        <v>2573306.9</v>
      </c>
      <c r="AS136" s="250">
        <f t="shared" si="18"/>
        <v>-533610.76999999979</v>
      </c>
    </row>
    <row r="137" spans="1:45" ht="14.4" thickBot="1" x14ac:dyDescent="0.3">
      <c r="A137" s="238" t="s">
        <v>326</v>
      </c>
      <c r="B137" s="238" t="s">
        <v>47</v>
      </c>
      <c r="C137" s="276">
        <v>7302</v>
      </c>
      <c r="D137" s="277" t="s">
        <v>938</v>
      </c>
      <c r="E137" t="s">
        <v>2752</v>
      </c>
      <c r="F137" s="336">
        <v>622147.46</v>
      </c>
      <c r="G137" s="336">
        <v>12371</v>
      </c>
      <c r="H137" s="336">
        <v>953368.55</v>
      </c>
      <c r="K137" s="310">
        <v>397110.61</v>
      </c>
      <c r="L137" s="310">
        <v>23632.19</v>
      </c>
      <c r="P137" s="343">
        <v>49934.76</v>
      </c>
      <c r="R137" s="343">
        <v>1534</v>
      </c>
      <c r="T137" s="310">
        <v>237980</v>
      </c>
      <c r="V137" s="310">
        <v>-1754548.26</v>
      </c>
      <c r="W137" s="310">
        <v>3517785.78</v>
      </c>
      <c r="X137" s="330">
        <v>1817957.58</v>
      </c>
      <c r="Y137" s="330">
        <v>99000</v>
      </c>
      <c r="Z137" s="330">
        <v>756.57</v>
      </c>
      <c r="AB137" s="330">
        <v>1193708.1100000001</v>
      </c>
      <c r="AC137" s="330">
        <v>81700</v>
      </c>
      <c r="AD137" s="334">
        <v>1645637.11</v>
      </c>
      <c r="AE137" s="334">
        <v>14620</v>
      </c>
      <c r="AG137" s="334">
        <v>975991.26</v>
      </c>
      <c r="AH137" s="334">
        <v>27943.02</v>
      </c>
      <c r="AL137" s="334">
        <v>572987.34</v>
      </c>
      <c r="AN137" s="321">
        <f t="shared" si="13"/>
        <v>1587887.01</v>
      </c>
      <c r="AO137" s="344">
        <f t="shared" si="14"/>
        <v>51468.76</v>
      </c>
      <c r="AP137" s="345">
        <f t="shared" si="15"/>
        <v>1536418.25</v>
      </c>
      <c r="AQ137" s="346">
        <f t="shared" si="16"/>
        <v>3193122.2600000002</v>
      </c>
      <c r="AR137" s="347">
        <f t="shared" si="17"/>
        <v>3237178.73</v>
      </c>
      <c r="AS137" s="250">
        <f t="shared" si="18"/>
        <v>-44056.469999999739</v>
      </c>
    </row>
    <row r="138" spans="1:45" ht="14.4" thickBot="1" x14ac:dyDescent="0.3">
      <c r="A138" s="238" t="s">
        <v>326</v>
      </c>
      <c r="B138" s="238" t="s">
        <v>47</v>
      </c>
      <c r="C138" s="276">
        <v>3122</v>
      </c>
      <c r="D138" s="277" t="s">
        <v>939</v>
      </c>
      <c r="E138" t="s">
        <v>2753</v>
      </c>
      <c r="F138" s="336">
        <v>442607.92</v>
      </c>
      <c r="G138" s="336">
        <v>89524.5</v>
      </c>
      <c r="H138" s="336">
        <v>114182.31</v>
      </c>
      <c r="K138" s="310">
        <v>566018.68000000005</v>
      </c>
      <c r="L138" s="310">
        <v>127128.83</v>
      </c>
      <c r="O138" s="343">
        <v>0</v>
      </c>
      <c r="P138" s="343">
        <v>96439.34</v>
      </c>
      <c r="R138" s="343">
        <v>1446</v>
      </c>
      <c r="T138" s="310">
        <v>117570</v>
      </c>
      <c r="V138" s="310">
        <v>-1092269.1000000001</v>
      </c>
      <c r="W138" s="310">
        <v>2461639.23</v>
      </c>
      <c r="X138" s="330">
        <v>736705.26</v>
      </c>
      <c r="Y138" s="330">
        <v>64500</v>
      </c>
      <c r="Z138" s="330">
        <v>396.68</v>
      </c>
      <c r="AB138" s="330">
        <v>1343711</v>
      </c>
      <c r="AC138" s="330">
        <v>295800</v>
      </c>
      <c r="AD138" s="334">
        <v>1798614</v>
      </c>
      <c r="AE138" s="334">
        <v>14700</v>
      </c>
      <c r="AG138" s="334">
        <v>641266.73</v>
      </c>
      <c r="AH138" s="334">
        <v>124517.57</v>
      </c>
      <c r="AL138" s="334">
        <v>107377.87</v>
      </c>
      <c r="AN138" s="321">
        <f t="shared" si="13"/>
        <v>646314.73</v>
      </c>
      <c r="AO138" s="344">
        <f t="shared" si="14"/>
        <v>97885.34</v>
      </c>
      <c r="AP138" s="345">
        <f t="shared" si="15"/>
        <v>548429.39</v>
      </c>
      <c r="AQ138" s="346">
        <f t="shared" si="16"/>
        <v>2441112.94</v>
      </c>
      <c r="AR138" s="347">
        <f t="shared" si="17"/>
        <v>2686476.17</v>
      </c>
      <c r="AS138" s="250">
        <f t="shared" si="18"/>
        <v>-245363.22999999998</v>
      </c>
    </row>
    <row r="139" spans="1:45" ht="14.4" thickBot="1" x14ac:dyDescent="0.3">
      <c r="A139" s="238" t="s">
        <v>326</v>
      </c>
      <c r="B139" s="238" t="s">
        <v>47</v>
      </c>
      <c r="C139" s="276">
        <v>3540</v>
      </c>
      <c r="D139" s="277" t="s">
        <v>940</v>
      </c>
      <c r="E139" t="s">
        <v>2754</v>
      </c>
      <c r="F139" s="336">
        <v>402576.42</v>
      </c>
      <c r="G139" s="336">
        <v>17026.7</v>
      </c>
      <c r="H139" s="336">
        <v>202529.03</v>
      </c>
      <c r="K139" s="310">
        <v>1817011.68</v>
      </c>
      <c r="L139" s="310">
        <v>37164.379999999997</v>
      </c>
      <c r="O139" s="343">
        <v>0</v>
      </c>
      <c r="P139" s="343">
        <v>42546.35</v>
      </c>
      <c r="R139" s="343">
        <v>1094</v>
      </c>
      <c r="T139" s="310">
        <v>92200</v>
      </c>
      <c r="V139" s="310">
        <v>1081146.76</v>
      </c>
      <c r="W139" s="310">
        <v>1490475.39</v>
      </c>
      <c r="X139" s="330">
        <v>951903.46</v>
      </c>
      <c r="Y139" s="330">
        <v>115190</v>
      </c>
      <c r="Z139" s="330">
        <v>431.37</v>
      </c>
      <c r="AB139" s="330">
        <v>1114318.3999999999</v>
      </c>
      <c r="AC139" s="330">
        <v>265900</v>
      </c>
      <c r="AD139" s="334">
        <v>1502193.4</v>
      </c>
      <c r="AE139" s="334">
        <v>14280</v>
      </c>
      <c r="AF139" s="334">
        <v>6900</v>
      </c>
      <c r="AG139" s="334">
        <v>887205.36</v>
      </c>
      <c r="AH139" s="334">
        <v>185825.63</v>
      </c>
      <c r="AL139" s="334">
        <v>82493.13</v>
      </c>
      <c r="AN139" s="321">
        <f t="shared" ref="AN139:AN202" si="19">SUM(F139:I139)</f>
        <v>622132.15</v>
      </c>
      <c r="AO139" s="344">
        <f t="shared" ref="AO139:AO202" si="20">SUM(O139:S139)</f>
        <v>43640.35</v>
      </c>
      <c r="AP139" s="345">
        <f t="shared" ref="AP139:AP202" si="21">AN139-AO139</f>
        <v>578491.80000000005</v>
      </c>
      <c r="AQ139" s="346">
        <f t="shared" ref="AQ139:AQ202" si="22">SUM(X139:AC139)</f>
        <v>2447743.23</v>
      </c>
      <c r="AR139" s="347">
        <f t="shared" ref="AR139:AR202" si="23">SUM(AD139:AM139)</f>
        <v>2678897.5199999996</v>
      </c>
      <c r="AS139" s="250">
        <f t="shared" si="18"/>
        <v>-231154.28999999957</v>
      </c>
    </row>
    <row r="140" spans="1:45" ht="14.4" thickBot="1" x14ac:dyDescent="0.3">
      <c r="A140" s="238" t="s">
        <v>326</v>
      </c>
      <c r="B140" s="238" t="s">
        <v>47</v>
      </c>
      <c r="C140" s="276">
        <v>8043</v>
      </c>
      <c r="D140" s="277" t="s">
        <v>941</v>
      </c>
      <c r="E140" t="s">
        <v>2755</v>
      </c>
      <c r="F140" s="336">
        <v>238190.64</v>
      </c>
      <c r="G140" s="336">
        <v>34196.65</v>
      </c>
      <c r="H140" s="336">
        <v>395666.24</v>
      </c>
      <c r="K140" s="310">
        <v>1134521.3400000001</v>
      </c>
      <c r="L140" s="310">
        <v>499992.9</v>
      </c>
      <c r="O140" s="343">
        <v>5000</v>
      </c>
      <c r="P140" s="343">
        <v>57134.23</v>
      </c>
      <c r="R140" s="343">
        <v>2884</v>
      </c>
      <c r="T140" s="310">
        <v>198150</v>
      </c>
      <c r="V140" s="310">
        <v>-1859270.38</v>
      </c>
      <c r="W140" s="310">
        <v>3529981.97</v>
      </c>
      <c r="X140" s="330">
        <v>1310698.23</v>
      </c>
      <c r="Y140" s="330">
        <v>148540</v>
      </c>
      <c r="Z140" s="330">
        <v>326.02999999999997</v>
      </c>
      <c r="AB140" s="330">
        <v>1567746.3</v>
      </c>
      <c r="AC140" s="330">
        <v>1305000</v>
      </c>
      <c r="AD140" s="334">
        <v>2369827.2999999998</v>
      </c>
      <c r="AE140" s="334">
        <v>23098</v>
      </c>
      <c r="AG140" s="334">
        <v>1364575.02</v>
      </c>
      <c r="AH140" s="334">
        <v>124950.04</v>
      </c>
      <c r="AL140" s="334">
        <v>81172.25</v>
      </c>
      <c r="AN140" s="321">
        <f t="shared" si="19"/>
        <v>668053.53</v>
      </c>
      <c r="AO140" s="344">
        <f t="shared" si="20"/>
        <v>65018.23</v>
      </c>
      <c r="AP140" s="345">
        <f t="shared" si="21"/>
        <v>603035.30000000005</v>
      </c>
      <c r="AQ140" s="346">
        <f t="shared" si="22"/>
        <v>4332310.5600000005</v>
      </c>
      <c r="AR140" s="347">
        <f t="shared" si="23"/>
        <v>3963622.61</v>
      </c>
      <c r="AS140" s="250">
        <f t="shared" si="18"/>
        <v>368687.95000000065</v>
      </c>
    </row>
    <row r="141" spans="1:45" ht="14.4" thickBot="1" x14ac:dyDescent="0.3">
      <c r="A141" s="238" t="s">
        <v>326</v>
      </c>
      <c r="B141" s="238" t="s">
        <v>47</v>
      </c>
      <c r="C141" s="276">
        <v>4264</v>
      </c>
      <c r="D141" s="277" t="s">
        <v>942</v>
      </c>
      <c r="E141" t="s">
        <v>2756</v>
      </c>
      <c r="F141" s="336">
        <v>624878.12</v>
      </c>
      <c r="G141" s="336">
        <v>69674</v>
      </c>
      <c r="H141" s="336">
        <v>184152.89</v>
      </c>
      <c r="K141" s="310">
        <v>337501.64</v>
      </c>
      <c r="L141" s="310">
        <v>84905.96</v>
      </c>
      <c r="O141" s="343">
        <v>0</v>
      </c>
      <c r="P141" s="343">
        <v>98197.93</v>
      </c>
      <c r="R141" s="343">
        <v>1304</v>
      </c>
      <c r="T141" s="310">
        <v>255075</v>
      </c>
      <c r="V141" s="310">
        <v>-102865.14</v>
      </c>
      <c r="W141" s="310">
        <v>1467910.57</v>
      </c>
      <c r="X141" s="330">
        <v>2134172.02</v>
      </c>
      <c r="Y141" s="330">
        <v>62550</v>
      </c>
      <c r="Z141" s="330">
        <v>930.18</v>
      </c>
      <c r="AB141" s="330">
        <v>1070631.5</v>
      </c>
      <c r="AC141" s="330">
        <v>39000</v>
      </c>
      <c r="AD141" s="334">
        <v>1433014.5</v>
      </c>
      <c r="AE141" s="334">
        <v>7740</v>
      </c>
      <c r="AG141" s="334">
        <v>928700.29</v>
      </c>
      <c r="AH141" s="334">
        <v>34655.410000000003</v>
      </c>
      <c r="AL141" s="334">
        <v>1321683.25</v>
      </c>
      <c r="AN141" s="321">
        <f t="shared" si="19"/>
        <v>878705.01</v>
      </c>
      <c r="AO141" s="344">
        <f t="shared" si="20"/>
        <v>99501.93</v>
      </c>
      <c r="AP141" s="345">
        <f t="shared" si="21"/>
        <v>779203.08000000007</v>
      </c>
      <c r="AQ141" s="346">
        <f t="shared" si="22"/>
        <v>3307283.7</v>
      </c>
      <c r="AR141" s="347">
        <f t="shared" si="23"/>
        <v>3725793.45</v>
      </c>
      <c r="AS141" s="250">
        <f t="shared" si="18"/>
        <v>-418509.75</v>
      </c>
    </row>
    <row r="142" spans="1:45" ht="14.4" thickBot="1" x14ac:dyDescent="0.3">
      <c r="A142" s="238" t="s">
        <v>326</v>
      </c>
      <c r="B142" s="238" t="s">
        <v>47</v>
      </c>
      <c r="C142" s="276">
        <v>4475</v>
      </c>
      <c r="D142" s="277" t="s">
        <v>943</v>
      </c>
      <c r="E142" t="s">
        <v>2757</v>
      </c>
      <c r="F142" s="336">
        <v>291714.18</v>
      </c>
      <c r="G142" s="336">
        <v>8472</v>
      </c>
      <c r="H142" s="336">
        <v>141060.42000000001</v>
      </c>
      <c r="K142" s="310">
        <v>275675.31</v>
      </c>
      <c r="L142" s="310">
        <v>217633.11</v>
      </c>
      <c r="P142" s="343">
        <v>44188.03</v>
      </c>
      <c r="R142" s="343">
        <v>1732</v>
      </c>
      <c r="T142" s="310">
        <v>48525</v>
      </c>
      <c r="V142" s="310">
        <v>883892.54</v>
      </c>
      <c r="W142" s="310">
        <v>431311.75</v>
      </c>
      <c r="X142" s="330">
        <v>2020458.39</v>
      </c>
      <c r="Y142" s="330">
        <v>120675</v>
      </c>
      <c r="Z142" s="330">
        <v>432.98</v>
      </c>
      <c r="AB142" s="330">
        <v>907629.19</v>
      </c>
      <c r="AC142" s="330">
        <v>102200</v>
      </c>
      <c r="AD142" s="334">
        <v>1416727.19</v>
      </c>
      <c r="AE142" s="334">
        <v>32588</v>
      </c>
      <c r="AG142" s="334">
        <v>1052125.71</v>
      </c>
      <c r="AH142" s="334">
        <v>152047.71</v>
      </c>
      <c r="AL142" s="334">
        <v>973001.25</v>
      </c>
      <c r="AN142" s="321">
        <f t="shared" si="19"/>
        <v>441246.6</v>
      </c>
      <c r="AO142" s="344">
        <f t="shared" si="20"/>
        <v>45920.03</v>
      </c>
      <c r="AP142" s="345">
        <f t="shared" si="21"/>
        <v>395326.56999999995</v>
      </c>
      <c r="AQ142" s="346">
        <f t="shared" si="22"/>
        <v>3151395.5599999996</v>
      </c>
      <c r="AR142" s="347">
        <f t="shared" si="23"/>
        <v>3626489.86</v>
      </c>
      <c r="AS142" s="250">
        <f t="shared" si="18"/>
        <v>-475094.30000000028</v>
      </c>
    </row>
    <row r="143" spans="1:45" ht="14.4" thickBot="1" x14ac:dyDescent="0.3">
      <c r="A143" s="238" t="s">
        <v>326</v>
      </c>
      <c r="B143" s="238" t="s">
        <v>47</v>
      </c>
      <c r="C143" s="276">
        <v>4153</v>
      </c>
      <c r="D143" s="277" t="s">
        <v>944</v>
      </c>
      <c r="E143" t="s">
        <v>2758</v>
      </c>
      <c r="F143" s="336">
        <v>418589.44</v>
      </c>
      <c r="G143" s="336">
        <v>25600</v>
      </c>
      <c r="H143" s="336">
        <v>142407.78</v>
      </c>
      <c r="K143" s="310">
        <v>542880.92000000004</v>
      </c>
      <c r="L143" s="310">
        <v>326241.46999999997</v>
      </c>
      <c r="O143" s="343">
        <v>6000</v>
      </c>
      <c r="P143" s="343">
        <v>38117.199999999997</v>
      </c>
      <c r="R143" s="343">
        <v>1206</v>
      </c>
      <c r="T143" s="310">
        <v>124470</v>
      </c>
      <c r="V143" s="310">
        <v>-524004.89</v>
      </c>
      <c r="W143" s="310">
        <v>2115546</v>
      </c>
      <c r="X143" s="330">
        <v>990971.01</v>
      </c>
      <c r="Y143" s="330">
        <v>10000</v>
      </c>
      <c r="Z143" s="330">
        <v>483.38</v>
      </c>
      <c r="AB143" s="330">
        <v>1043355.6</v>
      </c>
      <c r="AC143" s="330">
        <v>221800</v>
      </c>
      <c r="AD143" s="334">
        <v>1413008.6</v>
      </c>
      <c r="AE143" s="334">
        <v>10910</v>
      </c>
      <c r="AF143" s="334">
        <v>500</v>
      </c>
      <c r="AG143" s="334">
        <v>805490.61</v>
      </c>
      <c r="AH143" s="334">
        <v>150577.63</v>
      </c>
      <c r="AL143" s="334">
        <v>191737.85</v>
      </c>
      <c r="AN143" s="321">
        <f t="shared" si="19"/>
        <v>586597.22</v>
      </c>
      <c r="AO143" s="344">
        <f t="shared" si="20"/>
        <v>45323.199999999997</v>
      </c>
      <c r="AP143" s="345">
        <f t="shared" si="21"/>
        <v>541274.02</v>
      </c>
      <c r="AQ143" s="346">
        <f t="shared" si="22"/>
        <v>2266609.9900000002</v>
      </c>
      <c r="AR143" s="347">
        <f t="shared" si="23"/>
        <v>2572224.69</v>
      </c>
      <c r="AS143" s="250">
        <f t="shared" si="18"/>
        <v>-305614.69999999972</v>
      </c>
    </row>
    <row r="144" spans="1:45" ht="14.4" thickBot="1" x14ac:dyDescent="0.3">
      <c r="A144" s="238" t="s">
        <v>326</v>
      </c>
      <c r="B144" s="238" t="s">
        <v>47</v>
      </c>
      <c r="C144" s="276">
        <v>2552</v>
      </c>
      <c r="D144" s="277" t="s">
        <v>945</v>
      </c>
      <c r="E144" t="s">
        <v>2759</v>
      </c>
      <c r="F144" s="336">
        <v>254791.6</v>
      </c>
      <c r="G144" s="336">
        <v>16054.15</v>
      </c>
      <c r="H144" s="336">
        <v>160745.43</v>
      </c>
      <c r="K144" s="310">
        <v>1035721.02</v>
      </c>
      <c r="L144" s="310">
        <v>10301.879999999999</v>
      </c>
      <c r="O144" s="343">
        <v>0</v>
      </c>
      <c r="P144" s="343">
        <v>60832.66</v>
      </c>
      <c r="R144" s="343">
        <v>1874</v>
      </c>
      <c r="T144" s="310">
        <v>44726</v>
      </c>
      <c r="V144" s="310">
        <v>-628255.29</v>
      </c>
      <c r="W144" s="310">
        <v>2263113.85</v>
      </c>
      <c r="X144" s="330">
        <v>692971.61</v>
      </c>
      <c r="Y144" s="330">
        <v>65200</v>
      </c>
      <c r="Z144" s="330">
        <v>290.66000000000003</v>
      </c>
      <c r="AB144" s="330">
        <v>928858.5</v>
      </c>
      <c r="AC144" s="330">
        <v>248000</v>
      </c>
      <c r="AD144" s="334">
        <v>1349024.5</v>
      </c>
      <c r="AE144" s="334">
        <v>2300</v>
      </c>
      <c r="AG144" s="334">
        <v>591176.43999999994</v>
      </c>
      <c r="AH144" s="334">
        <v>134291.07</v>
      </c>
      <c r="AL144" s="334">
        <v>123205.9</v>
      </c>
      <c r="AN144" s="321">
        <f t="shared" si="19"/>
        <v>431591.18</v>
      </c>
      <c r="AO144" s="344">
        <f t="shared" si="20"/>
        <v>62706.66</v>
      </c>
      <c r="AP144" s="345">
        <f t="shared" si="21"/>
        <v>368884.52</v>
      </c>
      <c r="AQ144" s="346">
        <f t="shared" si="22"/>
        <v>1935320.77</v>
      </c>
      <c r="AR144" s="347">
        <f t="shared" si="23"/>
        <v>2199997.91</v>
      </c>
      <c r="AS144" s="250">
        <f t="shared" si="18"/>
        <v>-264677.14000000013</v>
      </c>
    </row>
    <row r="145" spans="1:45" ht="14.4" thickBot="1" x14ac:dyDescent="0.3">
      <c r="A145" s="238" t="s">
        <v>326</v>
      </c>
      <c r="B145" s="238" t="s">
        <v>47</v>
      </c>
      <c r="C145" s="276">
        <v>5199</v>
      </c>
      <c r="D145" s="277" t="s">
        <v>946</v>
      </c>
      <c r="E145" t="s">
        <v>2760</v>
      </c>
      <c r="F145" s="336">
        <v>277736.46999999997</v>
      </c>
      <c r="G145" s="336">
        <v>88835.75</v>
      </c>
      <c r="H145" s="336">
        <v>450014.33</v>
      </c>
      <c r="K145" s="310">
        <v>663183.80000000005</v>
      </c>
      <c r="L145" s="310">
        <v>54187.57</v>
      </c>
      <c r="O145" s="343">
        <v>3500</v>
      </c>
      <c r="P145" s="343">
        <v>67237.98</v>
      </c>
      <c r="R145" s="343">
        <v>2063</v>
      </c>
      <c r="T145" s="310">
        <v>63500</v>
      </c>
      <c r="V145" s="310">
        <v>-920789</v>
      </c>
      <c r="W145" s="310">
        <v>2512572.4500000002</v>
      </c>
      <c r="X145" s="330">
        <v>1071831.42</v>
      </c>
      <c r="Y145" s="330">
        <v>189000</v>
      </c>
      <c r="Z145" s="330">
        <v>412.63</v>
      </c>
      <c r="AB145" s="330">
        <v>1744876.5</v>
      </c>
      <c r="AC145" s="330">
        <v>257286.5</v>
      </c>
      <c r="AD145" s="334">
        <v>2211900.9500000002</v>
      </c>
      <c r="AE145" s="334">
        <v>24428</v>
      </c>
      <c r="AG145" s="334">
        <v>1041661.03</v>
      </c>
      <c r="AH145" s="334">
        <v>52601.93</v>
      </c>
      <c r="AL145" s="334">
        <v>126941.65</v>
      </c>
      <c r="AN145" s="321">
        <f t="shared" si="19"/>
        <v>816586.55</v>
      </c>
      <c r="AO145" s="344">
        <f t="shared" si="20"/>
        <v>72800.98</v>
      </c>
      <c r="AP145" s="345">
        <f t="shared" si="21"/>
        <v>743785.57000000007</v>
      </c>
      <c r="AQ145" s="346">
        <f t="shared" si="22"/>
        <v>3263407.05</v>
      </c>
      <c r="AR145" s="347">
        <f t="shared" si="23"/>
        <v>3457533.5600000005</v>
      </c>
      <c r="AS145" s="250">
        <f t="shared" si="18"/>
        <v>-194126.51000000071</v>
      </c>
    </row>
    <row r="146" spans="1:45" ht="14.4" thickBot="1" x14ac:dyDescent="0.3">
      <c r="A146" s="238" t="s">
        <v>326</v>
      </c>
      <c r="B146" s="238" t="s">
        <v>47</v>
      </c>
      <c r="C146" s="276">
        <v>7299</v>
      </c>
      <c r="D146" s="277" t="s">
        <v>947</v>
      </c>
      <c r="E146" t="s">
        <v>2761</v>
      </c>
      <c r="F146" s="336">
        <v>360439.73</v>
      </c>
      <c r="G146" s="336">
        <v>145352.85</v>
      </c>
      <c r="H146" s="336">
        <v>293751</v>
      </c>
      <c r="K146" s="310">
        <v>1804783.56</v>
      </c>
      <c r="L146" s="310">
        <v>434729.74</v>
      </c>
      <c r="O146" s="343">
        <v>0</v>
      </c>
      <c r="P146" s="343">
        <v>77021.27</v>
      </c>
      <c r="R146" s="343">
        <v>2522</v>
      </c>
      <c r="V146" s="310">
        <v>2363915.84</v>
      </c>
      <c r="W146" s="310">
        <v>1298036.29</v>
      </c>
      <c r="X146" s="330">
        <v>1446472.62</v>
      </c>
      <c r="Z146" s="330">
        <v>812.82</v>
      </c>
      <c r="AB146" s="330">
        <v>953419</v>
      </c>
      <c r="AC146" s="330">
        <v>2400</v>
      </c>
      <c r="AD146" s="334">
        <v>1632129</v>
      </c>
      <c r="AE146" s="334">
        <v>18550</v>
      </c>
      <c r="AG146" s="334">
        <v>1000806.95</v>
      </c>
      <c r="AH146" s="334">
        <v>314908.15999999997</v>
      </c>
      <c r="AL146" s="334">
        <v>139148.85</v>
      </c>
      <c r="AN146" s="321">
        <f t="shared" si="19"/>
        <v>799543.58</v>
      </c>
      <c r="AO146" s="344">
        <f t="shared" si="20"/>
        <v>79543.27</v>
      </c>
      <c r="AP146" s="345">
        <f t="shared" si="21"/>
        <v>720000.30999999994</v>
      </c>
      <c r="AQ146" s="346">
        <f t="shared" si="22"/>
        <v>2403104.4400000004</v>
      </c>
      <c r="AR146" s="347">
        <f t="shared" si="23"/>
        <v>3105542.9600000004</v>
      </c>
      <c r="AS146" s="250">
        <f t="shared" si="18"/>
        <v>-702438.52</v>
      </c>
    </row>
    <row r="147" spans="1:45" ht="14.4" thickBot="1" x14ac:dyDescent="0.3">
      <c r="A147" s="238" t="s">
        <v>330</v>
      </c>
      <c r="B147" s="238" t="s">
        <v>48</v>
      </c>
      <c r="C147" s="276">
        <v>3325</v>
      </c>
      <c r="D147" s="277" t="s">
        <v>948</v>
      </c>
      <c r="E147" t="s">
        <v>2762</v>
      </c>
      <c r="F147" s="336">
        <v>440095.59</v>
      </c>
      <c r="G147" s="336">
        <v>91559.6</v>
      </c>
      <c r="H147" s="336">
        <v>581989.84</v>
      </c>
      <c r="K147" s="310">
        <v>722121.33</v>
      </c>
      <c r="L147" s="310">
        <v>497446.18</v>
      </c>
      <c r="O147" s="343">
        <v>0</v>
      </c>
      <c r="P147" s="343">
        <v>39392.6</v>
      </c>
      <c r="R147" s="343">
        <v>0</v>
      </c>
      <c r="V147" s="310">
        <v>402738.99</v>
      </c>
      <c r="W147" s="310">
        <v>1854562.35</v>
      </c>
      <c r="X147" s="330">
        <v>872557.35</v>
      </c>
      <c r="Y147" s="330">
        <v>73860</v>
      </c>
      <c r="Z147" s="330">
        <v>425.66</v>
      </c>
      <c r="AB147" s="330">
        <v>1119957</v>
      </c>
      <c r="AC147" s="330">
        <v>301204.15999999997</v>
      </c>
      <c r="AD147" s="334">
        <v>1542928</v>
      </c>
      <c r="AE147" s="334">
        <v>19160</v>
      </c>
      <c r="AG147" s="334">
        <v>616148.76</v>
      </c>
      <c r="AH147" s="334">
        <v>124610.51</v>
      </c>
      <c r="AL147" s="334">
        <v>28638.3</v>
      </c>
      <c r="AN147" s="321">
        <f t="shared" si="19"/>
        <v>1113645.03</v>
      </c>
      <c r="AO147" s="344">
        <f t="shared" si="20"/>
        <v>39392.6</v>
      </c>
      <c r="AP147" s="345">
        <f t="shared" si="21"/>
        <v>1074252.43</v>
      </c>
      <c r="AQ147" s="346">
        <f t="shared" si="22"/>
        <v>2368004.17</v>
      </c>
      <c r="AR147" s="347">
        <f t="shared" si="23"/>
        <v>2331485.5699999994</v>
      </c>
      <c r="AS147" s="250">
        <f t="shared" si="18"/>
        <v>36518.600000000559</v>
      </c>
    </row>
    <row r="148" spans="1:45" ht="14.4" thickBot="1" x14ac:dyDescent="0.3">
      <c r="A148" s="238" t="s">
        <v>330</v>
      </c>
      <c r="B148" s="238" t="s">
        <v>48</v>
      </c>
      <c r="C148" s="276">
        <v>5397</v>
      </c>
      <c r="D148" s="277" t="s">
        <v>949</v>
      </c>
      <c r="E148" t="s">
        <v>2763</v>
      </c>
      <c r="F148" s="336">
        <v>1686131.92</v>
      </c>
      <c r="G148" s="336">
        <v>69565.25</v>
      </c>
      <c r="H148" s="336">
        <v>26368.26</v>
      </c>
      <c r="K148" s="310">
        <v>679732.51</v>
      </c>
      <c r="L148" s="310">
        <v>515241.11</v>
      </c>
      <c r="O148" s="343">
        <v>0</v>
      </c>
      <c r="P148" s="343">
        <v>46650</v>
      </c>
      <c r="R148" s="343">
        <v>0</v>
      </c>
      <c r="V148" s="310">
        <v>-536158.89</v>
      </c>
      <c r="W148" s="310">
        <v>3974625.34</v>
      </c>
      <c r="X148" s="330">
        <v>1097712.1299999999</v>
      </c>
      <c r="Y148" s="330">
        <v>156240</v>
      </c>
      <c r="Z148" s="330">
        <v>2186.4899999999998</v>
      </c>
      <c r="AB148" s="330">
        <v>1049059.2</v>
      </c>
      <c r="AC148" s="330">
        <v>306229.84000000003</v>
      </c>
      <c r="AD148" s="334">
        <v>1705180.2</v>
      </c>
      <c r="AE148" s="334">
        <v>25100</v>
      </c>
      <c r="AG148" s="334">
        <v>1010210.44</v>
      </c>
      <c r="AH148" s="334">
        <v>281221.57</v>
      </c>
      <c r="AL148" s="334">
        <v>97792.85</v>
      </c>
      <c r="AN148" s="321">
        <f t="shared" si="19"/>
        <v>1782065.43</v>
      </c>
      <c r="AO148" s="344">
        <f t="shared" si="20"/>
        <v>46650</v>
      </c>
      <c r="AP148" s="345">
        <f t="shared" si="21"/>
        <v>1735415.43</v>
      </c>
      <c r="AQ148" s="346">
        <f t="shared" si="22"/>
        <v>2611427.6599999997</v>
      </c>
      <c r="AR148" s="347">
        <f t="shared" si="23"/>
        <v>3119505.0599999996</v>
      </c>
      <c r="AS148" s="250">
        <f t="shared" si="18"/>
        <v>-508077.39999999991</v>
      </c>
    </row>
    <row r="149" spans="1:45" ht="14.4" thickBot="1" x14ac:dyDescent="0.3">
      <c r="A149" s="238" t="s">
        <v>330</v>
      </c>
      <c r="B149" s="238" t="s">
        <v>48</v>
      </c>
      <c r="C149" s="276">
        <v>2048</v>
      </c>
      <c r="D149" s="277" t="s">
        <v>950</v>
      </c>
      <c r="E149" t="s">
        <v>2764</v>
      </c>
      <c r="F149" s="336">
        <v>653131.27</v>
      </c>
      <c r="G149" s="336">
        <v>6668</v>
      </c>
      <c r="H149" s="336">
        <v>79661.62</v>
      </c>
      <c r="K149" s="310">
        <v>909106.2</v>
      </c>
      <c r="L149" s="310">
        <v>406350.83</v>
      </c>
      <c r="O149" s="343">
        <v>17200</v>
      </c>
      <c r="P149" s="343">
        <v>49302.6</v>
      </c>
      <c r="R149" s="343">
        <v>1122</v>
      </c>
      <c r="V149" s="310">
        <v>-417835.31</v>
      </c>
      <c r="W149" s="310">
        <v>2427116.52</v>
      </c>
      <c r="X149" s="330">
        <v>914479.15</v>
      </c>
      <c r="Y149" s="330">
        <v>189275</v>
      </c>
      <c r="Z149" s="330">
        <v>611.30999999999995</v>
      </c>
      <c r="AB149" s="330">
        <v>1625307.7</v>
      </c>
      <c r="AC149" s="330">
        <v>197576.6</v>
      </c>
      <c r="AD149" s="334">
        <v>1862696.7</v>
      </c>
      <c r="AE149" s="334">
        <v>1640</v>
      </c>
      <c r="AF149" s="334">
        <v>3512</v>
      </c>
      <c r="AG149" s="334">
        <v>778856.54</v>
      </c>
      <c r="AH149" s="334">
        <v>223278.21</v>
      </c>
      <c r="AI149" s="334">
        <v>32700</v>
      </c>
      <c r="AL149" s="334">
        <v>46554.2</v>
      </c>
      <c r="AN149" s="321">
        <f t="shared" si="19"/>
        <v>739460.89</v>
      </c>
      <c r="AO149" s="344">
        <f t="shared" si="20"/>
        <v>67624.600000000006</v>
      </c>
      <c r="AP149" s="345">
        <f t="shared" si="21"/>
        <v>671836.29</v>
      </c>
      <c r="AQ149" s="346">
        <f t="shared" si="22"/>
        <v>2927249.7600000002</v>
      </c>
      <c r="AR149" s="347">
        <f t="shared" si="23"/>
        <v>2949237.6500000004</v>
      </c>
      <c r="AS149" s="250">
        <f t="shared" si="18"/>
        <v>-21987.89000000013</v>
      </c>
    </row>
    <row r="150" spans="1:45" ht="14.4" thickBot="1" x14ac:dyDescent="0.3">
      <c r="A150" s="238" t="s">
        <v>330</v>
      </c>
      <c r="B150" s="238" t="s">
        <v>48</v>
      </c>
      <c r="C150" s="276">
        <v>5559</v>
      </c>
      <c r="D150" s="277" t="s">
        <v>951</v>
      </c>
      <c r="E150" t="s">
        <v>2765</v>
      </c>
      <c r="F150" s="336">
        <v>1267158.23</v>
      </c>
      <c r="G150" s="336">
        <v>51219.78</v>
      </c>
      <c r="H150" s="336">
        <v>234983.28</v>
      </c>
      <c r="K150" s="310">
        <v>659613.66</v>
      </c>
      <c r="L150" s="310">
        <v>573933.9</v>
      </c>
      <c r="O150" s="343">
        <v>16440</v>
      </c>
      <c r="P150" s="343">
        <v>87400</v>
      </c>
      <c r="R150" s="343">
        <v>3995.62</v>
      </c>
      <c r="V150" s="310">
        <v>367676.88</v>
      </c>
      <c r="W150" s="310">
        <v>2538450.7999999998</v>
      </c>
      <c r="X150" s="330">
        <v>1195099.3999999999</v>
      </c>
      <c r="Y150" s="330">
        <v>290020</v>
      </c>
      <c r="Z150" s="330">
        <v>1487.93</v>
      </c>
      <c r="AB150" s="330">
        <v>1739940</v>
      </c>
      <c r="AC150" s="330">
        <v>355538.44</v>
      </c>
      <c r="AD150" s="334">
        <v>2226557</v>
      </c>
      <c r="AE150" s="334">
        <v>6920</v>
      </c>
      <c r="AG150" s="334">
        <v>1140301.44</v>
      </c>
      <c r="AH150" s="334">
        <v>304611.3</v>
      </c>
      <c r="AL150" s="334">
        <v>130750.48</v>
      </c>
      <c r="AN150" s="321">
        <f t="shared" si="19"/>
        <v>1553361.29</v>
      </c>
      <c r="AO150" s="344">
        <f t="shared" si="20"/>
        <v>107835.62</v>
      </c>
      <c r="AP150" s="345">
        <f t="shared" si="21"/>
        <v>1445525.67</v>
      </c>
      <c r="AQ150" s="346">
        <f t="shared" si="22"/>
        <v>3582085.77</v>
      </c>
      <c r="AR150" s="347">
        <f t="shared" si="23"/>
        <v>3809140.2199999997</v>
      </c>
      <c r="AS150" s="250">
        <f t="shared" si="18"/>
        <v>-227054.44999999972</v>
      </c>
    </row>
    <row r="151" spans="1:45" ht="14.4" thickBot="1" x14ac:dyDescent="0.3">
      <c r="A151" s="238" t="s">
        <v>330</v>
      </c>
      <c r="B151" s="238" t="s">
        <v>48</v>
      </c>
      <c r="C151" s="276">
        <v>3394</v>
      </c>
      <c r="D151" s="277" t="s">
        <v>952</v>
      </c>
      <c r="E151" t="s">
        <v>2766</v>
      </c>
      <c r="F151" s="336">
        <v>1050224.6399999999</v>
      </c>
      <c r="G151" s="336">
        <v>107000.51</v>
      </c>
      <c r="H151" s="336">
        <v>585206.47</v>
      </c>
      <c r="K151" s="310">
        <v>948791.87</v>
      </c>
      <c r="L151" s="310">
        <v>299958.43</v>
      </c>
      <c r="O151" s="343">
        <v>6760</v>
      </c>
      <c r="P151" s="343">
        <v>79128.14</v>
      </c>
      <c r="R151" s="343">
        <v>0</v>
      </c>
      <c r="V151" s="310">
        <v>-332528.2</v>
      </c>
      <c r="W151" s="310">
        <v>3053279.47</v>
      </c>
      <c r="X151" s="330">
        <v>1531524.61</v>
      </c>
      <c r="Y151" s="330">
        <v>185000</v>
      </c>
      <c r="Z151" s="330">
        <v>1235.3800000000001</v>
      </c>
      <c r="AB151" s="330">
        <v>1066633.5</v>
      </c>
      <c r="AC151" s="330">
        <v>187062.32</v>
      </c>
      <c r="AD151" s="334">
        <v>1726853.5</v>
      </c>
      <c r="AE151" s="334">
        <v>20996</v>
      </c>
      <c r="AG151" s="334">
        <v>838406.1</v>
      </c>
      <c r="AH151" s="334">
        <v>126402.7</v>
      </c>
      <c r="AL151" s="334">
        <v>74255</v>
      </c>
      <c r="AN151" s="321">
        <f t="shared" si="19"/>
        <v>1742431.6199999999</v>
      </c>
      <c r="AO151" s="344">
        <f t="shared" si="20"/>
        <v>85888.14</v>
      </c>
      <c r="AP151" s="345">
        <f t="shared" si="21"/>
        <v>1656543.48</v>
      </c>
      <c r="AQ151" s="346">
        <f t="shared" si="22"/>
        <v>2971455.81</v>
      </c>
      <c r="AR151" s="347">
        <f t="shared" si="23"/>
        <v>2786913.3000000003</v>
      </c>
      <c r="AS151" s="250">
        <f t="shared" si="18"/>
        <v>184542.50999999978</v>
      </c>
    </row>
    <row r="152" spans="1:45" ht="14.4" thickBot="1" x14ac:dyDescent="0.3">
      <c r="A152" s="238" t="s">
        <v>330</v>
      </c>
      <c r="B152" s="238" t="s">
        <v>48</v>
      </c>
      <c r="C152" s="276">
        <v>4182</v>
      </c>
      <c r="D152" s="277" t="s">
        <v>953</v>
      </c>
      <c r="E152" t="s">
        <v>2767</v>
      </c>
      <c r="F152" s="336">
        <v>1002267.55</v>
      </c>
      <c r="G152" s="336">
        <v>20290.689999999999</v>
      </c>
      <c r="H152" s="336">
        <v>43372.37</v>
      </c>
      <c r="K152" s="310">
        <v>230306.66</v>
      </c>
      <c r="L152" s="310">
        <v>218462</v>
      </c>
      <c r="O152" s="343">
        <v>0</v>
      </c>
      <c r="P152" s="343">
        <v>29650</v>
      </c>
      <c r="R152" s="343">
        <v>901</v>
      </c>
      <c r="V152" s="310">
        <v>-117023.27</v>
      </c>
      <c r="W152" s="310">
        <v>1819262.69</v>
      </c>
      <c r="X152" s="330">
        <v>1027965.59</v>
      </c>
      <c r="Y152" s="330">
        <v>157530</v>
      </c>
      <c r="Z152" s="330">
        <v>1331.56</v>
      </c>
      <c r="AB152" s="330">
        <v>1208314.5</v>
      </c>
      <c r="AC152" s="330">
        <v>278484.2</v>
      </c>
      <c r="AD152" s="334">
        <v>1745526.48</v>
      </c>
      <c r="AE152" s="334">
        <v>12764</v>
      </c>
      <c r="AG152" s="334">
        <v>928613.02</v>
      </c>
      <c r="AH152" s="334">
        <v>82781.31</v>
      </c>
      <c r="AL152" s="334">
        <v>122032.19</v>
      </c>
      <c r="AN152" s="321">
        <f t="shared" si="19"/>
        <v>1065930.6100000001</v>
      </c>
      <c r="AO152" s="344">
        <f t="shared" si="20"/>
        <v>30551</v>
      </c>
      <c r="AP152" s="345">
        <f t="shared" si="21"/>
        <v>1035379.6100000001</v>
      </c>
      <c r="AQ152" s="346">
        <f t="shared" si="22"/>
        <v>2673625.85</v>
      </c>
      <c r="AR152" s="347">
        <f t="shared" si="23"/>
        <v>2891717</v>
      </c>
      <c r="AS152" s="250">
        <f t="shared" si="18"/>
        <v>-218091.14999999991</v>
      </c>
    </row>
    <row r="153" spans="1:45" ht="14.4" thickBot="1" x14ac:dyDescent="0.3">
      <c r="A153" s="238" t="s">
        <v>330</v>
      </c>
      <c r="B153" s="238" t="s">
        <v>48</v>
      </c>
      <c r="C153" s="276">
        <v>4497</v>
      </c>
      <c r="D153" s="277" t="s">
        <v>954</v>
      </c>
      <c r="E153" t="s">
        <v>2768</v>
      </c>
      <c r="F153" s="336">
        <v>415553.66</v>
      </c>
      <c r="G153" s="336">
        <v>24000</v>
      </c>
      <c r="H153" s="336">
        <v>610486.85</v>
      </c>
      <c r="K153" s="310">
        <v>826633.67</v>
      </c>
      <c r="L153" s="310">
        <v>277168.75</v>
      </c>
      <c r="O153" s="343">
        <v>5560</v>
      </c>
      <c r="P153" s="343">
        <v>26796</v>
      </c>
      <c r="R153" s="343">
        <v>1682</v>
      </c>
      <c r="V153" s="310">
        <v>-365813.97</v>
      </c>
      <c r="W153" s="310">
        <v>2522678.58</v>
      </c>
      <c r="X153" s="330">
        <v>963757.73</v>
      </c>
      <c r="Y153" s="330">
        <v>171040</v>
      </c>
      <c r="Z153" s="330">
        <v>549.92999999999995</v>
      </c>
      <c r="AB153" s="330">
        <v>1313392.5</v>
      </c>
      <c r="AC153" s="330">
        <v>215760.96</v>
      </c>
      <c r="AD153" s="334">
        <v>1717162.5</v>
      </c>
      <c r="AE153" s="334">
        <v>5388</v>
      </c>
      <c r="AG153" s="334">
        <v>773562.93</v>
      </c>
      <c r="AH153" s="334">
        <v>188010.51</v>
      </c>
      <c r="AL153" s="334">
        <v>17436.86</v>
      </c>
      <c r="AN153" s="321">
        <f t="shared" si="19"/>
        <v>1050040.51</v>
      </c>
      <c r="AO153" s="344">
        <f t="shared" si="20"/>
        <v>34038</v>
      </c>
      <c r="AP153" s="345">
        <f t="shared" si="21"/>
        <v>1016002.51</v>
      </c>
      <c r="AQ153" s="346">
        <f t="shared" si="22"/>
        <v>2664501.12</v>
      </c>
      <c r="AR153" s="347">
        <f t="shared" si="23"/>
        <v>2701560.8000000003</v>
      </c>
      <c r="AS153" s="250">
        <f t="shared" si="18"/>
        <v>-37059.680000000168</v>
      </c>
    </row>
    <row r="154" spans="1:45" ht="14.4" thickBot="1" x14ac:dyDescent="0.3">
      <c r="A154" s="238" t="s">
        <v>330</v>
      </c>
      <c r="B154" s="238" t="s">
        <v>48</v>
      </c>
      <c r="C154" s="276">
        <v>4239</v>
      </c>
      <c r="D154" s="277" t="s">
        <v>955</v>
      </c>
      <c r="E154" t="s">
        <v>2769</v>
      </c>
      <c r="F154" s="336">
        <v>437162.17</v>
      </c>
      <c r="G154" s="336">
        <v>11902.25</v>
      </c>
      <c r="H154" s="336">
        <v>88414.21</v>
      </c>
      <c r="K154" s="310">
        <v>896748.76</v>
      </c>
      <c r="L154" s="310">
        <v>225416.91</v>
      </c>
      <c r="O154" s="343">
        <v>4530</v>
      </c>
      <c r="P154" s="343">
        <v>38841.300000000003</v>
      </c>
      <c r="R154" s="343">
        <v>0</v>
      </c>
      <c r="V154" s="310">
        <v>-2818447.81</v>
      </c>
      <c r="W154" s="310">
        <v>4801199.47</v>
      </c>
      <c r="X154" s="330">
        <v>761951.86</v>
      </c>
      <c r="Y154" s="330">
        <v>106525</v>
      </c>
      <c r="Z154" s="330">
        <v>446.8</v>
      </c>
      <c r="AB154" s="330">
        <v>488385</v>
      </c>
      <c r="AC154" s="330">
        <v>258848.08</v>
      </c>
      <c r="AD154" s="334">
        <v>849818</v>
      </c>
      <c r="AE154" s="334">
        <v>10916</v>
      </c>
      <c r="AG154" s="334">
        <v>783511.07</v>
      </c>
      <c r="AH154" s="334">
        <v>297509.33</v>
      </c>
      <c r="AL154" s="334">
        <v>40881</v>
      </c>
      <c r="AN154" s="321">
        <f t="shared" si="19"/>
        <v>537478.63</v>
      </c>
      <c r="AO154" s="344">
        <f t="shared" si="20"/>
        <v>43371.3</v>
      </c>
      <c r="AP154" s="345">
        <f t="shared" si="21"/>
        <v>494107.33</v>
      </c>
      <c r="AQ154" s="346">
        <f t="shared" si="22"/>
        <v>1616156.7400000002</v>
      </c>
      <c r="AR154" s="347">
        <f t="shared" si="23"/>
        <v>1982635.4</v>
      </c>
      <c r="AS154" s="250">
        <f t="shared" si="18"/>
        <v>-366478.65999999968</v>
      </c>
    </row>
    <row r="155" spans="1:45" ht="14.4" thickBot="1" x14ac:dyDescent="0.3">
      <c r="A155" s="238" t="s">
        <v>330</v>
      </c>
      <c r="B155" s="238" t="s">
        <v>48</v>
      </c>
      <c r="C155" s="276">
        <v>3891</v>
      </c>
      <c r="D155" s="277" t="s">
        <v>956</v>
      </c>
      <c r="E155" t="s">
        <v>2770</v>
      </c>
      <c r="F155" s="336">
        <v>313525.57</v>
      </c>
      <c r="G155" s="336">
        <v>41580.15</v>
      </c>
      <c r="H155" s="336">
        <v>443555.13</v>
      </c>
      <c r="K155" s="310">
        <v>1020126.25</v>
      </c>
      <c r="L155" s="310">
        <v>358849.24</v>
      </c>
      <c r="O155" s="343">
        <v>40500</v>
      </c>
      <c r="P155" s="343">
        <v>46024.85</v>
      </c>
      <c r="R155" s="343">
        <v>1970</v>
      </c>
      <c r="V155" s="310">
        <v>-2832338.71</v>
      </c>
      <c r="W155" s="310">
        <v>5209136.26</v>
      </c>
      <c r="X155" s="330">
        <v>1009356.82</v>
      </c>
      <c r="Z155" s="330">
        <v>423.02</v>
      </c>
      <c r="AB155" s="330">
        <v>1574255</v>
      </c>
      <c r="AC155" s="330">
        <v>243608.56</v>
      </c>
      <c r="AD155" s="334">
        <v>1944393</v>
      </c>
      <c r="AE155" s="334">
        <v>16112</v>
      </c>
      <c r="AG155" s="334">
        <v>612829</v>
      </c>
      <c r="AH155" s="334">
        <v>459138.16</v>
      </c>
      <c r="AL155" s="334">
        <v>82827.3</v>
      </c>
      <c r="AN155" s="321">
        <f t="shared" si="19"/>
        <v>798660.85000000009</v>
      </c>
      <c r="AO155" s="344">
        <f t="shared" si="20"/>
        <v>88494.85</v>
      </c>
      <c r="AP155" s="345">
        <f t="shared" si="21"/>
        <v>710166.00000000012</v>
      </c>
      <c r="AQ155" s="346">
        <f t="shared" si="22"/>
        <v>2827643.4</v>
      </c>
      <c r="AR155" s="347">
        <f t="shared" si="23"/>
        <v>3115299.46</v>
      </c>
      <c r="AS155" s="250">
        <f t="shared" si="18"/>
        <v>-287656.06000000006</v>
      </c>
    </row>
    <row r="156" spans="1:45" ht="14.4" thickBot="1" x14ac:dyDescent="0.3">
      <c r="A156" s="238" t="s">
        <v>330</v>
      </c>
      <c r="B156" s="238" t="s">
        <v>48</v>
      </c>
      <c r="C156" s="276">
        <v>3687</v>
      </c>
      <c r="D156" s="277" t="s">
        <v>957</v>
      </c>
      <c r="E156" t="s">
        <v>2771</v>
      </c>
      <c r="F156" s="336">
        <v>665467.80000000005</v>
      </c>
      <c r="G156" s="336">
        <v>24630.18</v>
      </c>
      <c r="H156" s="336">
        <v>367106.25</v>
      </c>
      <c r="K156" s="310">
        <v>701659.72</v>
      </c>
      <c r="L156" s="310">
        <v>128919.55</v>
      </c>
      <c r="O156" s="343">
        <v>3500</v>
      </c>
      <c r="P156" s="343">
        <v>37400</v>
      </c>
      <c r="R156" s="343">
        <v>0</v>
      </c>
      <c r="V156" s="310">
        <v>-278359.44</v>
      </c>
      <c r="W156" s="310">
        <v>2453318.4700000002</v>
      </c>
      <c r="X156" s="330">
        <v>704771.19</v>
      </c>
      <c r="Z156" s="330">
        <v>873.18</v>
      </c>
      <c r="AB156" s="330">
        <v>832946.03</v>
      </c>
      <c r="AC156" s="330">
        <v>223335.2</v>
      </c>
      <c r="AD156" s="334">
        <v>1147990.03</v>
      </c>
      <c r="AE156" s="334">
        <v>8648</v>
      </c>
      <c r="AG156" s="334">
        <v>741921.58</v>
      </c>
      <c r="AH156" s="334">
        <v>173342.87</v>
      </c>
      <c r="AL156" s="334">
        <v>18098.650000000001</v>
      </c>
      <c r="AN156" s="321">
        <f t="shared" si="19"/>
        <v>1057204.23</v>
      </c>
      <c r="AO156" s="344">
        <f t="shared" si="20"/>
        <v>40900</v>
      </c>
      <c r="AP156" s="345">
        <f t="shared" si="21"/>
        <v>1016304.23</v>
      </c>
      <c r="AQ156" s="346">
        <f t="shared" si="22"/>
        <v>1761925.5999999999</v>
      </c>
      <c r="AR156" s="347">
        <f t="shared" si="23"/>
        <v>2090001.13</v>
      </c>
      <c r="AS156" s="250">
        <f t="shared" si="18"/>
        <v>-328075.53000000003</v>
      </c>
    </row>
    <row r="157" spans="1:45" ht="14.4" thickBot="1" x14ac:dyDescent="0.3">
      <c r="A157" s="238" t="s">
        <v>330</v>
      </c>
      <c r="B157" s="238" t="s">
        <v>48</v>
      </c>
      <c r="C157" s="276">
        <v>7013</v>
      </c>
      <c r="D157" s="277" t="s">
        <v>958</v>
      </c>
      <c r="E157" t="s">
        <v>2772</v>
      </c>
      <c r="F157" s="336">
        <v>2149992.79</v>
      </c>
      <c r="G157" s="336">
        <v>103008.88</v>
      </c>
      <c r="H157" s="336">
        <v>862544.27</v>
      </c>
      <c r="K157" s="310">
        <v>312155.8</v>
      </c>
      <c r="L157" s="310">
        <v>1741067.56</v>
      </c>
      <c r="O157" s="343">
        <v>4000</v>
      </c>
      <c r="P157" s="343">
        <v>73621.649999999994</v>
      </c>
      <c r="R157" s="343">
        <v>0</v>
      </c>
      <c r="V157" s="310">
        <v>271459.43</v>
      </c>
      <c r="W157" s="310">
        <v>4517827.99</v>
      </c>
      <c r="X157" s="330">
        <v>1548737.66</v>
      </c>
      <c r="Y157" s="330">
        <v>472900</v>
      </c>
      <c r="Z157" s="330">
        <v>2487.29</v>
      </c>
      <c r="AB157" s="330">
        <v>1450869</v>
      </c>
      <c r="AC157" s="330">
        <v>407874.24</v>
      </c>
      <c r="AD157" s="334">
        <v>2232606</v>
      </c>
      <c r="AE157" s="334">
        <v>26044</v>
      </c>
      <c r="AG157" s="334">
        <v>1052629.53</v>
      </c>
      <c r="AH157" s="334">
        <v>221851.33</v>
      </c>
      <c r="AL157" s="334">
        <v>47877.1</v>
      </c>
      <c r="AN157" s="321">
        <f t="shared" si="19"/>
        <v>3115545.94</v>
      </c>
      <c r="AO157" s="344">
        <f t="shared" si="20"/>
        <v>77621.649999999994</v>
      </c>
      <c r="AP157" s="345">
        <f t="shared" si="21"/>
        <v>3037924.29</v>
      </c>
      <c r="AQ157" s="346">
        <f t="shared" si="22"/>
        <v>3882868.1900000004</v>
      </c>
      <c r="AR157" s="347">
        <f t="shared" si="23"/>
        <v>3581007.9600000004</v>
      </c>
      <c r="AS157" s="250">
        <f t="shared" si="18"/>
        <v>301860.23</v>
      </c>
    </row>
    <row r="158" spans="1:45" ht="14.4" thickBot="1" x14ac:dyDescent="0.3">
      <c r="A158" s="238" t="s">
        <v>330</v>
      </c>
      <c r="B158" s="238" t="s">
        <v>48</v>
      </c>
      <c r="C158" s="276">
        <v>4588</v>
      </c>
      <c r="D158" s="277" t="s">
        <v>959</v>
      </c>
      <c r="E158" t="s">
        <v>2773</v>
      </c>
      <c r="F158" s="336">
        <v>444388.25</v>
      </c>
      <c r="G158" s="336">
        <v>13733.5</v>
      </c>
      <c r="H158" s="336">
        <v>61291.12</v>
      </c>
      <c r="K158" s="310">
        <v>562313.37</v>
      </c>
      <c r="L158" s="310">
        <v>278979.5</v>
      </c>
      <c r="O158" s="343">
        <v>0</v>
      </c>
      <c r="P158" s="343">
        <v>35391</v>
      </c>
      <c r="V158" s="310">
        <v>-1338908.82</v>
      </c>
      <c r="W158" s="310">
        <v>3061336.79</v>
      </c>
      <c r="X158" s="330">
        <v>1032388.26</v>
      </c>
      <c r="Y158" s="330">
        <v>120000</v>
      </c>
      <c r="Z158" s="330">
        <v>808.5</v>
      </c>
      <c r="AB158" s="330">
        <v>867094.2</v>
      </c>
      <c r="AC158" s="330">
        <v>266893.62</v>
      </c>
      <c r="AD158" s="334">
        <v>1256197.7</v>
      </c>
      <c r="AE158" s="334">
        <v>14560</v>
      </c>
      <c r="AG158" s="334">
        <v>1211839.29</v>
      </c>
      <c r="AH158" s="334">
        <v>145609.32</v>
      </c>
      <c r="AL158" s="334">
        <v>56091.5</v>
      </c>
      <c r="AN158" s="321">
        <f t="shared" si="19"/>
        <v>519412.87</v>
      </c>
      <c r="AO158" s="344">
        <f t="shared" si="20"/>
        <v>35391</v>
      </c>
      <c r="AP158" s="345">
        <f t="shared" si="21"/>
        <v>484021.87</v>
      </c>
      <c r="AQ158" s="346">
        <f t="shared" si="22"/>
        <v>2287184.58</v>
      </c>
      <c r="AR158" s="347">
        <f t="shared" si="23"/>
        <v>2684297.81</v>
      </c>
      <c r="AS158" s="250">
        <f t="shared" si="18"/>
        <v>-397113.23</v>
      </c>
    </row>
    <row r="159" spans="1:45" ht="14.4" thickBot="1" x14ac:dyDescent="0.3">
      <c r="A159" s="238" t="s">
        <v>330</v>
      </c>
      <c r="B159" s="238" t="s">
        <v>48</v>
      </c>
      <c r="C159" s="276">
        <v>2353</v>
      </c>
      <c r="D159" s="277" t="s">
        <v>960</v>
      </c>
      <c r="E159" t="s">
        <v>2774</v>
      </c>
      <c r="F159" s="336">
        <v>701280.77</v>
      </c>
      <c r="G159" s="336">
        <v>23662.25</v>
      </c>
      <c r="H159" s="336">
        <v>344541.91</v>
      </c>
      <c r="K159" s="310">
        <v>1702130.04</v>
      </c>
      <c r="L159" s="310">
        <v>570861.65</v>
      </c>
      <c r="O159" s="343">
        <v>0</v>
      </c>
      <c r="P159" s="343">
        <v>96240.19</v>
      </c>
      <c r="R159" s="343">
        <v>0</v>
      </c>
      <c r="V159" s="310">
        <v>840987.17</v>
      </c>
      <c r="W159" s="310">
        <v>2227904.62</v>
      </c>
      <c r="X159" s="330">
        <v>937958.63</v>
      </c>
      <c r="Y159" s="330">
        <v>80000</v>
      </c>
      <c r="Z159" s="330">
        <v>257.86</v>
      </c>
      <c r="AB159" s="330">
        <v>856746</v>
      </c>
      <c r="AC159" s="330">
        <v>190862.21</v>
      </c>
      <c r="AD159" s="334">
        <v>1195811.25</v>
      </c>
      <c r="AE159" s="334">
        <v>15660</v>
      </c>
      <c r="AG159" s="334">
        <v>547480.81000000006</v>
      </c>
      <c r="AH159" s="334">
        <v>38206.75</v>
      </c>
      <c r="AL159" s="334">
        <v>91321.25</v>
      </c>
      <c r="AN159" s="321">
        <f t="shared" si="19"/>
        <v>1069484.93</v>
      </c>
      <c r="AO159" s="344">
        <f t="shared" si="20"/>
        <v>96240.19</v>
      </c>
      <c r="AP159" s="345">
        <f t="shared" si="21"/>
        <v>973244.74</v>
      </c>
      <c r="AQ159" s="346">
        <f t="shared" si="22"/>
        <v>2065824.7</v>
      </c>
      <c r="AR159" s="347">
        <f t="shared" si="23"/>
        <v>1888480.06</v>
      </c>
      <c r="AS159" s="250">
        <f t="shared" si="18"/>
        <v>177344.6399999999</v>
      </c>
    </row>
    <row r="160" spans="1:45" ht="14.4" thickBot="1" x14ac:dyDescent="0.3">
      <c r="A160" s="238" t="s">
        <v>330</v>
      </c>
      <c r="B160" s="238" t="s">
        <v>48</v>
      </c>
      <c r="C160" s="276">
        <v>3206</v>
      </c>
      <c r="D160" s="277" t="s">
        <v>961</v>
      </c>
      <c r="E160" t="s">
        <v>2775</v>
      </c>
      <c r="F160" s="336">
        <v>562889.26</v>
      </c>
      <c r="G160" s="336">
        <v>93530.66</v>
      </c>
      <c r="H160" s="336">
        <v>435536.32</v>
      </c>
      <c r="K160" s="310">
        <v>1328516.3899999999</v>
      </c>
      <c r="L160" s="310">
        <v>320125.18</v>
      </c>
      <c r="O160" s="343">
        <v>4000</v>
      </c>
      <c r="P160" s="343">
        <v>51812.6</v>
      </c>
      <c r="R160" s="343">
        <v>0</v>
      </c>
      <c r="T160" s="310">
        <v>464</v>
      </c>
      <c r="V160" s="310">
        <v>1228096.83</v>
      </c>
      <c r="W160" s="310">
        <v>1652500.79</v>
      </c>
      <c r="X160" s="330">
        <v>729547.4</v>
      </c>
      <c r="Z160" s="330">
        <v>669.73</v>
      </c>
      <c r="AB160" s="330">
        <v>1001283</v>
      </c>
      <c r="AC160" s="330">
        <v>284035.44</v>
      </c>
      <c r="AD160" s="334">
        <v>1422918</v>
      </c>
      <c r="AE160" s="334">
        <v>28392</v>
      </c>
      <c r="AG160" s="334">
        <v>632382.12</v>
      </c>
      <c r="AH160" s="334">
        <v>128119.86</v>
      </c>
      <c r="AN160" s="321">
        <f t="shared" si="19"/>
        <v>1091956.24</v>
      </c>
      <c r="AO160" s="344">
        <f t="shared" si="20"/>
        <v>55812.6</v>
      </c>
      <c r="AP160" s="345">
        <f t="shared" si="21"/>
        <v>1036143.64</v>
      </c>
      <c r="AQ160" s="346">
        <f t="shared" si="22"/>
        <v>2015535.5699999998</v>
      </c>
      <c r="AR160" s="347">
        <f t="shared" si="23"/>
        <v>2211811.98</v>
      </c>
      <c r="AS160" s="250">
        <f t="shared" si="18"/>
        <v>-196276.41000000015</v>
      </c>
    </row>
    <row r="161" spans="1:46" ht="14.4" thickBot="1" x14ac:dyDescent="0.3">
      <c r="A161" s="238" t="s">
        <v>330</v>
      </c>
      <c r="B161" s="238" t="s">
        <v>48</v>
      </c>
      <c r="C161" s="276">
        <v>2498</v>
      </c>
      <c r="D161" s="277" t="s">
        <v>962</v>
      </c>
      <c r="E161" t="s">
        <v>2776</v>
      </c>
      <c r="F161" s="336">
        <v>585878.31000000006</v>
      </c>
      <c r="G161" s="336">
        <v>19000</v>
      </c>
      <c r="H161" s="336">
        <v>95285.75</v>
      </c>
      <c r="K161" s="310">
        <v>699739.99</v>
      </c>
      <c r="L161" s="310">
        <v>463420.64</v>
      </c>
      <c r="P161" s="343">
        <v>55168.57</v>
      </c>
      <c r="R161" s="343">
        <v>0</v>
      </c>
      <c r="V161" s="310">
        <v>-138214.04</v>
      </c>
      <c r="W161" s="310">
        <v>2038406.69</v>
      </c>
      <c r="X161" s="330">
        <v>1249208.19</v>
      </c>
      <c r="Y161" s="330">
        <v>147760</v>
      </c>
      <c r="Z161" s="330">
        <v>738.19</v>
      </c>
      <c r="AB161" s="330">
        <v>1383021</v>
      </c>
      <c r="AC161" s="330">
        <v>198832.32</v>
      </c>
      <c r="AD161" s="334">
        <v>1715642</v>
      </c>
      <c r="AG161" s="334">
        <v>1000507.42</v>
      </c>
      <c r="AH161" s="334">
        <v>355446.81</v>
      </c>
      <c r="AN161" s="321">
        <f t="shared" si="19"/>
        <v>700164.06</v>
      </c>
      <c r="AO161" s="344">
        <f t="shared" si="20"/>
        <v>55168.57</v>
      </c>
      <c r="AP161" s="345">
        <f t="shared" si="21"/>
        <v>644995.49000000011</v>
      </c>
      <c r="AQ161" s="346">
        <f t="shared" si="22"/>
        <v>2979559.6999999997</v>
      </c>
      <c r="AR161" s="347">
        <f t="shared" si="23"/>
        <v>3071596.23</v>
      </c>
      <c r="AS161" s="250">
        <f t="shared" si="18"/>
        <v>-92036.530000000261</v>
      </c>
    </row>
    <row r="162" spans="1:46" ht="14.4" thickBot="1" x14ac:dyDescent="0.3">
      <c r="A162" s="238" t="s">
        <v>330</v>
      </c>
      <c r="B162" s="238" t="s">
        <v>48</v>
      </c>
      <c r="C162" s="276">
        <v>4052</v>
      </c>
      <c r="D162" s="277" t="s">
        <v>963</v>
      </c>
      <c r="E162" t="s">
        <v>2777</v>
      </c>
      <c r="F162" s="336">
        <v>831511.24</v>
      </c>
      <c r="G162" s="336">
        <v>4673.7700000000004</v>
      </c>
      <c r="H162" s="336">
        <v>48068.87</v>
      </c>
      <c r="K162" s="310">
        <v>1090524.8799999999</v>
      </c>
      <c r="L162" s="310">
        <v>477638</v>
      </c>
      <c r="O162" s="343">
        <v>0</v>
      </c>
      <c r="P162" s="343">
        <v>42700</v>
      </c>
      <c r="R162" s="343">
        <v>385</v>
      </c>
      <c r="V162" s="310">
        <v>41401.85</v>
      </c>
      <c r="W162" s="310">
        <v>2546107.46</v>
      </c>
      <c r="X162" s="330">
        <v>887192.03</v>
      </c>
      <c r="Y162" s="330">
        <v>69320</v>
      </c>
      <c r="Z162" s="330">
        <v>969.72</v>
      </c>
      <c r="AB162" s="330">
        <v>995519.7</v>
      </c>
      <c r="AC162" s="330">
        <v>263086.57</v>
      </c>
      <c r="AD162" s="334">
        <v>1351050.95</v>
      </c>
      <c r="AE162" s="334">
        <v>27458</v>
      </c>
      <c r="AG162" s="334">
        <v>718402.47</v>
      </c>
      <c r="AH162" s="334">
        <v>244391.96</v>
      </c>
      <c r="AL162" s="334">
        <v>52962.19</v>
      </c>
      <c r="AN162" s="321">
        <f t="shared" si="19"/>
        <v>884253.88</v>
      </c>
      <c r="AO162" s="344">
        <f t="shared" si="20"/>
        <v>43085</v>
      </c>
      <c r="AP162" s="345">
        <f t="shared" si="21"/>
        <v>841168.88</v>
      </c>
      <c r="AQ162" s="346">
        <f t="shared" si="22"/>
        <v>2216088.02</v>
      </c>
      <c r="AR162" s="347">
        <f t="shared" si="23"/>
        <v>2394265.5699999998</v>
      </c>
      <c r="AS162" s="250">
        <f t="shared" si="18"/>
        <v>-178177.54999999981</v>
      </c>
    </row>
    <row r="163" spans="1:46" ht="14.4" thickBot="1" x14ac:dyDescent="0.3">
      <c r="A163" s="238" t="s">
        <v>330</v>
      </c>
      <c r="B163" s="238" t="s">
        <v>48</v>
      </c>
      <c r="C163" s="276">
        <v>2478</v>
      </c>
      <c r="D163" s="277" t="s">
        <v>964</v>
      </c>
      <c r="E163" t="s">
        <v>2778</v>
      </c>
      <c r="F163" s="336">
        <v>304749.53000000003</v>
      </c>
      <c r="G163" s="336">
        <v>13558.92</v>
      </c>
      <c r="H163" s="336">
        <v>56245.67</v>
      </c>
      <c r="K163" s="310">
        <v>243094.99</v>
      </c>
      <c r="L163" s="310">
        <v>477230.92</v>
      </c>
      <c r="P163" s="343">
        <v>94100</v>
      </c>
      <c r="R163" s="343">
        <v>560</v>
      </c>
      <c r="V163" s="310">
        <v>-1210219.18</v>
      </c>
      <c r="W163" s="310">
        <v>2320392.7599999998</v>
      </c>
      <c r="X163" s="330">
        <v>889825.3</v>
      </c>
      <c r="Y163" s="330">
        <v>70000</v>
      </c>
      <c r="Z163" s="330">
        <v>33.840000000000003</v>
      </c>
      <c r="AB163" s="330">
        <v>652406</v>
      </c>
      <c r="AC163" s="330">
        <v>203245.28</v>
      </c>
      <c r="AD163" s="334">
        <v>1027480</v>
      </c>
      <c r="AE163" s="334">
        <v>8620</v>
      </c>
      <c r="AG163" s="334">
        <v>814100.13</v>
      </c>
      <c r="AH163" s="334">
        <v>65145.19</v>
      </c>
      <c r="AL163" s="334">
        <v>10118.65</v>
      </c>
      <c r="AN163" s="321">
        <f t="shared" si="19"/>
        <v>374554.12</v>
      </c>
      <c r="AO163" s="344">
        <f t="shared" si="20"/>
        <v>94660</v>
      </c>
      <c r="AP163" s="345">
        <f t="shared" si="21"/>
        <v>279894.12</v>
      </c>
      <c r="AQ163" s="346">
        <f t="shared" si="22"/>
        <v>1815510.4200000002</v>
      </c>
      <c r="AR163" s="347">
        <f t="shared" si="23"/>
        <v>1925463.9699999997</v>
      </c>
      <c r="AS163" s="250">
        <f t="shared" si="18"/>
        <v>-109953.54999999958</v>
      </c>
    </row>
    <row r="164" spans="1:46" ht="14.4" thickBot="1" x14ac:dyDescent="0.3">
      <c r="A164" s="238" t="s">
        <v>330</v>
      </c>
      <c r="B164" s="238" t="s">
        <v>48</v>
      </c>
      <c r="C164" s="276">
        <v>2353</v>
      </c>
      <c r="D164" s="277" t="s">
        <v>965</v>
      </c>
      <c r="E164" t="s">
        <v>2779</v>
      </c>
      <c r="F164" s="336">
        <v>572974.9</v>
      </c>
      <c r="G164" s="336">
        <v>20705.5</v>
      </c>
      <c r="H164" s="336">
        <v>122319.35</v>
      </c>
      <c r="K164" s="310">
        <v>861419.07</v>
      </c>
      <c r="L164" s="310">
        <v>435718.95</v>
      </c>
      <c r="O164" s="343">
        <v>0</v>
      </c>
      <c r="P164" s="343">
        <v>33311.410000000003</v>
      </c>
      <c r="R164" s="343">
        <v>519</v>
      </c>
      <c r="V164" s="310">
        <v>-644206.04</v>
      </c>
      <c r="W164" s="310">
        <v>2754433.99</v>
      </c>
      <c r="X164" s="330">
        <v>857656.58</v>
      </c>
      <c r="Y164" s="330">
        <v>70120</v>
      </c>
      <c r="Z164" s="330">
        <v>636.44000000000005</v>
      </c>
      <c r="AB164" s="330">
        <v>1023882.3</v>
      </c>
      <c r="AC164" s="330">
        <v>225659.76</v>
      </c>
      <c r="AD164" s="334">
        <v>1371016.14</v>
      </c>
      <c r="AE164" s="334">
        <v>14969</v>
      </c>
      <c r="AG164" s="334">
        <v>592870.49</v>
      </c>
      <c r="AH164" s="334">
        <v>293713.03999999998</v>
      </c>
      <c r="AL164" s="334">
        <v>36307</v>
      </c>
      <c r="AN164" s="321">
        <f t="shared" si="19"/>
        <v>715999.75</v>
      </c>
      <c r="AO164" s="344">
        <f t="shared" si="20"/>
        <v>33830.410000000003</v>
      </c>
      <c r="AP164" s="345">
        <f t="shared" si="21"/>
        <v>682169.34</v>
      </c>
      <c r="AQ164" s="346">
        <f t="shared" si="22"/>
        <v>2177955.08</v>
      </c>
      <c r="AR164" s="347">
        <f t="shared" si="23"/>
        <v>2308875.67</v>
      </c>
      <c r="AS164" s="250">
        <f t="shared" si="18"/>
        <v>-130920.58999999985</v>
      </c>
    </row>
    <row r="165" spans="1:46" ht="14.4" thickBot="1" x14ac:dyDescent="0.3">
      <c r="A165" s="238" t="s">
        <v>330</v>
      </c>
      <c r="B165" s="238" t="s">
        <v>48</v>
      </c>
      <c r="C165" s="276">
        <v>5363</v>
      </c>
      <c r="D165" s="277" t="s">
        <v>966</v>
      </c>
      <c r="E165" t="s">
        <v>2780</v>
      </c>
      <c r="F165" s="336">
        <v>721152.33</v>
      </c>
      <c r="G165" s="336">
        <v>1434.8</v>
      </c>
      <c r="H165" s="336">
        <v>94209.01</v>
      </c>
      <c r="K165" s="310">
        <v>502490</v>
      </c>
      <c r="L165" s="310">
        <v>291354.42</v>
      </c>
      <c r="O165" s="343">
        <v>14500</v>
      </c>
      <c r="P165" s="343">
        <v>83494.259999999995</v>
      </c>
      <c r="R165" s="343">
        <v>0</v>
      </c>
      <c r="V165" s="310">
        <v>-3413898.98</v>
      </c>
      <c r="W165" s="310">
        <v>4164124</v>
      </c>
      <c r="X165" s="330">
        <v>2006583</v>
      </c>
      <c r="Y165" s="330">
        <v>70000</v>
      </c>
      <c r="Z165" s="330">
        <v>877.04</v>
      </c>
      <c r="AB165" s="330">
        <v>1678815.13</v>
      </c>
      <c r="AC165" s="330">
        <v>332018.28000000003</v>
      </c>
      <c r="AD165" s="334">
        <v>2033380.13</v>
      </c>
      <c r="AE165" s="334">
        <v>9880</v>
      </c>
      <c r="AG165" s="334">
        <v>1139051.8899999999</v>
      </c>
      <c r="AH165" s="334">
        <v>66182.53</v>
      </c>
      <c r="AL165" s="334">
        <v>77377.62</v>
      </c>
      <c r="AN165" s="321">
        <f t="shared" si="19"/>
        <v>816796.14</v>
      </c>
      <c r="AO165" s="344">
        <f t="shared" si="20"/>
        <v>97994.26</v>
      </c>
      <c r="AP165" s="345">
        <f t="shared" si="21"/>
        <v>718801.88</v>
      </c>
      <c r="AQ165" s="346">
        <f t="shared" si="22"/>
        <v>4088293.45</v>
      </c>
      <c r="AR165" s="347">
        <f t="shared" si="23"/>
        <v>3325872.1699999995</v>
      </c>
      <c r="AS165" s="250">
        <f t="shared" si="18"/>
        <v>762421.28000000073</v>
      </c>
    </row>
    <row r="166" spans="1:46" ht="14.4" thickBot="1" x14ac:dyDescent="0.3">
      <c r="A166" s="238" t="s">
        <v>330</v>
      </c>
      <c r="B166" s="238" t="s">
        <v>48</v>
      </c>
      <c r="C166" s="276">
        <v>2121</v>
      </c>
      <c r="D166" s="277" t="s">
        <v>967</v>
      </c>
      <c r="E166" t="s">
        <v>2781</v>
      </c>
      <c r="F166" s="336">
        <v>405314.05</v>
      </c>
      <c r="G166" s="336">
        <v>56127.19</v>
      </c>
      <c r="H166" s="336">
        <v>522643.25</v>
      </c>
      <c r="K166" s="310">
        <v>757744.53</v>
      </c>
      <c r="L166" s="310">
        <v>528669.77</v>
      </c>
      <c r="O166" s="343">
        <v>39000</v>
      </c>
      <c r="P166" s="343">
        <v>101563.08</v>
      </c>
      <c r="R166" s="343">
        <v>2265</v>
      </c>
      <c r="V166" s="310">
        <v>-1048184.37</v>
      </c>
      <c r="W166" s="310">
        <v>3254719.47</v>
      </c>
      <c r="X166" s="330">
        <v>790316.12</v>
      </c>
      <c r="Z166" s="330">
        <v>521.83000000000004</v>
      </c>
      <c r="AB166" s="330">
        <v>697455.5</v>
      </c>
      <c r="AC166" s="330">
        <v>72468.56</v>
      </c>
      <c r="AD166" s="334">
        <v>1039748.35</v>
      </c>
      <c r="AG166" s="334">
        <v>386943.06</v>
      </c>
      <c r="AH166" s="334">
        <v>184586.11</v>
      </c>
      <c r="AL166" s="334">
        <v>28348.880000000001</v>
      </c>
      <c r="AN166" s="321">
        <f t="shared" si="19"/>
        <v>984084.49</v>
      </c>
      <c r="AO166" s="344">
        <f t="shared" si="20"/>
        <v>142828.08000000002</v>
      </c>
      <c r="AP166" s="345">
        <f t="shared" si="21"/>
        <v>841256.40999999992</v>
      </c>
      <c r="AQ166" s="346">
        <f t="shared" si="22"/>
        <v>1560762.01</v>
      </c>
      <c r="AR166" s="347">
        <f t="shared" si="23"/>
        <v>1639626.4</v>
      </c>
      <c r="AS166" s="250">
        <f t="shared" si="18"/>
        <v>-78864.389999999898</v>
      </c>
    </row>
    <row r="167" spans="1:46" ht="14.4" thickBot="1" x14ac:dyDescent="0.3">
      <c r="A167" s="238" t="s">
        <v>332</v>
      </c>
      <c r="B167" s="238" t="s">
        <v>49</v>
      </c>
      <c r="C167" s="276">
        <v>5006</v>
      </c>
      <c r="D167" s="277" t="s">
        <v>968</v>
      </c>
      <c r="E167" t="s">
        <v>2782</v>
      </c>
      <c r="F167" s="336">
        <v>502289</v>
      </c>
      <c r="G167" s="336">
        <v>1020963.56</v>
      </c>
      <c r="H167" s="336">
        <v>60916.84</v>
      </c>
      <c r="K167" s="310">
        <v>287549.58</v>
      </c>
      <c r="L167" s="310">
        <v>395039.07</v>
      </c>
      <c r="O167" s="343">
        <v>3000</v>
      </c>
      <c r="P167" s="343">
        <v>98056.3</v>
      </c>
      <c r="R167" s="343">
        <v>343.04</v>
      </c>
      <c r="V167" s="310">
        <v>-2597415.71</v>
      </c>
      <c r="W167" s="310">
        <v>4774273.9400000004</v>
      </c>
      <c r="X167" s="330">
        <v>1272748.8999999999</v>
      </c>
      <c r="Y167" s="330">
        <v>243206</v>
      </c>
      <c r="Z167" s="330">
        <v>742.7</v>
      </c>
      <c r="AB167" s="330">
        <v>610423.5</v>
      </c>
      <c r="AD167" s="334">
        <v>1067062.5</v>
      </c>
      <c r="AE167" s="334">
        <v>17220</v>
      </c>
      <c r="AF167" s="334">
        <v>29390</v>
      </c>
      <c r="AG167" s="334">
        <v>861156.04</v>
      </c>
      <c r="AH167" s="334">
        <v>163792.07999999999</v>
      </c>
      <c r="AN167" s="321">
        <f t="shared" si="19"/>
        <v>1584169.4000000001</v>
      </c>
      <c r="AO167" s="344">
        <f t="shared" si="20"/>
        <v>101399.34</v>
      </c>
      <c r="AP167" s="345">
        <f t="shared" si="21"/>
        <v>1482770.06</v>
      </c>
      <c r="AQ167" s="346">
        <f t="shared" si="22"/>
        <v>2127121.0999999996</v>
      </c>
      <c r="AR167" s="347">
        <f t="shared" si="23"/>
        <v>2138620.62</v>
      </c>
      <c r="AS167" s="250">
        <f t="shared" si="18"/>
        <v>-11499.520000000484</v>
      </c>
    </row>
    <row r="168" spans="1:46" ht="14.4" thickBot="1" x14ac:dyDescent="0.3">
      <c r="A168" s="238" t="s">
        <v>332</v>
      </c>
      <c r="B168" s="238" t="s">
        <v>49</v>
      </c>
      <c r="C168" s="276">
        <v>2343</v>
      </c>
      <c r="D168" s="277" t="s">
        <v>969</v>
      </c>
      <c r="E168" t="s">
        <v>2783</v>
      </c>
      <c r="F168" s="336">
        <v>143495.54999999999</v>
      </c>
      <c r="G168" s="336">
        <v>50110.9</v>
      </c>
      <c r="H168" s="336">
        <v>18142.59</v>
      </c>
      <c r="K168" s="310">
        <v>675092.99</v>
      </c>
      <c r="L168" s="310">
        <v>152849.21</v>
      </c>
      <c r="O168" s="343">
        <v>3000</v>
      </c>
      <c r="P168" s="343">
        <v>98523.3</v>
      </c>
      <c r="R168" s="343">
        <v>219.04</v>
      </c>
      <c r="V168" s="310">
        <v>-1969747.33</v>
      </c>
      <c r="W168" s="310">
        <v>3325480.98</v>
      </c>
      <c r="X168" s="330">
        <v>745337.85</v>
      </c>
      <c r="Y168" s="330">
        <v>64580</v>
      </c>
      <c r="Z168" s="330">
        <v>319.36</v>
      </c>
      <c r="AB168" s="330">
        <v>1243359</v>
      </c>
      <c r="AD168" s="334">
        <v>1591044</v>
      </c>
      <c r="AE168" s="334">
        <v>1760</v>
      </c>
      <c r="AF168" s="334">
        <v>8110</v>
      </c>
      <c r="AG168" s="334">
        <v>632804.43999999994</v>
      </c>
      <c r="AH168" s="334">
        <v>237662.52</v>
      </c>
      <c r="AN168" s="321">
        <f t="shared" si="19"/>
        <v>211749.03999999998</v>
      </c>
      <c r="AO168" s="344">
        <f t="shared" si="20"/>
        <v>101742.34</v>
      </c>
      <c r="AP168" s="345">
        <f t="shared" si="21"/>
        <v>110006.69999999998</v>
      </c>
      <c r="AQ168" s="346">
        <f t="shared" si="22"/>
        <v>2053596.21</v>
      </c>
      <c r="AR168" s="347">
        <f t="shared" si="23"/>
        <v>2471380.96</v>
      </c>
      <c r="AS168" s="250">
        <f t="shared" si="18"/>
        <v>-417784.75</v>
      </c>
    </row>
    <row r="169" spans="1:46" ht="14.4" thickBot="1" x14ac:dyDescent="0.3">
      <c r="A169" s="238" t="s">
        <v>332</v>
      </c>
      <c r="B169" s="238" t="s">
        <v>49</v>
      </c>
      <c r="C169" s="276">
        <v>2524</v>
      </c>
      <c r="D169" s="277" t="s">
        <v>970</v>
      </c>
      <c r="E169" t="s">
        <v>2784</v>
      </c>
      <c r="F169" s="336">
        <v>330818.03000000003</v>
      </c>
      <c r="G169" s="336">
        <v>421060.19</v>
      </c>
      <c r="H169" s="336">
        <v>25409.8</v>
      </c>
      <c r="K169" s="310">
        <v>654070.74</v>
      </c>
      <c r="L169" s="310">
        <v>217688.18</v>
      </c>
      <c r="O169" s="343">
        <v>2000</v>
      </c>
      <c r="P169" s="343">
        <v>96253.64</v>
      </c>
      <c r="R169" s="343">
        <v>262.06</v>
      </c>
      <c r="V169" s="310">
        <v>-786252.41</v>
      </c>
      <c r="W169" s="310">
        <v>2333757.04</v>
      </c>
      <c r="X169" s="330">
        <v>1109352.24</v>
      </c>
      <c r="Y169" s="330">
        <v>145180</v>
      </c>
      <c r="AB169" s="330">
        <v>1243441.5</v>
      </c>
      <c r="AD169" s="334">
        <v>1549792.5</v>
      </c>
      <c r="AE169" s="334">
        <v>1600</v>
      </c>
      <c r="AF169" s="334">
        <v>15380</v>
      </c>
      <c r="AG169" s="334">
        <v>757337.9</v>
      </c>
      <c r="AH169" s="334">
        <v>170836.73</v>
      </c>
      <c r="AN169" s="321">
        <f t="shared" si="19"/>
        <v>777288.02</v>
      </c>
      <c r="AO169" s="344">
        <f t="shared" si="20"/>
        <v>98515.7</v>
      </c>
      <c r="AP169" s="345">
        <f t="shared" si="21"/>
        <v>678772.32000000007</v>
      </c>
      <c r="AQ169" s="346">
        <f t="shared" si="22"/>
        <v>2497973.7400000002</v>
      </c>
      <c r="AR169" s="347">
        <f t="shared" si="23"/>
        <v>2494947.13</v>
      </c>
      <c r="AS169" s="250">
        <f t="shared" si="18"/>
        <v>3026.6100000003353</v>
      </c>
    </row>
    <row r="170" spans="1:46" ht="14.4" thickBot="1" x14ac:dyDescent="0.3">
      <c r="A170" s="238" t="s">
        <v>332</v>
      </c>
      <c r="B170" s="238" t="s">
        <v>49</v>
      </c>
      <c r="C170" s="276">
        <v>6272</v>
      </c>
      <c r="D170" s="277" t="s">
        <v>971</v>
      </c>
      <c r="E170" t="s">
        <v>2785</v>
      </c>
      <c r="F170" s="336">
        <v>1118455.49</v>
      </c>
      <c r="G170" s="336">
        <v>1091187.6200000001</v>
      </c>
      <c r="H170" s="336">
        <v>135868.29999999999</v>
      </c>
      <c r="K170" s="310">
        <v>120574.24</v>
      </c>
      <c r="L170" s="310">
        <v>98988.62</v>
      </c>
      <c r="O170" s="343">
        <v>3000</v>
      </c>
      <c r="P170" s="343">
        <v>58258.98</v>
      </c>
      <c r="R170" s="343">
        <v>0</v>
      </c>
      <c r="V170" s="310">
        <v>-691875.46</v>
      </c>
      <c r="W170" s="310">
        <v>2500833.27</v>
      </c>
      <c r="X170" s="330">
        <v>2449607.4900000002</v>
      </c>
      <c r="Y170" s="330">
        <v>189780</v>
      </c>
      <c r="Z170" s="330">
        <v>1168.07</v>
      </c>
      <c r="AB170" s="330">
        <v>1233808.5</v>
      </c>
      <c r="AD170" s="334">
        <v>2112741.5</v>
      </c>
      <c r="AE170" s="334">
        <v>12280</v>
      </c>
      <c r="AF170" s="334">
        <v>21000</v>
      </c>
      <c r="AG170" s="334">
        <v>934396.79</v>
      </c>
      <c r="AH170" s="334">
        <v>98603.29</v>
      </c>
      <c r="AL170" s="334">
        <v>485</v>
      </c>
      <c r="AN170" s="321">
        <f t="shared" si="19"/>
        <v>2345511.41</v>
      </c>
      <c r="AO170" s="344">
        <f t="shared" si="20"/>
        <v>61258.98</v>
      </c>
      <c r="AP170" s="345">
        <f t="shared" si="21"/>
        <v>2284252.4300000002</v>
      </c>
      <c r="AQ170" s="346">
        <f t="shared" si="22"/>
        <v>3874364.06</v>
      </c>
      <c r="AR170" s="347">
        <f t="shared" si="23"/>
        <v>3179506.58</v>
      </c>
      <c r="AS170" s="250">
        <f t="shared" si="18"/>
        <v>694857.48</v>
      </c>
    </row>
    <row r="171" spans="1:46" ht="14.4" thickBot="1" x14ac:dyDescent="0.3">
      <c r="A171" s="238" t="s">
        <v>332</v>
      </c>
      <c r="B171" s="238" t="s">
        <v>49</v>
      </c>
      <c r="C171" s="276">
        <v>5818</v>
      </c>
      <c r="D171" s="277" t="s">
        <v>972</v>
      </c>
      <c r="E171" t="s">
        <v>2786</v>
      </c>
      <c r="F171" s="336">
        <v>1468785.23</v>
      </c>
      <c r="G171" s="336">
        <v>4901256.9400000004</v>
      </c>
      <c r="H171" s="336">
        <v>71016.320000000007</v>
      </c>
      <c r="K171" s="310">
        <v>406492.5</v>
      </c>
      <c r="L171" s="310">
        <v>502613.34</v>
      </c>
      <c r="O171" s="343">
        <v>1400</v>
      </c>
      <c r="P171" s="343">
        <v>118033.09</v>
      </c>
      <c r="R171" s="343">
        <v>1558.36</v>
      </c>
      <c r="V171" s="310">
        <v>4100977.67</v>
      </c>
      <c r="W171" s="310">
        <v>1757956.06</v>
      </c>
      <c r="X171" s="330">
        <v>3068120.38</v>
      </c>
      <c r="Y171" s="330">
        <v>496925</v>
      </c>
      <c r="Z171" s="330">
        <v>1694.82</v>
      </c>
      <c r="AB171" s="330">
        <v>1124959.5</v>
      </c>
      <c r="AD171" s="334">
        <v>1799405.5</v>
      </c>
      <c r="AE171" s="334">
        <v>9100</v>
      </c>
      <c r="AF171" s="334">
        <v>27980</v>
      </c>
      <c r="AG171" s="334">
        <v>1218931.3</v>
      </c>
      <c r="AH171" s="334">
        <v>251943.75</v>
      </c>
      <c r="AL171" s="334">
        <v>14100</v>
      </c>
      <c r="AN171" s="321">
        <f t="shared" si="19"/>
        <v>6441058.4900000002</v>
      </c>
      <c r="AO171" s="344">
        <f t="shared" si="20"/>
        <v>120991.45</v>
      </c>
      <c r="AP171" s="345">
        <f t="shared" si="21"/>
        <v>6320067.04</v>
      </c>
      <c r="AQ171" s="346">
        <f t="shared" si="22"/>
        <v>4691699.6999999993</v>
      </c>
      <c r="AR171" s="347">
        <f t="shared" si="23"/>
        <v>3321460.55</v>
      </c>
      <c r="AS171" s="250">
        <f t="shared" si="18"/>
        <v>1370239.1499999994</v>
      </c>
    </row>
    <row r="172" spans="1:46" ht="14.4" thickBot="1" x14ac:dyDescent="0.3">
      <c r="A172" s="238" t="s">
        <v>332</v>
      </c>
      <c r="B172" s="238" t="s">
        <v>49</v>
      </c>
      <c r="C172" s="276">
        <v>3371</v>
      </c>
      <c r="D172" s="277" t="s">
        <v>973</v>
      </c>
      <c r="E172" t="s">
        <v>2787</v>
      </c>
      <c r="F172" s="336">
        <v>270367.83</v>
      </c>
      <c r="G172" s="336">
        <v>321532.15000000002</v>
      </c>
      <c r="H172" s="336">
        <v>25361.94</v>
      </c>
      <c r="K172" s="310">
        <v>594000.05000000005</v>
      </c>
      <c r="L172" s="310">
        <v>138599.67000000001</v>
      </c>
      <c r="O172" s="343">
        <v>2000</v>
      </c>
      <c r="P172" s="343">
        <v>59447.94</v>
      </c>
      <c r="R172" s="343">
        <v>247.2</v>
      </c>
      <c r="V172" s="310">
        <v>-779344.11</v>
      </c>
      <c r="W172" s="310">
        <v>2322668.0699999998</v>
      </c>
      <c r="X172" s="330">
        <v>849730.85</v>
      </c>
      <c r="Z172" s="330">
        <v>478.7</v>
      </c>
      <c r="AB172" s="330">
        <v>863383.5</v>
      </c>
      <c r="AD172" s="334">
        <v>1143542.3799999999</v>
      </c>
      <c r="AE172" s="334">
        <v>3480</v>
      </c>
      <c r="AF172" s="334">
        <v>9640</v>
      </c>
      <c r="AG172" s="334">
        <v>590812.04</v>
      </c>
      <c r="AH172" s="334">
        <v>205111.09</v>
      </c>
      <c r="AL172" s="334">
        <v>16165</v>
      </c>
      <c r="AN172" s="321">
        <f t="shared" si="19"/>
        <v>617261.91999999993</v>
      </c>
      <c r="AO172" s="344">
        <f t="shared" si="20"/>
        <v>61695.14</v>
      </c>
      <c r="AP172" s="345">
        <f t="shared" si="21"/>
        <v>555566.77999999991</v>
      </c>
      <c r="AQ172" s="346">
        <f t="shared" si="22"/>
        <v>1713593.0499999998</v>
      </c>
      <c r="AR172" s="347">
        <f t="shared" si="23"/>
        <v>1968750.51</v>
      </c>
      <c r="AS172" s="250">
        <f t="shared" si="18"/>
        <v>-255157.4600000002</v>
      </c>
    </row>
    <row r="173" spans="1:46" ht="14.4" thickBot="1" x14ac:dyDescent="0.3">
      <c r="A173" s="238" t="s">
        <v>332</v>
      </c>
      <c r="B173" s="238" t="s">
        <v>49</v>
      </c>
      <c r="C173" s="276">
        <v>4485</v>
      </c>
      <c r="D173" s="277" t="s">
        <v>974</v>
      </c>
      <c r="E173" t="s">
        <v>2788</v>
      </c>
      <c r="F173" s="336">
        <v>574723.69999999995</v>
      </c>
      <c r="G173" s="336">
        <v>1053496.3</v>
      </c>
      <c r="H173" s="336">
        <v>52524.63</v>
      </c>
      <c r="K173" s="310">
        <v>287882.36</v>
      </c>
      <c r="L173" s="310">
        <v>931673.89</v>
      </c>
      <c r="O173" s="343">
        <v>4000</v>
      </c>
      <c r="P173" s="343">
        <v>123831.79</v>
      </c>
      <c r="R173" s="343">
        <v>426.58</v>
      </c>
      <c r="V173" s="310">
        <v>-889235.02</v>
      </c>
      <c r="W173" s="310">
        <v>2694098.62</v>
      </c>
      <c r="X173" s="330">
        <v>2133108.44</v>
      </c>
      <c r="Y173" s="330">
        <v>72880</v>
      </c>
      <c r="Z173" s="330">
        <v>736.18</v>
      </c>
      <c r="AB173" s="330">
        <v>877999.5</v>
      </c>
      <c r="AC173" s="330">
        <v>9800</v>
      </c>
      <c r="AD173" s="334">
        <v>1407518.5</v>
      </c>
      <c r="AE173" s="334">
        <v>5200</v>
      </c>
      <c r="AF173" s="334">
        <v>35260</v>
      </c>
      <c r="AG173" s="334">
        <v>601218.28</v>
      </c>
      <c r="AH173" s="334">
        <v>78121.429999999993</v>
      </c>
      <c r="AL173" s="334">
        <v>27</v>
      </c>
      <c r="AN173" s="321">
        <f t="shared" si="19"/>
        <v>1680744.63</v>
      </c>
      <c r="AO173" s="344">
        <f t="shared" si="20"/>
        <v>128258.37</v>
      </c>
      <c r="AP173" s="345">
        <f t="shared" si="21"/>
        <v>1552486.2599999998</v>
      </c>
      <c r="AQ173" s="346">
        <f t="shared" si="22"/>
        <v>3094524.12</v>
      </c>
      <c r="AR173" s="347">
        <f t="shared" si="23"/>
        <v>2127345.21</v>
      </c>
      <c r="AS173" s="250">
        <f t="shared" si="18"/>
        <v>967178.91000000015</v>
      </c>
    </row>
    <row r="174" spans="1:46" ht="14.4" thickBot="1" x14ac:dyDescent="0.3">
      <c r="A174" s="238" t="s">
        <v>332</v>
      </c>
      <c r="B174" s="238" t="s">
        <v>49</v>
      </c>
      <c r="C174" s="276">
        <v>2325</v>
      </c>
      <c r="D174" s="277" t="s">
        <v>975</v>
      </c>
      <c r="E174" t="s">
        <v>2789</v>
      </c>
      <c r="F174" s="336">
        <v>339666.06</v>
      </c>
      <c r="G174" s="336">
        <v>405152</v>
      </c>
      <c r="H174" s="336">
        <v>20301.13</v>
      </c>
      <c r="K174" s="310">
        <v>458294.68</v>
      </c>
      <c r="L174" s="310">
        <v>1013405.34</v>
      </c>
      <c r="P174" s="343">
        <v>36900</v>
      </c>
      <c r="R174" s="343">
        <v>0</v>
      </c>
      <c r="V174" s="310">
        <v>-1244731.6100000001</v>
      </c>
      <c r="W174" s="310">
        <v>2583594.75</v>
      </c>
      <c r="X174" s="330">
        <v>1679460.08</v>
      </c>
      <c r="Y174" s="330">
        <v>149000</v>
      </c>
      <c r="Z174" s="330">
        <v>386.88</v>
      </c>
      <c r="AB174" s="330">
        <v>399199.5</v>
      </c>
      <c r="AD174" s="334">
        <v>761995.5</v>
      </c>
      <c r="AE174" s="334">
        <v>2400</v>
      </c>
      <c r="AF174" s="334">
        <v>17328</v>
      </c>
      <c r="AG174" s="334">
        <v>441960.92</v>
      </c>
      <c r="AH174" s="334">
        <v>143305.97</v>
      </c>
      <c r="AN174" s="321">
        <f t="shared" si="19"/>
        <v>765119.19000000006</v>
      </c>
      <c r="AO174" s="344">
        <f t="shared" si="20"/>
        <v>36900</v>
      </c>
      <c r="AP174" s="345">
        <f t="shared" si="21"/>
        <v>728219.19000000006</v>
      </c>
      <c r="AQ174" s="346">
        <f t="shared" si="22"/>
        <v>2228046.46</v>
      </c>
      <c r="AR174" s="347">
        <f t="shared" si="23"/>
        <v>1366990.39</v>
      </c>
      <c r="AS174" s="250">
        <f t="shared" si="18"/>
        <v>861056.07000000007</v>
      </c>
    </row>
    <row r="175" spans="1:46" ht="14.4" thickBot="1" x14ac:dyDescent="0.3">
      <c r="A175" s="238" t="s">
        <v>332</v>
      </c>
      <c r="B175" s="238" t="s">
        <v>49</v>
      </c>
      <c r="C175" s="276">
        <v>1480</v>
      </c>
      <c r="D175" s="277" t="s">
        <v>976</v>
      </c>
      <c r="E175" t="s">
        <v>2790</v>
      </c>
      <c r="F175" s="336">
        <v>148168.1</v>
      </c>
      <c r="G175" s="336">
        <v>85564.45</v>
      </c>
      <c r="H175" s="336">
        <v>63748.07</v>
      </c>
      <c r="K175" s="310">
        <v>1051480.08</v>
      </c>
      <c r="L175" s="310">
        <v>135057.5</v>
      </c>
      <c r="O175" s="343">
        <v>2000</v>
      </c>
      <c r="P175" s="343">
        <v>26674.3</v>
      </c>
      <c r="R175" s="343">
        <v>225.7</v>
      </c>
      <c r="V175" s="310">
        <v>-1404280.82</v>
      </c>
      <c r="W175" s="310">
        <v>2913433.4</v>
      </c>
      <c r="X175" s="330">
        <v>670048.92000000004</v>
      </c>
      <c r="Y175" s="330">
        <v>90000</v>
      </c>
      <c r="Z175" s="330">
        <v>206.28</v>
      </c>
      <c r="AB175" s="330">
        <v>561529.5</v>
      </c>
      <c r="AD175" s="334">
        <v>842585.5</v>
      </c>
      <c r="AE175" s="334">
        <v>9060</v>
      </c>
      <c r="AF175" s="334">
        <v>26640</v>
      </c>
      <c r="AG175" s="334">
        <v>356312.15</v>
      </c>
      <c r="AH175" s="334">
        <v>141221.43</v>
      </c>
      <c r="AN175" s="321">
        <f t="shared" si="19"/>
        <v>297480.62</v>
      </c>
      <c r="AO175" s="344">
        <f t="shared" si="20"/>
        <v>28900</v>
      </c>
      <c r="AP175" s="345">
        <f t="shared" si="21"/>
        <v>268580.62</v>
      </c>
      <c r="AQ175" s="346">
        <f t="shared" si="22"/>
        <v>1321784.7000000002</v>
      </c>
      <c r="AR175" s="347">
        <f t="shared" si="23"/>
        <v>1375819.0799999998</v>
      </c>
      <c r="AS175" s="250">
        <f t="shared" si="18"/>
        <v>-54034.379999999655</v>
      </c>
    </row>
    <row r="176" spans="1:46" ht="17.399999999999999" thickBot="1" x14ac:dyDescent="0.55000000000000004">
      <c r="A176" s="238" t="s">
        <v>333</v>
      </c>
      <c r="B176" s="238" t="s">
        <v>50</v>
      </c>
      <c r="C176" s="276">
        <v>8344</v>
      </c>
      <c r="D176" s="277" t="s">
        <v>977</v>
      </c>
      <c r="E176" t="s">
        <v>17</v>
      </c>
      <c r="F176" s="336">
        <v>337014.16</v>
      </c>
      <c r="G176" s="336">
        <v>284761.99</v>
      </c>
      <c r="H176" s="336">
        <v>171316.55</v>
      </c>
      <c r="K176" s="310">
        <v>1004558.47</v>
      </c>
      <c r="L176" s="310">
        <v>598719.05000000005</v>
      </c>
      <c r="O176" s="343">
        <v>13160</v>
      </c>
      <c r="P176" s="343">
        <v>330181.53999999998</v>
      </c>
      <c r="R176" s="343">
        <v>12185.27</v>
      </c>
      <c r="V176" s="310">
        <v>1374925.21</v>
      </c>
      <c r="W176" s="310">
        <v>2535471.5499999998</v>
      </c>
      <c r="X176" s="330">
        <v>-400288.82</v>
      </c>
      <c r="AB176" s="330">
        <v>1352507.2</v>
      </c>
      <c r="AC176" s="330">
        <v>129450</v>
      </c>
      <c r="AD176" s="334">
        <v>2133653.2000000002</v>
      </c>
      <c r="AE176" s="334">
        <v>10650</v>
      </c>
      <c r="AG176" s="334">
        <v>711184.75</v>
      </c>
      <c r="AH176" s="334">
        <v>71003.78</v>
      </c>
      <c r="AK176" s="334">
        <v>50</v>
      </c>
      <c r="AL176" s="334">
        <v>24680</v>
      </c>
      <c r="AN176" s="321">
        <f t="shared" si="19"/>
        <v>793092.7</v>
      </c>
      <c r="AO176" s="344">
        <f t="shared" si="20"/>
        <v>355526.81</v>
      </c>
      <c r="AP176" s="345">
        <f t="shared" si="21"/>
        <v>437565.88999999996</v>
      </c>
      <c r="AQ176" s="346">
        <f t="shared" si="22"/>
        <v>1081668.3799999999</v>
      </c>
      <c r="AR176" s="347">
        <f t="shared" si="23"/>
        <v>2951221.73</v>
      </c>
      <c r="AS176" s="250">
        <f t="shared" si="18"/>
        <v>-1869553.35</v>
      </c>
      <c r="AT176" s="281" t="s">
        <v>17</v>
      </c>
    </row>
    <row r="177" spans="1:46" ht="17.399999999999999" thickBot="1" x14ac:dyDescent="0.55000000000000004">
      <c r="A177" s="238" t="s">
        <v>333</v>
      </c>
      <c r="B177" s="238" t="s">
        <v>50</v>
      </c>
      <c r="C177" s="276">
        <v>3901</v>
      </c>
      <c r="D177" s="277" t="s">
        <v>978</v>
      </c>
      <c r="E177" t="s">
        <v>18</v>
      </c>
      <c r="F177" s="336">
        <v>473464.23</v>
      </c>
      <c r="G177" s="336">
        <v>33900</v>
      </c>
      <c r="H177" s="336">
        <v>145022.41</v>
      </c>
      <c r="K177" s="310">
        <v>776639.51</v>
      </c>
      <c r="L177" s="310">
        <v>203176.67</v>
      </c>
      <c r="O177" s="343">
        <v>1900</v>
      </c>
      <c r="P177" s="343">
        <v>76440.37</v>
      </c>
      <c r="Q177" s="343">
        <v>4000</v>
      </c>
      <c r="R177" s="343">
        <v>0</v>
      </c>
      <c r="V177" s="310">
        <v>-1850889.38</v>
      </c>
      <c r="W177" s="310">
        <v>3491897.05</v>
      </c>
      <c r="X177" s="330">
        <v>947080.48</v>
      </c>
      <c r="Y177" s="330">
        <v>1800</v>
      </c>
      <c r="Z177" s="330">
        <v>863.76</v>
      </c>
      <c r="AA177" s="330">
        <v>1950</v>
      </c>
      <c r="AB177" s="330">
        <v>1547936</v>
      </c>
      <c r="AC177" s="330">
        <v>583000</v>
      </c>
      <c r="AD177" s="334">
        <v>2027259</v>
      </c>
      <c r="AE177" s="334">
        <v>13758</v>
      </c>
      <c r="AG177" s="334">
        <v>823470.84</v>
      </c>
      <c r="AH177" s="334">
        <v>208955.69</v>
      </c>
      <c r="AK177" s="334">
        <v>1020</v>
      </c>
      <c r="AL177" s="334">
        <v>99311.93</v>
      </c>
      <c r="AN177" s="321">
        <f t="shared" si="19"/>
        <v>652386.64</v>
      </c>
      <c r="AO177" s="344">
        <f t="shared" si="20"/>
        <v>82340.37</v>
      </c>
      <c r="AP177" s="345">
        <f t="shared" si="21"/>
        <v>570046.27</v>
      </c>
      <c r="AQ177" s="346">
        <f t="shared" si="22"/>
        <v>3082630.24</v>
      </c>
      <c r="AR177" s="347">
        <f t="shared" si="23"/>
        <v>3173775.46</v>
      </c>
      <c r="AS177" s="250">
        <f t="shared" si="18"/>
        <v>-91145.219999999739</v>
      </c>
      <c r="AT177" s="281" t="s">
        <v>18</v>
      </c>
    </row>
    <row r="178" spans="1:46" s="284" customFormat="1" ht="17.399999999999999" thickBot="1" x14ac:dyDescent="0.55000000000000004">
      <c r="A178" s="238" t="s">
        <v>333</v>
      </c>
      <c r="B178" s="238" t="s">
        <v>50</v>
      </c>
      <c r="C178" s="276">
        <v>4653</v>
      </c>
      <c r="D178" s="277" t="s">
        <v>979</v>
      </c>
      <c r="E178" t="s">
        <v>2791</v>
      </c>
      <c r="F178" s="336">
        <v>471135.58</v>
      </c>
      <c r="G178" s="336">
        <v>17744.75</v>
      </c>
      <c r="H178" s="336">
        <v>214352.81</v>
      </c>
      <c r="I178" s="335"/>
      <c r="J178"/>
      <c r="K178" s="310">
        <v>7422411.7800000003</v>
      </c>
      <c r="L178" s="310">
        <v>4077983.93</v>
      </c>
      <c r="M178"/>
      <c r="N178"/>
      <c r="O178" s="343">
        <v>0</v>
      </c>
      <c r="P178" s="343">
        <v>159939.17000000001</v>
      </c>
      <c r="Q178" s="342"/>
      <c r="R178" s="343">
        <v>226.51</v>
      </c>
      <c r="S178" s="342"/>
      <c r="T178"/>
      <c r="U178"/>
      <c r="V178" s="310">
        <v>12708358.800000001</v>
      </c>
      <c r="W178"/>
      <c r="X178" s="330">
        <v>1791578.22</v>
      </c>
      <c r="Y178" s="330">
        <v>380415.61</v>
      </c>
      <c r="Z178" s="330">
        <v>1194.77</v>
      </c>
      <c r="AA178" s="329"/>
      <c r="AB178" s="330">
        <v>2423043.2999999998</v>
      </c>
      <c r="AC178" s="330">
        <v>135000</v>
      </c>
      <c r="AD178" s="334">
        <v>3137714.3</v>
      </c>
      <c r="AE178" s="333"/>
      <c r="AF178" s="334">
        <v>19554</v>
      </c>
      <c r="AG178" s="334">
        <v>1133760.8899999999</v>
      </c>
      <c r="AH178" s="334">
        <v>948220.12</v>
      </c>
      <c r="AI178" s="333"/>
      <c r="AJ178" s="333"/>
      <c r="AK178" s="334">
        <v>12266.66</v>
      </c>
      <c r="AL178" s="334">
        <v>144611.56</v>
      </c>
      <c r="AM178" s="333"/>
      <c r="AN178" s="321">
        <f t="shared" si="19"/>
        <v>703233.14</v>
      </c>
      <c r="AO178" s="344">
        <f t="shared" si="20"/>
        <v>160165.68000000002</v>
      </c>
      <c r="AP178" s="345">
        <f t="shared" si="21"/>
        <v>543067.46</v>
      </c>
      <c r="AQ178" s="346">
        <f t="shared" si="22"/>
        <v>4731231.9000000004</v>
      </c>
      <c r="AR178" s="347">
        <f t="shared" si="23"/>
        <v>5396127.5299999993</v>
      </c>
      <c r="AS178" s="282">
        <f t="shared" si="18"/>
        <v>-664895.62999999896</v>
      </c>
      <c r="AT178" s="283"/>
    </row>
    <row r="179" spans="1:46" ht="17.399999999999999" thickBot="1" x14ac:dyDescent="0.55000000000000004">
      <c r="A179" s="238" t="s">
        <v>333</v>
      </c>
      <c r="B179" s="238" t="s">
        <v>50</v>
      </c>
      <c r="C179" s="276">
        <v>4479</v>
      </c>
      <c r="D179" s="277" t="s">
        <v>980</v>
      </c>
      <c r="E179" t="s">
        <v>19</v>
      </c>
      <c r="F179" s="336">
        <v>779064.51</v>
      </c>
      <c r="G179" s="336">
        <v>42128.55</v>
      </c>
      <c r="H179" s="336">
        <v>140648.14000000001</v>
      </c>
      <c r="K179" s="310">
        <v>68456.72</v>
      </c>
      <c r="L179" s="310">
        <v>134954.51999999999</v>
      </c>
      <c r="O179" s="343">
        <v>0</v>
      </c>
      <c r="P179" s="343">
        <v>41924.300000000003</v>
      </c>
      <c r="Q179" s="343">
        <v>5040</v>
      </c>
      <c r="R179" s="343">
        <v>504.47</v>
      </c>
      <c r="T179" s="310">
        <v>135000</v>
      </c>
      <c r="V179" s="310">
        <v>-1681192.13</v>
      </c>
      <c r="W179" s="310">
        <v>3101018.9</v>
      </c>
      <c r="X179" s="330">
        <v>934239.77</v>
      </c>
      <c r="Y179" s="330">
        <v>554000</v>
      </c>
      <c r="Z179" s="330">
        <v>1158.31</v>
      </c>
      <c r="AC179" s="330">
        <v>2160047.83</v>
      </c>
      <c r="AD179" s="334">
        <v>2723448</v>
      </c>
      <c r="AE179" s="334">
        <v>14250</v>
      </c>
      <c r="AG179" s="334">
        <v>831442.98</v>
      </c>
      <c r="AH179" s="334">
        <v>303217.37</v>
      </c>
      <c r="AL179" s="334">
        <v>214130.66</v>
      </c>
      <c r="AN179" s="321">
        <f t="shared" si="19"/>
        <v>961841.20000000007</v>
      </c>
      <c r="AO179" s="344">
        <f t="shared" si="20"/>
        <v>47468.770000000004</v>
      </c>
      <c r="AP179" s="345">
        <f t="shared" si="21"/>
        <v>914372.43</v>
      </c>
      <c r="AQ179" s="346">
        <f t="shared" si="22"/>
        <v>3649445.91</v>
      </c>
      <c r="AR179" s="347">
        <f t="shared" si="23"/>
        <v>4086489.0100000002</v>
      </c>
      <c r="AS179" s="250">
        <f t="shared" si="18"/>
        <v>-437043.10000000009</v>
      </c>
      <c r="AT179" s="285" t="s">
        <v>19</v>
      </c>
    </row>
    <row r="180" spans="1:46" ht="17.399999999999999" thickBot="1" x14ac:dyDescent="0.55000000000000004">
      <c r="A180" s="238" t="s">
        <v>333</v>
      </c>
      <c r="B180" s="238" t="s">
        <v>50</v>
      </c>
      <c r="C180" s="276">
        <v>5054</v>
      </c>
      <c r="D180" s="277" t="s">
        <v>981</v>
      </c>
      <c r="E180" t="s">
        <v>20</v>
      </c>
      <c r="F180" s="336">
        <v>550507.51</v>
      </c>
      <c r="G180" s="336">
        <v>29743.13</v>
      </c>
      <c r="H180" s="336">
        <v>168736.33</v>
      </c>
      <c r="K180" s="310">
        <v>143699.19</v>
      </c>
      <c r="L180" s="310">
        <v>762238.87</v>
      </c>
      <c r="O180" s="343">
        <v>-920</v>
      </c>
      <c r="P180" s="343">
        <v>168673.28</v>
      </c>
      <c r="Q180" s="343">
        <v>80400</v>
      </c>
      <c r="R180" s="343">
        <v>188.5</v>
      </c>
      <c r="T180" s="310">
        <v>10000</v>
      </c>
      <c r="V180" s="310">
        <v>1796133.59</v>
      </c>
      <c r="W180" s="310">
        <v>254405.43</v>
      </c>
      <c r="X180" s="330">
        <v>1290944.8600000001</v>
      </c>
      <c r="Z180" s="330">
        <v>981.48</v>
      </c>
      <c r="AA180" s="330">
        <v>3010</v>
      </c>
      <c r="AB180" s="330">
        <v>1573121.13</v>
      </c>
      <c r="AC180" s="330">
        <v>60000</v>
      </c>
      <c r="AD180" s="334">
        <v>2143603.13</v>
      </c>
      <c r="AE180" s="334">
        <v>15948</v>
      </c>
      <c r="AG180" s="334">
        <v>911136.26</v>
      </c>
      <c r="AH180" s="334">
        <v>380067.06</v>
      </c>
      <c r="AK180" s="334">
        <v>5010</v>
      </c>
      <c r="AL180" s="334">
        <v>126248.79</v>
      </c>
      <c r="AN180" s="321">
        <f t="shared" si="19"/>
        <v>748986.97</v>
      </c>
      <c r="AO180" s="344">
        <f t="shared" si="20"/>
        <v>248341.78</v>
      </c>
      <c r="AP180" s="345">
        <f t="shared" si="21"/>
        <v>500645.18999999994</v>
      </c>
      <c r="AQ180" s="346">
        <f t="shared" si="22"/>
        <v>2928057.4699999997</v>
      </c>
      <c r="AR180" s="347">
        <f t="shared" si="23"/>
        <v>3582013.2399999998</v>
      </c>
      <c r="AS180" s="250">
        <f t="shared" si="18"/>
        <v>-653955.77</v>
      </c>
      <c r="AT180" s="281" t="s">
        <v>20</v>
      </c>
    </row>
    <row r="181" spans="1:46" ht="17.399999999999999" thickBot="1" x14ac:dyDescent="0.55000000000000004">
      <c r="A181" s="238" t="s">
        <v>333</v>
      </c>
      <c r="B181" s="238" t="s">
        <v>50</v>
      </c>
      <c r="C181" s="276">
        <v>5698</v>
      </c>
      <c r="D181" s="277" t="s">
        <v>982</v>
      </c>
      <c r="E181" t="s">
        <v>21</v>
      </c>
      <c r="F181" s="336">
        <v>699916.03</v>
      </c>
      <c r="G181" s="336">
        <v>49660.49</v>
      </c>
      <c r="H181" s="336">
        <v>186945.1</v>
      </c>
      <c r="K181" s="310">
        <v>5</v>
      </c>
      <c r="L181" s="310">
        <v>600694.57999999996</v>
      </c>
      <c r="O181" s="343">
        <v>4900</v>
      </c>
      <c r="P181" s="343">
        <v>105606.63</v>
      </c>
      <c r="Q181" s="343">
        <v>215800</v>
      </c>
      <c r="R181" s="343">
        <v>50356.07</v>
      </c>
      <c r="V181" s="310">
        <v>-3046300.76</v>
      </c>
      <c r="W181" s="310">
        <v>4470863.96</v>
      </c>
      <c r="X181" s="330">
        <v>1325870.06</v>
      </c>
      <c r="Z181" s="330">
        <v>1155.56</v>
      </c>
      <c r="AA181" s="330">
        <v>261</v>
      </c>
      <c r="AB181" s="330">
        <v>1917891.4</v>
      </c>
      <c r="AC181" s="330">
        <v>165000</v>
      </c>
      <c r="AD181" s="334">
        <v>2387984.9</v>
      </c>
      <c r="AE181" s="334">
        <v>18428</v>
      </c>
      <c r="AG181" s="334">
        <v>880869.02</v>
      </c>
      <c r="AH181" s="334">
        <v>143963.60999999999</v>
      </c>
      <c r="AK181" s="334">
        <v>261</v>
      </c>
      <c r="AL181" s="334">
        <v>242676.19</v>
      </c>
      <c r="AN181" s="321">
        <f t="shared" si="19"/>
        <v>936521.62</v>
      </c>
      <c r="AO181" s="344">
        <f t="shared" si="20"/>
        <v>376662.7</v>
      </c>
      <c r="AP181" s="345">
        <f t="shared" si="21"/>
        <v>559858.91999999993</v>
      </c>
      <c r="AQ181" s="346">
        <f t="shared" si="22"/>
        <v>3410178.02</v>
      </c>
      <c r="AR181" s="347">
        <f t="shared" si="23"/>
        <v>3674182.7199999997</v>
      </c>
      <c r="AS181" s="250">
        <f t="shared" si="18"/>
        <v>-264004.69999999972</v>
      </c>
      <c r="AT181" s="281" t="s">
        <v>21</v>
      </c>
    </row>
    <row r="182" spans="1:46" ht="17.399999999999999" thickBot="1" x14ac:dyDescent="0.55000000000000004">
      <c r="A182" s="238" t="s">
        <v>333</v>
      </c>
      <c r="B182" s="238" t="s">
        <v>50</v>
      </c>
      <c r="C182" s="276">
        <v>5218</v>
      </c>
      <c r="D182" s="277" t="s">
        <v>983</v>
      </c>
      <c r="E182" t="s">
        <v>22</v>
      </c>
      <c r="F182" s="336">
        <v>507070.68</v>
      </c>
      <c r="G182" s="336">
        <v>33344.25</v>
      </c>
      <c r="H182" s="336">
        <v>163489.85999999999</v>
      </c>
      <c r="K182" s="310">
        <v>36718.449999999997</v>
      </c>
      <c r="L182" s="310">
        <v>169423.45</v>
      </c>
      <c r="O182" s="343">
        <v>38719.300000000003</v>
      </c>
      <c r="P182" s="343">
        <v>84951.02</v>
      </c>
      <c r="Q182" s="343">
        <v>4960</v>
      </c>
      <c r="R182" s="343">
        <v>0</v>
      </c>
      <c r="V182" s="310">
        <v>445447.73</v>
      </c>
      <c r="W182" s="310">
        <v>1315785.06</v>
      </c>
      <c r="X182" s="330">
        <v>1130490.8899999999</v>
      </c>
      <c r="Z182" s="330">
        <v>1229.8399999999999</v>
      </c>
      <c r="AA182" s="330">
        <v>1910</v>
      </c>
      <c r="AB182" s="330">
        <v>1944858.4</v>
      </c>
      <c r="AC182" s="330">
        <v>136200</v>
      </c>
      <c r="AD182" s="334">
        <v>2624218.4</v>
      </c>
      <c r="AE182" s="334">
        <v>31823</v>
      </c>
      <c r="AG182" s="334">
        <v>1061902.24</v>
      </c>
      <c r="AH182" s="334">
        <v>372751.73</v>
      </c>
      <c r="AK182" s="334">
        <v>100</v>
      </c>
      <c r="AL182" s="334">
        <v>103710.18</v>
      </c>
      <c r="AN182" s="321">
        <f t="shared" si="19"/>
        <v>703904.78999999992</v>
      </c>
      <c r="AO182" s="344">
        <f t="shared" si="20"/>
        <v>128630.32</v>
      </c>
      <c r="AP182" s="345">
        <f t="shared" si="21"/>
        <v>575274.47</v>
      </c>
      <c r="AQ182" s="346">
        <f t="shared" si="22"/>
        <v>3214689.13</v>
      </c>
      <c r="AR182" s="347">
        <f t="shared" si="23"/>
        <v>4194505.55</v>
      </c>
      <c r="AS182" s="250">
        <f t="shared" si="18"/>
        <v>-979816.41999999993</v>
      </c>
      <c r="AT182" s="281" t="s">
        <v>22</v>
      </c>
    </row>
    <row r="183" spans="1:46" ht="17.399999999999999" thickBot="1" x14ac:dyDescent="0.55000000000000004">
      <c r="A183" s="238" t="s">
        <v>333</v>
      </c>
      <c r="B183" s="238" t="s">
        <v>50</v>
      </c>
      <c r="C183" s="276">
        <v>6468</v>
      </c>
      <c r="D183" s="277" t="s">
        <v>984</v>
      </c>
      <c r="E183" t="s">
        <v>23</v>
      </c>
      <c r="F183" s="336">
        <v>872426.03</v>
      </c>
      <c r="G183" s="336">
        <v>5064.75</v>
      </c>
      <c r="H183" s="336">
        <v>304252.87</v>
      </c>
      <c r="K183" s="310">
        <v>771899.53</v>
      </c>
      <c r="L183" s="310">
        <v>365143.18</v>
      </c>
      <c r="O183" s="343">
        <v>2950</v>
      </c>
      <c r="P183" s="343">
        <v>79284.990000000005</v>
      </c>
      <c r="Q183" s="343">
        <v>155200</v>
      </c>
      <c r="R183" s="343">
        <v>0</v>
      </c>
      <c r="V183" s="310">
        <v>1629149.23</v>
      </c>
      <c r="W183" s="310">
        <v>1137972.49</v>
      </c>
      <c r="X183" s="330">
        <v>1179051.8</v>
      </c>
      <c r="Z183" s="330">
        <v>1334.36</v>
      </c>
      <c r="AA183" s="330">
        <v>1430</v>
      </c>
      <c r="AB183" s="330">
        <v>2018474.8</v>
      </c>
      <c r="AC183" s="330">
        <v>162800</v>
      </c>
      <c r="AD183" s="334">
        <v>2502236.7999999998</v>
      </c>
      <c r="AE183" s="334">
        <v>17130</v>
      </c>
      <c r="AF183" s="334">
        <v>7608</v>
      </c>
      <c r="AG183" s="334">
        <v>1029585.64</v>
      </c>
      <c r="AH183" s="334">
        <v>192307.12</v>
      </c>
      <c r="AK183" s="334">
        <v>910</v>
      </c>
      <c r="AL183" s="334">
        <v>299083.75</v>
      </c>
      <c r="AN183" s="321">
        <f t="shared" si="19"/>
        <v>1181743.6499999999</v>
      </c>
      <c r="AO183" s="344">
        <f t="shared" si="20"/>
        <v>237434.99</v>
      </c>
      <c r="AP183" s="345">
        <f t="shared" si="21"/>
        <v>944308.65999999992</v>
      </c>
      <c r="AQ183" s="346">
        <f t="shared" si="22"/>
        <v>3363090.96</v>
      </c>
      <c r="AR183" s="347">
        <f t="shared" si="23"/>
        <v>4048861.31</v>
      </c>
      <c r="AS183" s="250">
        <f t="shared" si="18"/>
        <v>-685770.35000000009</v>
      </c>
      <c r="AT183" s="281" t="s">
        <v>23</v>
      </c>
    </row>
    <row r="184" spans="1:46" ht="17.399999999999999" thickBot="1" x14ac:dyDescent="0.55000000000000004">
      <c r="A184" s="238" t="s">
        <v>333</v>
      </c>
      <c r="B184" s="238" t="s">
        <v>50</v>
      </c>
      <c r="C184" s="276">
        <v>8206</v>
      </c>
      <c r="D184" s="277" t="s">
        <v>985</v>
      </c>
      <c r="E184" t="s">
        <v>24</v>
      </c>
      <c r="F184" s="336">
        <v>633846.81000000006</v>
      </c>
      <c r="G184" s="336">
        <v>12256.48</v>
      </c>
      <c r="H184" s="336">
        <v>174312.43</v>
      </c>
      <c r="K184" s="310">
        <v>1986737.08</v>
      </c>
      <c r="L184" s="310">
        <v>741552.32</v>
      </c>
      <c r="O184" s="343">
        <v>9500</v>
      </c>
      <c r="P184" s="343">
        <v>129836.6</v>
      </c>
      <c r="Q184" s="343">
        <v>26340</v>
      </c>
      <c r="R184" s="343">
        <v>6786.7</v>
      </c>
      <c r="T184" s="310">
        <v>220477.5</v>
      </c>
      <c r="V184" s="310">
        <v>2692341.31</v>
      </c>
      <c r="W184" s="310">
        <v>1899168.01</v>
      </c>
      <c r="X184" s="330">
        <v>1570476.8</v>
      </c>
      <c r="Y184" s="330">
        <v>74462.5</v>
      </c>
      <c r="Z184" s="330">
        <v>2100.64</v>
      </c>
      <c r="AA184" s="330">
        <v>1590</v>
      </c>
      <c r="AB184" s="330">
        <v>1438287.2</v>
      </c>
      <c r="AC184" s="330">
        <v>122400</v>
      </c>
      <c r="AD184" s="334">
        <v>2347780.2000000002</v>
      </c>
      <c r="AE184" s="334">
        <v>34768</v>
      </c>
      <c r="AG184" s="334">
        <v>1787257.04</v>
      </c>
      <c r="AH184" s="334">
        <v>331792.7</v>
      </c>
      <c r="AL184" s="334">
        <v>143464.20000000001</v>
      </c>
      <c r="AN184" s="321">
        <f t="shared" si="19"/>
        <v>820415.72</v>
      </c>
      <c r="AO184" s="344">
        <f t="shared" si="20"/>
        <v>172463.30000000002</v>
      </c>
      <c r="AP184" s="345">
        <f t="shared" si="21"/>
        <v>647952.41999999993</v>
      </c>
      <c r="AQ184" s="346">
        <f t="shared" si="22"/>
        <v>3209317.1399999997</v>
      </c>
      <c r="AR184" s="347">
        <f t="shared" si="23"/>
        <v>4645062.1400000006</v>
      </c>
      <c r="AS184" s="250">
        <f t="shared" si="18"/>
        <v>-1435745.0000000009</v>
      </c>
      <c r="AT184" s="281" t="s">
        <v>24</v>
      </c>
    </row>
    <row r="185" spans="1:46" ht="17.399999999999999" thickBot="1" x14ac:dyDescent="0.55000000000000004">
      <c r="A185" s="238" t="s">
        <v>333</v>
      </c>
      <c r="B185" s="238" t="s">
        <v>50</v>
      </c>
      <c r="C185" s="276">
        <v>4682</v>
      </c>
      <c r="D185" s="277" t="s">
        <v>986</v>
      </c>
      <c r="E185" t="s">
        <v>25</v>
      </c>
      <c r="F185" s="336">
        <v>404857.2</v>
      </c>
      <c r="G185" s="336">
        <v>16869.490000000002</v>
      </c>
      <c r="H185" s="336">
        <v>192300.85</v>
      </c>
      <c r="K185" s="310">
        <v>1567869.19</v>
      </c>
      <c r="L185" s="310">
        <v>341925.84</v>
      </c>
      <c r="O185" s="343">
        <v>4480</v>
      </c>
      <c r="P185" s="343">
        <v>127695.15</v>
      </c>
      <c r="Q185" s="343">
        <v>294880</v>
      </c>
      <c r="R185" s="343">
        <v>16000</v>
      </c>
      <c r="V185" s="310">
        <v>-1432347.02</v>
      </c>
      <c r="W185" s="310">
        <v>4128965.53</v>
      </c>
      <c r="X185" s="330">
        <v>909226.94</v>
      </c>
      <c r="Z185" s="330">
        <v>446.27</v>
      </c>
      <c r="AA185" s="330">
        <v>790</v>
      </c>
      <c r="AB185" s="330">
        <v>1053070.5</v>
      </c>
      <c r="AC185" s="330">
        <v>125600</v>
      </c>
      <c r="AD185" s="334">
        <v>1544450.5</v>
      </c>
      <c r="AE185" s="334">
        <v>7828</v>
      </c>
      <c r="AF185" s="334">
        <v>9560</v>
      </c>
      <c r="AG185" s="334">
        <v>850875.65</v>
      </c>
      <c r="AH185" s="334">
        <v>227935.31</v>
      </c>
      <c r="AK185" s="334">
        <v>360</v>
      </c>
      <c r="AL185" s="334">
        <v>63975.34</v>
      </c>
      <c r="AN185" s="321">
        <f t="shared" si="19"/>
        <v>614027.54</v>
      </c>
      <c r="AO185" s="344">
        <f t="shared" si="20"/>
        <v>443055.15</v>
      </c>
      <c r="AP185" s="345">
        <f t="shared" si="21"/>
        <v>170972.39</v>
      </c>
      <c r="AQ185" s="346">
        <f t="shared" si="22"/>
        <v>2089133.71</v>
      </c>
      <c r="AR185" s="347">
        <f t="shared" si="23"/>
        <v>2704984.8</v>
      </c>
      <c r="AS185" s="250">
        <f t="shared" si="18"/>
        <v>-615851.08999999985</v>
      </c>
      <c r="AT185" s="281" t="s">
        <v>25</v>
      </c>
    </row>
    <row r="186" spans="1:46" ht="17.399999999999999" thickBot="1" x14ac:dyDescent="0.55000000000000004">
      <c r="A186" s="238" t="s">
        <v>333</v>
      </c>
      <c r="B186" s="238" t="s">
        <v>50</v>
      </c>
      <c r="C186" s="276">
        <v>5558</v>
      </c>
      <c r="D186" s="277" t="s">
        <v>987</v>
      </c>
      <c r="E186" t="s">
        <v>26</v>
      </c>
      <c r="F186" s="336">
        <v>469338.87</v>
      </c>
      <c r="G186" s="336">
        <v>6200</v>
      </c>
      <c r="H186" s="336">
        <v>141427.70000000001</v>
      </c>
      <c r="K186" s="310">
        <v>201504.71</v>
      </c>
      <c r="L186" s="310">
        <v>563814.21</v>
      </c>
      <c r="O186" s="343">
        <v>4900</v>
      </c>
      <c r="P186" s="343">
        <v>81692.86</v>
      </c>
      <c r="Q186" s="343">
        <v>96810</v>
      </c>
      <c r="R186" s="343">
        <v>767</v>
      </c>
      <c r="V186" s="310">
        <v>-228910.62</v>
      </c>
      <c r="W186" s="310">
        <v>1898710.57</v>
      </c>
      <c r="X186" s="330">
        <v>1012914.6</v>
      </c>
      <c r="Y186" s="330">
        <v>35400</v>
      </c>
      <c r="Z186" s="330">
        <v>856.71</v>
      </c>
      <c r="AA186" s="330">
        <v>1420</v>
      </c>
      <c r="AB186" s="330">
        <v>2103390.85</v>
      </c>
      <c r="AC186" s="330">
        <v>155600</v>
      </c>
      <c r="AD186" s="334">
        <v>2690442.85</v>
      </c>
      <c r="AE186" s="334">
        <v>21165</v>
      </c>
      <c r="AF186" s="334">
        <v>7838</v>
      </c>
      <c r="AG186" s="334">
        <v>819826.67</v>
      </c>
      <c r="AH186" s="334">
        <v>100546.53</v>
      </c>
      <c r="AK186" s="334">
        <v>530</v>
      </c>
      <c r="AL186" s="334">
        <v>140917.43</v>
      </c>
      <c r="AN186" s="321">
        <f t="shared" si="19"/>
        <v>616966.57000000007</v>
      </c>
      <c r="AO186" s="344">
        <f t="shared" si="20"/>
        <v>184169.86</v>
      </c>
      <c r="AP186" s="345">
        <f t="shared" si="21"/>
        <v>432796.71000000008</v>
      </c>
      <c r="AQ186" s="346">
        <f t="shared" si="22"/>
        <v>3309582.16</v>
      </c>
      <c r="AR186" s="347">
        <f t="shared" si="23"/>
        <v>3781266.48</v>
      </c>
      <c r="AS186" s="250">
        <f t="shared" si="18"/>
        <v>-471684.31999999983</v>
      </c>
      <c r="AT186" s="281" t="s">
        <v>26</v>
      </c>
    </row>
    <row r="187" spans="1:46" ht="17.399999999999999" thickBot="1" x14ac:dyDescent="0.55000000000000004">
      <c r="A187" s="238" t="s">
        <v>333</v>
      </c>
      <c r="B187" s="238" t="s">
        <v>50</v>
      </c>
      <c r="C187" s="276">
        <v>4731</v>
      </c>
      <c r="D187" s="277" t="s">
        <v>988</v>
      </c>
      <c r="E187" t="s">
        <v>27</v>
      </c>
      <c r="F187" s="336">
        <v>475611.94</v>
      </c>
      <c r="G187" s="336">
        <v>13636.34</v>
      </c>
      <c r="H187" s="336">
        <v>133444.78</v>
      </c>
      <c r="K187" s="310">
        <v>214686.77</v>
      </c>
      <c r="L187" s="310">
        <v>154694</v>
      </c>
      <c r="O187" s="343">
        <v>3000</v>
      </c>
      <c r="P187" s="343">
        <v>60979.99</v>
      </c>
      <c r="Q187" s="343">
        <v>82270</v>
      </c>
      <c r="R187" s="343">
        <v>314.95</v>
      </c>
      <c r="V187" s="310">
        <v>-937295.25</v>
      </c>
      <c r="W187" s="310">
        <v>2242933.0699999998</v>
      </c>
      <c r="X187" s="330">
        <v>899379.8</v>
      </c>
      <c r="Y187" s="330">
        <v>32700</v>
      </c>
      <c r="Z187" s="330">
        <v>797.38</v>
      </c>
      <c r="AA187" s="330">
        <v>610</v>
      </c>
      <c r="AB187" s="330">
        <v>1426462.8</v>
      </c>
      <c r="AC187" s="330">
        <v>173700</v>
      </c>
      <c r="AD187" s="334">
        <v>1972731.8</v>
      </c>
      <c r="AE187" s="334">
        <v>12158</v>
      </c>
      <c r="AG187" s="334">
        <v>741270.08</v>
      </c>
      <c r="AH187" s="334">
        <v>174781.3</v>
      </c>
      <c r="AK187" s="334">
        <v>330</v>
      </c>
      <c r="AL187" s="334">
        <v>92507.73</v>
      </c>
      <c r="AN187" s="321">
        <f t="shared" si="19"/>
        <v>622693.06000000006</v>
      </c>
      <c r="AO187" s="344">
        <f t="shared" si="20"/>
        <v>146564.94</v>
      </c>
      <c r="AP187" s="345">
        <f t="shared" si="21"/>
        <v>476128.12000000005</v>
      </c>
      <c r="AQ187" s="346">
        <f t="shared" si="22"/>
        <v>2533649.98</v>
      </c>
      <c r="AR187" s="347">
        <f t="shared" si="23"/>
        <v>2993778.9099999997</v>
      </c>
      <c r="AS187" s="250">
        <f t="shared" si="18"/>
        <v>-460128.9299999997</v>
      </c>
      <c r="AT187" s="281" t="s">
        <v>27</v>
      </c>
    </row>
    <row r="188" spans="1:46" ht="17.399999999999999" thickBot="1" x14ac:dyDescent="0.55000000000000004">
      <c r="A188" s="238" t="s">
        <v>333</v>
      </c>
      <c r="B188" s="238" t="s">
        <v>50</v>
      </c>
      <c r="C188" s="276">
        <v>3338</v>
      </c>
      <c r="D188" s="277" t="s">
        <v>989</v>
      </c>
      <c r="E188" t="s">
        <v>2792</v>
      </c>
      <c r="F188" s="336">
        <v>157964.97</v>
      </c>
      <c r="G188" s="336">
        <v>11922.5</v>
      </c>
      <c r="H188" s="336">
        <v>135536.16</v>
      </c>
      <c r="K188" s="310">
        <v>604757.75</v>
      </c>
      <c r="L188" s="310">
        <v>418683.81</v>
      </c>
      <c r="O188" s="343">
        <v>19800</v>
      </c>
      <c r="P188" s="343">
        <v>68165.48</v>
      </c>
      <c r="Q188" s="343">
        <v>3040</v>
      </c>
      <c r="R188" s="343">
        <v>0</v>
      </c>
      <c r="V188" s="310">
        <v>-2224846.98</v>
      </c>
      <c r="W188" s="310">
        <v>3605471.06</v>
      </c>
      <c r="X188" s="330">
        <v>857530.24</v>
      </c>
      <c r="Z188" s="330">
        <v>266.8</v>
      </c>
      <c r="AA188" s="330">
        <v>1380</v>
      </c>
      <c r="AB188" s="330">
        <v>1179997.3999999999</v>
      </c>
      <c r="AC188" s="330">
        <v>291800</v>
      </c>
      <c r="AD188" s="334">
        <v>1643839.4</v>
      </c>
      <c r="AE188" s="334">
        <v>17808</v>
      </c>
      <c r="AG188" s="334">
        <v>464268.41</v>
      </c>
      <c r="AH188" s="334">
        <v>252648.25</v>
      </c>
      <c r="AK188" s="334">
        <v>1380</v>
      </c>
      <c r="AL188" s="334">
        <v>93794.75</v>
      </c>
      <c r="AN188" s="321">
        <f t="shared" si="19"/>
        <v>305423.63</v>
      </c>
      <c r="AO188" s="344">
        <f t="shared" si="20"/>
        <v>91005.48</v>
      </c>
      <c r="AP188" s="345">
        <f t="shared" si="21"/>
        <v>214418.15000000002</v>
      </c>
      <c r="AQ188" s="346">
        <f t="shared" si="22"/>
        <v>2330974.44</v>
      </c>
      <c r="AR188" s="347">
        <f t="shared" si="23"/>
        <v>2473738.81</v>
      </c>
      <c r="AS188" s="250">
        <f t="shared" si="18"/>
        <v>-142764.37000000011</v>
      </c>
      <c r="AT188" s="281" t="s">
        <v>28</v>
      </c>
    </row>
    <row r="189" spans="1:46" s="275" customFormat="1" ht="14.4" thickBot="1" x14ac:dyDescent="0.3">
      <c r="A189" s="238" t="s">
        <v>333</v>
      </c>
      <c r="B189" s="238" t="s">
        <v>50</v>
      </c>
      <c r="C189" s="276">
        <v>6544</v>
      </c>
      <c r="D189" s="277" t="s">
        <v>990</v>
      </c>
      <c r="E189" t="s">
        <v>28</v>
      </c>
      <c r="F189" s="336">
        <v>914159.49</v>
      </c>
      <c r="G189" s="336">
        <v>5109.75</v>
      </c>
      <c r="H189" s="336">
        <v>335690.06</v>
      </c>
      <c r="I189" s="335"/>
      <c r="J189"/>
      <c r="K189" s="310">
        <v>1689708.63</v>
      </c>
      <c r="L189" s="310">
        <v>374043.97</v>
      </c>
      <c r="M189"/>
      <c r="N189"/>
      <c r="O189" s="343">
        <v>3120</v>
      </c>
      <c r="P189" s="343">
        <v>81596.55</v>
      </c>
      <c r="Q189" s="343">
        <v>6320</v>
      </c>
      <c r="R189" s="343">
        <v>11.8</v>
      </c>
      <c r="S189" s="342"/>
      <c r="T189" s="310">
        <v>20000</v>
      </c>
      <c r="U189"/>
      <c r="V189" s="310">
        <v>566452.15</v>
      </c>
      <c r="W189" s="310">
        <v>3600900</v>
      </c>
      <c r="X189" s="330">
        <v>958751.58</v>
      </c>
      <c r="Y189" s="329"/>
      <c r="Z189" s="330">
        <v>1629.33</v>
      </c>
      <c r="AA189" s="330">
        <v>2510</v>
      </c>
      <c r="AB189" s="330">
        <v>1386070.6</v>
      </c>
      <c r="AC189" s="330">
        <v>180600</v>
      </c>
      <c r="AD189" s="334">
        <v>1951529.6</v>
      </c>
      <c r="AE189" s="334">
        <v>12258</v>
      </c>
      <c r="AF189" s="333"/>
      <c r="AG189" s="334">
        <v>961790.74</v>
      </c>
      <c r="AH189" s="334">
        <v>356553.94</v>
      </c>
      <c r="AI189" s="333"/>
      <c r="AJ189" s="333"/>
      <c r="AK189" s="334">
        <v>1150</v>
      </c>
      <c r="AL189" s="334">
        <v>205967.83</v>
      </c>
      <c r="AM189" s="333"/>
      <c r="AN189" s="321">
        <f t="shared" si="19"/>
        <v>1254959.3</v>
      </c>
      <c r="AO189" s="344">
        <f t="shared" si="20"/>
        <v>91048.35</v>
      </c>
      <c r="AP189" s="345">
        <f t="shared" si="21"/>
        <v>1163910.95</v>
      </c>
      <c r="AQ189" s="346">
        <f t="shared" si="22"/>
        <v>2529561.5099999998</v>
      </c>
      <c r="AR189" s="347">
        <f t="shared" si="23"/>
        <v>3489250.11</v>
      </c>
      <c r="AS189" s="250">
        <f t="shared" si="18"/>
        <v>-959688.60000000009</v>
      </c>
      <c r="AT189" s="274"/>
    </row>
    <row r="190" spans="1:46" ht="14.4" thickBot="1" x14ac:dyDescent="0.3">
      <c r="A190" s="238" t="s">
        <v>334</v>
      </c>
      <c r="B190" s="238" t="s">
        <v>51</v>
      </c>
      <c r="C190" s="276">
        <v>2511</v>
      </c>
      <c r="D190" s="277" t="s">
        <v>991</v>
      </c>
      <c r="E190" t="s">
        <v>2793</v>
      </c>
      <c r="F190" s="336">
        <v>881034.96</v>
      </c>
      <c r="G190" s="336">
        <v>6632</v>
      </c>
      <c r="H190" s="336">
        <v>151657.32999999999</v>
      </c>
      <c r="K190" s="310">
        <v>589332.99</v>
      </c>
      <c r="L190" s="310">
        <v>71606.91</v>
      </c>
      <c r="P190" s="343">
        <v>-30230.15</v>
      </c>
      <c r="R190" s="343">
        <v>30355</v>
      </c>
      <c r="V190" s="310">
        <v>-1659933.21</v>
      </c>
      <c r="W190" s="310">
        <v>2938659.03</v>
      </c>
      <c r="X190" s="330">
        <v>1308743.94</v>
      </c>
      <c r="Y190" s="330">
        <v>187630</v>
      </c>
      <c r="Z190" s="330">
        <v>559.41</v>
      </c>
      <c r="AB190" s="330">
        <v>1305635.5</v>
      </c>
      <c r="AC190" s="330">
        <v>1000</v>
      </c>
      <c r="AD190" s="334">
        <v>1675666.5</v>
      </c>
      <c r="AG190" s="334">
        <v>602681.75</v>
      </c>
      <c r="AH190" s="334">
        <v>61108.08</v>
      </c>
      <c r="AL190" s="334">
        <v>42699</v>
      </c>
      <c r="AN190" s="321">
        <f t="shared" si="19"/>
        <v>1039324.2899999999</v>
      </c>
      <c r="AO190" s="344">
        <f t="shared" si="20"/>
        <v>124.84999999999854</v>
      </c>
      <c r="AP190" s="345">
        <f t="shared" si="21"/>
        <v>1039199.44</v>
      </c>
      <c r="AQ190" s="346">
        <f t="shared" si="22"/>
        <v>2803568.8499999996</v>
      </c>
      <c r="AR190" s="347">
        <f t="shared" si="23"/>
        <v>2382155.33</v>
      </c>
      <c r="AS190" s="250">
        <f t="shared" si="18"/>
        <v>421413.51999999955</v>
      </c>
      <c r="AT190" s="275"/>
    </row>
    <row r="191" spans="1:46" ht="14.4" thickBot="1" x14ac:dyDescent="0.3">
      <c r="A191" s="238" t="s">
        <v>334</v>
      </c>
      <c r="B191" s="238" t="s">
        <v>51</v>
      </c>
      <c r="C191" s="276">
        <v>3129</v>
      </c>
      <c r="D191" s="277" t="s">
        <v>992</v>
      </c>
      <c r="E191" t="s">
        <v>2794</v>
      </c>
      <c r="F191" s="336">
        <v>218661.59</v>
      </c>
      <c r="G191" s="336">
        <v>1275</v>
      </c>
      <c r="H191" s="336">
        <v>416769.11</v>
      </c>
      <c r="K191" s="310">
        <v>1763204.12</v>
      </c>
      <c r="L191" s="310">
        <v>656924.34</v>
      </c>
      <c r="O191" s="343">
        <v>-3440</v>
      </c>
      <c r="P191" s="343">
        <v>-11552.99</v>
      </c>
      <c r="R191" s="343">
        <v>-11399.46</v>
      </c>
      <c r="V191" s="310">
        <v>2237582.9300000002</v>
      </c>
      <c r="W191" s="310">
        <v>578789.84</v>
      </c>
      <c r="X191" s="330">
        <v>824928.44</v>
      </c>
      <c r="Z191" s="330">
        <v>1439.03</v>
      </c>
      <c r="AB191" s="330">
        <v>955234</v>
      </c>
      <c r="AC191" s="330">
        <v>214900</v>
      </c>
      <c r="AD191" s="334">
        <v>1341251</v>
      </c>
      <c r="AE191" s="334">
        <v>12120</v>
      </c>
      <c r="AF191" s="334">
        <v>880</v>
      </c>
      <c r="AG191" s="334">
        <v>355466.79</v>
      </c>
      <c r="AH191" s="334">
        <v>19929.84</v>
      </c>
      <c r="AN191" s="321">
        <f t="shared" si="19"/>
        <v>636705.69999999995</v>
      </c>
      <c r="AO191" s="344">
        <f t="shared" si="20"/>
        <v>-26392.449999999997</v>
      </c>
      <c r="AP191" s="345">
        <f t="shared" si="21"/>
        <v>663098.14999999991</v>
      </c>
      <c r="AQ191" s="346">
        <f t="shared" si="22"/>
        <v>1996501.47</v>
      </c>
      <c r="AR191" s="347">
        <f t="shared" si="23"/>
        <v>1729647.6300000001</v>
      </c>
      <c r="AS191" s="250">
        <f t="shared" si="18"/>
        <v>266853.83999999985</v>
      </c>
    </row>
    <row r="192" spans="1:46" ht="14.4" thickBot="1" x14ac:dyDescent="0.3">
      <c r="A192" s="238" t="s">
        <v>334</v>
      </c>
      <c r="B192" s="238" t="s">
        <v>51</v>
      </c>
      <c r="C192" s="276">
        <v>5633</v>
      </c>
      <c r="D192" s="277" t="s">
        <v>993</v>
      </c>
      <c r="E192" t="s">
        <v>2795</v>
      </c>
      <c r="F192" s="336">
        <v>626093.01</v>
      </c>
      <c r="G192" s="336">
        <v>3400</v>
      </c>
      <c r="H192" s="336">
        <v>63566.28</v>
      </c>
      <c r="K192" s="310">
        <v>2235263.33</v>
      </c>
      <c r="L192" s="310">
        <v>266506.73</v>
      </c>
      <c r="O192" s="343">
        <v>0</v>
      </c>
      <c r="P192" s="343">
        <v>44900</v>
      </c>
      <c r="R192" s="343">
        <v>11502.36</v>
      </c>
      <c r="V192" s="310">
        <v>109583.7</v>
      </c>
      <c r="W192" s="310">
        <v>2920045.89</v>
      </c>
      <c r="X192" s="330">
        <v>1481368.69</v>
      </c>
      <c r="Y192" s="330">
        <v>166550</v>
      </c>
      <c r="Z192" s="330">
        <v>362.4</v>
      </c>
      <c r="AB192" s="330">
        <v>1518233.5</v>
      </c>
      <c r="AC192" s="330">
        <v>435650</v>
      </c>
      <c r="AD192" s="334">
        <v>2329805.0699999998</v>
      </c>
      <c r="AE192" s="334">
        <v>1040</v>
      </c>
      <c r="AF192" s="334">
        <v>3660</v>
      </c>
      <c r="AG192" s="334">
        <v>874236.74</v>
      </c>
      <c r="AH192" s="334">
        <v>284625.38</v>
      </c>
      <c r="AN192" s="321">
        <f t="shared" si="19"/>
        <v>693059.29</v>
      </c>
      <c r="AO192" s="344">
        <f t="shared" si="20"/>
        <v>56402.36</v>
      </c>
      <c r="AP192" s="345">
        <f t="shared" si="21"/>
        <v>636656.93000000005</v>
      </c>
      <c r="AQ192" s="346">
        <f t="shared" si="22"/>
        <v>3602164.59</v>
      </c>
      <c r="AR192" s="347">
        <f t="shared" si="23"/>
        <v>3493367.1899999995</v>
      </c>
      <c r="AS192" s="250">
        <f t="shared" si="18"/>
        <v>108797.40000000037</v>
      </c>
    </row>
    <row r="193" spans="1:45" ht="14.4" thickBot="1" x14ac:dyDescent="0.3">
      <c r="A193" s="238" t="s">
        <v>334</v>
      </c>
      <c r="B193" s="238" t="s">
        <v>51</v>
      </c>
      <c r="C193" s="276">
        <v>1850</v>
      </c>
      <c r="D193" s="277" t="s">
        <v>994</v>
      </c>
      <c r="E193" t="s">
        <v>2796</v>
      </c>
      <c r="F193" s="336">
        <v>647451.78</v>
      </c>
      <c r="G193" s="336">
        <v>-2615.3200000000002</v>
      </c>
      <c r="H193" s="336">
        <v>33181.410000000003</v>
      </c>
      <c r="K193" s="310">
        <v>385372.18</v>
      </c>
      <c r="L193" s="310">
        <v>296256.27</v>
      </c>
      <c r="O193" s="343">
        <v>0</v>
      </c>
      <c r="P193" s="343">
        <v>-108500</v>
      </c>
      <c r="R193" s="343">
        <v>506</v>
      </c>
      <c r="V193" s="310">
        <v>-1402686.74</v>
      </c>
      <c r="W193" s="310">
        <v>2662416.9900000002</v>
      </c>
      <c r="X193" s="330">
        <v>977220.31</v>
      </c>
      <c r="Z193" s="330">
        <v>425</v>
      </c>
      <c r="AB193" s="330">
        <v>721980</v>
      </c>
      <c r="AC193" s="330">
        <v>16500</v>
      </c>
      <c r="AD193" s="334">
        <v>1030493</v>
      </c>
      <c r="AF193" s="334">
        <v>900</v>
      </c>
      <c r="AG193" s="334">
        <v>308227.20000000001</v>
      </c>
      <c r="AH193" s="334">
        <v>146692.07999999999</v>
      </c>
      <c r="AL193" s="334">
        <v>21902.959999999999</v>
      </c>
      <c r="AN193" s="321">
        <f t="shared" si="19"/>
        <v>678017.87000000011</v>
      </c>
      <c r="AO193" s="344">
        <f t="shared" si="20"/>
        <v>-107994</v>
      </c>
      <c r="AP193" s="345">
        <f t="shared" si="21"/>
        <v>786011.87000000011</v>
      </c>
      <c r="AQ193" s="346">
        <f t="shared" si="22"/>
        <v>1716125.31</v>
      </c>
      <c r="AR193" s="347">
        <f t="shared" si="23"/>
        <v>1508215.24</v>
      </c>
      <c r="AS193" s="250">
        <f t="shared" si="18"/>
        <v>207910.07000000007</v>
      </c>
    </row>
    <row r="194" spans="1:45" ht="14.4" thickBot="1" x14ac:dyDescent="0.3">
      <c r="A194" s="238" t="s">
        <v>334</v>
      </c>
      <c r="B194" s="238" t="s">
        <v>51</v>
      </c>
      <c r="C194" s="276">
        <v>3330</v>
      </c>
      <c r="D194" s="277" t="s">
        <v>995</v>
      </c>
      <c r="E194" t="s">
        <v>2797</v>
      </c>
      <c r="F194" s="336">
        <v>932262.97</v>
      </c>
      <c r="G194" s="336">
        <v>408000.84</v>
      </c>
      <c r="H194" s="336">
        <v>353.76</v>
      </c>
      <c r="K194" s="310">
        <v>84336.83</v>
      </c>
      <c r="L194" s="310">
        <v>222876.26</v>
      </c>
      <c r="O194" s="343">
        <v>-3500</v>
      </c>
      <c r="P194" s="343">
        <v>-28530</v>
      </c>
      <c r="R194" s="343">
        <v>1294.6199999999999</v>
      </c>
      <c r="T194" s="310">
        <v>6900</v>
      </c>
      <c r="U194" s="310">
        <v>18000</v>
      </c>
      <c r="V194" s="310">
        <v>-1381393.96</v>
      </c>
      <c r="W194" s="310">
        <v>2577037.9500000002</v>
      </c>
      <c r="X194" s="330">
        <v>1349229.77</v>
      </c>
      <c r="Z194" s="330">
        <v>959.67</v>
      </c>
      <c r="AB194" s="330">
        <v>714558</v>
      </c>
      <c r="AC194" s="330">
        <v>109200</v>
      </c>
      <c r="AD194" s="334">
        <v>986743</v>
      </c>
      <c r="AE194" s="334">
        <v>6080</v>
      </c>
      <c r="AF194" s="334">
        <v>2844</v>
      </c>
      <c r="AG194" s="334">
        <v>558956.55000000005</v>
      </c>
      <c r="AH194" s="334">
        <v>154331.84</v>
      </c>
      <c r="AL194" s="334">
        <v>6970</v>
      </c>
      <c r="AN194" s="321">
        <f t="shared" si="19"/>
        <v>1340617.57</v>
      </c>
      <c r="AO194" s="344">
        <f t="shared" si="20"/>
        <v>-30735.38</v>
      </c>
      <c r="AP194" s="345">
        <f t="shared" si="21"/>
        <v>1371352.95</v>
      </c>
      <c r="AQ194" s="346">
        <f t="shared" si="22"/>
        <v>2173947.44</v>
      </c>
      <c r="AR194" s="347">
        <f t="shared" si="23"/>
        <v>1715925.3900000001</v>
      </c>
      <c r="AS194" s="250">
        <f t="shared" si="18"/>
        <v>458022.04999999981</v>
      </c>
    </row>
    <row r="195" spans="1:45" ht="14.4" thickBot="1" x14ac:dyDescent="0.3">
      <c r="A195" s="238" t="s">
        <v>342</v>
      </c>
      <c r="B195" s="238" t="s">
        <v>52</v>
      </c>
      <c r="C195" s="276">
        <v>3397</v>
      </c>
      <c r="D195" s="277" t="s">
        <v>996</v>
      </c>
      <c r="E195" t="s">
        <v>2798</v>
      </c>
      <c r="F195" s="336">
        <v>897241.3</v>
      </c>
      <c r="G195" s="336">
        <v>44425</v>
      </c>
      <c r="H195" s="336">
        <v>88721.32</v>
      </c>
      <c r="K195" s="310">
        <v>495986.24</v>
      </c>
      <c r="L195" s="310">
        <v>494979</v>
      </c>
      <c r="P195" s="343">
        <v>57000</v>
      </c>
      <c r="R195" s="343">
        <v>65.59</v>
      </c>
      <c r="V195" s="310">
        <v>-619134.17000000004</v>
      </c>
      <c r="W195" s="310">
        <v>2987149.95</v>
      </c>
      <c r="X195" s="330">
        <v>1205607.24</v>
      </c>
      <c r="Z195" s="330">
        <v>1384.02</v>
      </c>
      <c r="AB195" s="330">
        <v>634590</v>
      </c>
      <c r="AC195" s="330">
        <v>70800</v>
      </c>
      <c r="AD195" s="334">
        <v>1065687</v>
      </c>
      <c r="AE195" s="334">
        <v>49010</v>
      </c>
      <c r="AF195" s="334">
        <v>3780</v>
      </c>
      <c r="AG195" s="334">
        <v>920579.06</v>
      </c>
      <c r="AH195" s="334">
        <v>277053.71000000002</v>
      </c>
      <c r="AN195" s="321">
        <f t="shared" si="19"/>
        <v>1030387.6200000001</v>
      </c>
      <c r="AO195" s="344">
        <f t="shared" si="20"/>
        <v>57065.59</v>
      </c>
      <c r="AP195" s="345">
        <f t="shared" si="21"/>
        <v>973322.03000000014</v>
      </c>
      <c r="AQ195" s="346">
        <f t="shared" si="22"/>
        <v>1912381.26</v>
      </c>
      <c r="AR195" s="347">
        <f t="shared" si="23"/>
        <v>2316109.77</v>
      </c>
      <c r="AS195" s="250">
        <f t="shared" si="18"/>
        <v>-403728.51</v>
      </c>
    </row>
    <row r="196" spans="1:45" ht="14.4" thickBot="1" x14ac:dyDescent="0.3">
      <c r="A196" s="238" t="s">
        <v>342</v>
      </c>
      <c r="B196" s="238" t="s">
        <v>52</v>
      </c>
      <c r="C196" s="276">
        <v>2599</v>
      </c>
      <c r="D196" s="277" t="s">
        <v>997</v>
      </c>
      <c r="E196" t="s">
        <v>2799</v>
      </c>
      <c r="F196" s="336">
        <v>675247.53</v>
      </c>
      <c r="G196" s="336">
        <v>38860.46</v>
      </c>
      <c r="H196" s="336">
        <v>4573</v>
      </c>
      <c r="K196" s="310">
        <v>3284186.04</v>
      </c>
      <c r="L196" s="310">
        <v>537601.47</v>
      </c>
      <c r="O196" s="343">
        <v>-3000</v>
      </c>
      <c r="P196" s="343">
        <v>4123.71</v>
      </c>
      <c r="R196" s="343">
        <v>-454.21</v>
      </c>
      <c r="V196" s="310">
        <v>1559696.05</v>
      </c>
      <c r="W196" s="310">
        <v>2987149.95</v>
      </c>
      <c r="X196" s="330">
        <v>877819.28</v>
      </c>
      <c r="Z196" s="330">
        <v>922.95</v>
      </c>
      <c r="AB196" s="330">
        <v>1567800</v>
      </c>
      <c r="AC196" s="330">
        <v>75709</v>
      </c>
      <c r="AD196" s="334">
        <v>1848651</v>
      </c>
      <c r="AE196" s="334">
        <v>3000</v>
      </c>
      <c r="AG196" s="334">
        <v>671427.33</v>
      </c>
      <c r="AH196" s="334">
        <v>5315.31</v>
      </c>
      <c r="AL196" s="334">
        <v>904.59</v>
      </c>
      <c r="AN196" s="321">
        <f t="shared" si="19"/>
        <v>718680.99</v>
      </c>
      <c r="AO196" s="344">
        <f t="shared" si="20"/>
        <v>669.5</v>
      </c>
      <c r="AP196" s="345">
        <f t="shared" si="21"/>
        <v>718011.49</v>
      </c>
      <c r="AQ196" s="346">
        <f t="shared" si="22"/>
        <v>2522251.23</v>
      </c>
      <c r="AR196" s="347">
        <f t="shared" si="23"/>
        <v>2529298.23</v>
      </c>
      <c r="AS196" s="250">
        <f t="shared" si="18"/>
        <v>-7047</v>
      </c>
    </row>
    <row r="197" spans="1:45" ht="14.4" thickBot="1" x14ac:dyDescent="0.3">
      <c r="A197" s="238" t="s">
        <v>342</v>
      </c>
      <c r="B197" s="238" t="s">
        <v>52</v>
      </c>
      <c r="C197" s="276">
        <v>3184</v>
      </c>
      <c r="D197" s="277" t="s">
        <v>998</v>
      </c>
      <c r="E197" t="s">
        <v>2800</v>
      </c>
      <c r="F197" s="336">
        <v>637170.4</v>
      </c>
      <c r="G197" s="336">
        <v>11709.5</v>
      </c>
      <c r="H197" s="336">
        <v>46822.42</v>
      </c>
      <c r="K197" s="310">
        <v>545668.19999999995</v>
      </c>
      <c r="L197" s="310">
        <v>327997.28000000003</v>
      </c>
      <c r="O197" s="343">
        <v>0</v>
      </c>
      <c r="P197" s="343">
        <v>35769</v>
      </c>
      <c r="R197" s="343">
        <v>0</v>
      </c>
      <c r="T197" s="310">
        <v>882</v>
      </c>
      <c r="V197" s="310">
        <v>-368875.87</v>
      </c>
      <c r="W197" s="310">
        <v>2090614.96</v>
      </c>
      <c r="X197" s="330">
        <v>987422.94</v>
      </c>
      <c r="Y197" s="330">
        <v>54800</v>
      </c>
      <c r="Z197" s="330">
        <v>935.56</v>
      </c>
      <c r="AB197" s="330">
        <v>1218487.5</v>
      </c>
      <c r="AC197" s="330">
        <v>47400</v>
      </c>
      <c r="AD197" s="334">
        <v>1775178.5</v>
      </c>
      <c r="AE197" s="334">
        <v>20776</v>
      </c>
      <c r="AG197" s="334">
        <v>541545.92000000004</v>
      </c>
      <c r="AH197" s="334">
        <v>159173.37</v>
      </c>
      <c r="AL197" s="334">
        <v>1394.5</v>
      </c>
      <c r="AN197" s="321">
        <f t="shared" si="19"/>
        <v>695702.32000000007</v>
      </c>
      <c r="AO197" s="344">
        <f t="shared" si="20"/>
        <v>35769</v>
      </c>
      <c r="AP197" s="345">
        <f t="shared" si="21"/>
        <v>659933.32000000007</v>
      </c>
      <c r="AQ197" s="346">
        <f t="shared" si="22"/>
        <v>2309046</v>
      </c>
      <c r="AR197" s="347">
        <f t="shared" si="23"/>
        <v>2498068.29</v>
      </c>
      <c r="AS197" s="250">
        <f t="shared" ref="AS197:AS222" si="24">AQ197-AR197</f>
        <v>-189022.29000000004</v>
      </c>
    </row>
    <row r="198" spans="1:45" ht="14.4" thickBot="1" x14ac:dyDescent="0.3">
      <c r="A198" s="238" t="s">
        <v>342</v>
      </c>
      <c r="B198" s="238" t="s">
        <v>52</v>
      </c>
      <c r="C198" s="276">
        <v>4760</v>
      </c>
      <c r="D198" s="277" t="s">
        <v>999</v>
      </c>
      <c r="E198" t="s">
        <v>2801</v>
      </c>
      <c r="F198" s="336">
        <v>659500.01</v>
      </c>
      <c r="G198" s="336">
        <v>411225.65</v>
      </c>
      <c r="H198" s="336">
        <v>-26336.61</v>
      </c>
      <c r="K198" s="310">
        <v>680270.49</v>
      </c>
      <c r="L198" s="310">
        <v>658310.23</v>
      </c>
      <c r="P198" s="343">
        <v>73295</v>
      </c>
      <c r="Q198" s="343">
        <v>109</v>
      </c>
      <c r="R198" s="343">
        <v>431.07</v>
      </c>
      <c r="V198" s="310">
        <v>1938900.79</v>
      </c>
      <c r="W198" s="310">
        <v>433496.95</v>
      </c>
      <c r="X198" s="330">
        <v>1155414.3899999999</v>
      </c>
      <c r="Y198" s="330">
        <v>160150</v>
      </c>
      <c r="Z198" s="330">
        <v>1013.33</v>
      </c>
      <c r="AB198" s="330">
        <v>1234980</v>
      </c>
      <c r="AC198" s="330">
        <v>82200</v>
      </c>
      <c r="AD198" s="334">
        <v>1557308</v>
      </c>
      <c r="AE198" s="334">
        <v>30460</v>
      </c>
      <c r="AG198" s="334">
        <v>914882.57</v>
      </c>
      <c r="AH198" s="334">
        <v>194370.19</v>
      </c>
      <c r="AN198" s="321">
        <f t="shared" si="19"/>
        <v>1044389.0500000002</v>
      </c>
      <c r="AO198" s="344">
        <f t="shared" si="20"/>
        <v>73835.070000000007</v>
      </c>
      <c r="AP198" s="345">
        <f t="shared" si="21"/>
        <v>970553.98000000021</v>
      </c>
      <c r="AQ198" s="346">
        <f t="shared" si="22"/>
        <v>2633757.7199999997</v>
      </c>
      <c r="AR198" s="347">
        <f t="shared" si="23"/>
        <v>2697020.76</v>
      </c>
      <c r="AS198" s="250">
        <f t="shared" si="24"/>
        <v>-63263.040000000037</v>
      </c>
    </row>
    <row r="199" spans="1:45" ht="14.4" thickBot="1" x14ac:dyDescent="0.3">
      <c r="A199" s="238" t="s">
        <v>345</v>
      </c>
      <c r="B199" s="238" t="s">
        <v>53</v>
      </c>
      <c r="C199" s="276">
        <v>3288</v>
      </c>
      <c r="D199" s="277" t="s">
        <v>1000</v>
      </c>
      <c r="E199" t="s">
        <v>2802</v>
      </c>
      <c r="F199" s="336">
        <v>777775.05</v>
      </c>
      <c r="G199" s="336">
        <v>4500</v>
      </c>
      <c r="H199" s="336">
        <v>50547.1</v>
      </c>
      <c r="K199" s="310">
        <v>453145.99</v>
      </c>
      <c r="L199" s="310">
        <v>-1429550.88</v>
      </c>
      <c r="O199" s="343">
        <v>52500</v>
      </c>
      <c r="P199" s="343">
        <v>161930.65</v>
      </c>
      <c r="Q199" s="343">
        <v>7640</v>
      </c>
      <c r="R199" s="343">
        <v>-2083</v>
      </c>
      <c r="U199" s="310">
        <v>-8100056.1100000003</v>
      </c>
      <c r="V199" s="310">
        <v>4403388.1399999997</v>
      </c>
      <c r="W199" s="310">
        <v>4047651.72</v>
      </c>
      <c r="X199" s="330">
        <v>1061073.31</v>
      </c>
      <c r="Y199" s="330">
        <v>65000</v>
      </c>
      <c r="Z199" s="330">
        <v>1386.09</v>
      </c>
      <c r="AB199" s="330">
        <v>1305400</v>
      </c>
      <c r="AD199" s="334">
        <v>1631670</v>
      </c>
      <c r="AE199" s="334">
        <v>21586</v>
      </c>
      <c r="AG199" s="334">
        <v>722113.75</v>
      </c>
      <c r="AH199" s="334">
        <v>770918.79</v>
      </c>
      <c r="AL199" s="334">
        <v>1125</v>
      </c>
      <c r="AN199" s="321">
        <f t="shared" si="19"/>
        <v>832822.15</v>
      </c>
      <c r="AO199" s="344">
        <f t="shared" si="20"/>
        <v>219987.65</v>
      </c>
      <c r="AP199" s="345">
        <f t="shared" si="21"/>
        <v>612834.5</v>
      </c>
      <c r="AQ199" s="346">
        <f t="shared" si="22"/>
        <v>2432859.4000000004</v>
      </c>
      <c r="AR199" s="347">
        <f t="shared" si="23"/>
        <v>3147413.54</v>
      </c>
      <c r="AS199" s="250">
        <f t="shared" si="24"/>
        <v>-714554.13999999966</v>
      </c>
    </row>
    <row r="200" spans="1:45" ht="14.4" thickBot="1" x14ac:dyDescent="0.3">
      <c r="A200" s="238" t="s">
        <v>345</v>
      </c>
      <c r="B200" s="238" t="s">
        <v>53</v>
      </c>
      <c r="C200" s="276">
        <v>2561</v>
      </c>
      <c r="D200" s="277" t="s">
        <v>1001</v>
      </c>
      <c r="E200" t="s">
        <v>2803</v>
      </c>
      <c r="F200" s="336">
        <v>733553.78</v>
      </c>
      <c r="G200" s="336">
        <v>30180</v>
      </c>
      <c r="H200" s="336">
        <v>-31651.02</v>
      </c>
      <c r="K200" s="310">
        <v>689432.2</v>
      </c>
      <c r="L200" s="310">
        <v>219252.96</v>
      </c>
      <c r="O200" s="343">
        <v>8900</v>
      </c>
      <c r="P200" s="343">
        <v>76250.73</v>
      </c>
      <c r="R200" s="343">
        <v>994</v>
      </c>
      <c r="U200" s="310">
        <v>327749.2</v>
      </c>
      <c r="V200" s="310">
        <v>466500.24</v>
      </c>
      <c r="W200" s="310">
        <v>769808.6</v>
      </c>
      <c r="X200" s="330">
        <v>671120.45</v>
      </c>
      <c r="Y200" s="330">
        <v>67863</v>
      </c>
      <c r="AB200" s="330">
        <v>719365.5</v>
      </c>
      <c r="AD200" s="334">
        <v>812115.5</v>
      </c>
      <c r="AE200" s="334">
        <v>14727</v>
      </c>
      <c r="AG200" s="334">
        <v>505605.24</v>
      </c>
      <c r="AH200" s="334">
        <v>135336.06</v>
      </c>
      <c r="AN200" s="321">
        <f t="shared" si="19"/>
        <v>732082.76</v>
      </c>
      <c r="AO200" s="344">
        <f t="shared" si="20"/>
        <v>86144.73</v>
      </c>
      <c r="AP200" s="345">
        <f t="shared" si="21"/>
        <v>645938.03</v>
      </c>
      <c r="AQ200" s="346">
        <f t="shared" si="22"/>
        <v>1458348.95</v>
      </c>
      <c r="AR200" s="347">
        <f t="shared" si="23"/>
        <v>1467783.8</v>
      </c>
      <c r="AS200" s="250">
        <f t="shared" si="24"/>
        <v>-9434.8500000000931</v>
      </c>
    </row>
    <row r="201" spans="1:45" ht="14.4" thickBot="1" x14ac:dyDescent="0.3">
      <c r="A201" s="238" t="s">
        <v>345</v>
      </c>
      <c r="B201" s="238" t="s">
        <v>53</v>
      </c>
      <c r="C201" s="276">
        <v>3118</v>
      </c>
      <c r="D201" s="277" t="s">
        <v>1002</v>
      </c>
      <c r="E201" t="s">
        <v>2804</v>
      </c>
      <c r="F201" s="336">
        <v>227727.87</v>
      </c>
      <c r="G201" s="336">
        <v>6044</v>
      </c>
      <c r="H201" s="336">
        <v>69578.92</v>
      </c>
      <c r="K201" s="310">
        <v>848844.05</v>
      </c>
      <c r="L201" s="310">
        <v>115954.93</v>
      </c>
      <c r="O201" s="343">
        <v>4500</v>
      </c>
      <c r="P201" s="343">
        <v>-36300</v>
      </c>
      <c r="Q201" s="343">
        <v>57679</v>
      </c>
      <c r="R201" s="343">
        <v>7728</v>
      </c>
      <c r="W201" s="310">
        <v>1268762.8700000001</v>
      </c>
      <c r="X201" s="330">
        <v>1009233.3</v>
      </c>
      <c r="Z201" s="330">
        <v>893.89</v>
      </c>
      <c r="AB201" s="330">
        <v>920556</v>
      </c>
      <c r="AD201" s="334">
        <v>1196329</v>
      </c>
      <c r="AF201" s="334">
        <v>29048</v>
      </c>
      <c r="AG201" s="334">
        <v>618278.36</v>
      </c>
      <c r="AH201" s="334">
        <v>121247.93</v>
      </c>
      <c r="AN201" s="321">
        <f t="shared" si="19"/>
        <v>303350.78999999998</v>
      </c>
      <c r="AO201" s="344">
        <f t="shared" si="20"/>
        <v>33607</v>
      </c>
      <c r="AP201" s="345">
        <f t="shared" si="21"/>
        <v>269743.78999999998</v>
      </c>
      <c r="AQ201" s="346">
        <f t="shared" si="22"/>
        <v>1930683.19</v>
      </c>
      <c r="AR201" s="347">
        <f t="shared" si="23"/>
        <v>1964903.2899999998</v>
      </c>
      <c r="AS201" s="250">
        <f t="shared" si="24"/>
        <v>-34220.09999999986</v>
      </c>
    </row>
    <row r="202" spans="1:45" ht="14.4" thickBot="1" x14ac:dyDescent="0.3">
      <c r="A202" s="238" t="s">
        <v>345</v>
      </c>
      <c r="B202" s="238" t="s">
        <v>53</v>
      </c>
      <c r="C202" s="276">
        <v>1408</v>
      </c>
      <c r="D202" s="277" t="s">
        <v>1003</v>
      </c>
      <c r="E202" t="s">
        <v>2805</v>
      </c>
      <c r="F202" s="336">
        <v>258775.26</v>
      </c>
      <c r="G202" s="336">
        <v>16107.19</v>
      </c>
      <c r="H202" s="336">
        <v>82499.39</v>
      </c>
      <c r="K202" s="310">
        <v>824273.56</v>
      </c>
      <c r="L202" s="310">
        <v>82694.210000000006</v>
      </c>
      <c r="O202" s="343">
        <v>3500</v>
      </c>
      <c r="P202" s="343">
        <v>17100</v>
      </c>
      <c r="R202" s="343">
        <v>-10958</v>
      </c>
      <c r="V202" s="310">
        <v>-1195063.25</v>
      </c>
      <c r="W202" s="310">
        <v>2464354.4300000002</v>
      </c>
      <c r="X202" s="330">
        <v>734248.28</v>
      </c>
      <c r="Y202" s="330">
        <v>40000</v>
      </c>
      <c r="Z202" s="330">
        <v>555.63</v>
      </c>
      <c r="AB202" s="330">
        <v>382720</v>
      </c>
      <c r="AD202" s="334">
        <v>561955</v>
      </c>
      <c r="AE202" s="334">
        <v>19508</v>
      </c>
      <c r="AG202" s="334">
        <v>321313.27</v>
      </c>
      <c r="AH202" s="334">
        <v>269331.21000000002</v>
      </c>
      <c r="AN202" s="321">
        <f t="shared" si="19"/>
        <v>357381.84</v>
      </c>
      <c r="AO202" s="344">
        <f t="shared" si="20"/>
        <v>9642</v>
      </c>
      <c r="AP202" s="345">
        <f t="shared" si="21"/>
        <v>347739.84</v>
      </c>
      <c r="AQ202" s="346">
        <f t="shared" si="22"/>
        <v>1157523.9100000001</v>
      </c>
      <c r="AR202" s="347">
        <f t="shared" si="23"/>
        <v>1172107.48</v>
      </c>
      <c r="AS202" s="250">
        <f t="shared" si="24"/>
        <v>-14583.569999999832</v>
      </c>
    </row>
    <row r="203" spans="1:45" ht="14.4" thickBot="1" x14ac:dyDescent="0.3">
      <c r="A203" s="238" t="s">
        <v>345</v>
      </c>
      <c r="B203" s="238" t="s">
        <v>53</v>
      </c>
      <c r="C203" s="276">
        <v>1888</v>
      </c>
      <c r="D203" s="277" t="s">
        <v>1004</v>
      </c>
      <c r="E203" t="s">
        <v>2806</v>
      </c>
      <c r="F203" s="336">
        <v>415070.51</v>
      </c>
      <c r="G203" s="336">
        <v>0</v>
      </c>
      <c r="H203" s="336">
        <v>247248.85</v>
      </c>
      <c r="K203" s="310">
        <v>1180415.19</v>
      </c>
      <c r="L203" s="310">
        <v>89264.56</v>
      </c>
      <c r="O203" s="343">
        <v>66987</v>
      </c>
      <c r="P203" s="343">
        <v>214073.77</v>
      </c>
      <c r="R203" s="343">
        <v>446868</v>
      </c>
      <c r="U203" s="310">
        <v>-759421.69</v>
      </c>
      <c r="V203" s="310">
        <v>880010.65</v>
      </c>
      <c r="W203" s="310">
        <v>1488605.78</v>
      </c>
      <c r="X203" s="330">
        <v>473694.38</v>
      </c>
      <c r="AB203" s="330">
        <v>1207611</v>
      </c>
      <c r="AC203" s="330">
        <v>-18400</v>
      </c>
      <c r="AD203" s="334">
        <v>1471579</v>
      </c>
      <c r="AE203" s="334">
        <v>20304</v>
      </c>
      <c r="AG203" s="334">
        <v>327280.03000000003</v>
      </c>
      <c r="AH203" s="334">
        <v>248866.75</v>
      </c>
      <c r="AN203" s="321">
        <f t="shared" ref="AN203:AN222" si="25">SUM(F203:I203)</f>
        <v>662319.35999999999</v>
      </c>
      <c r="AO203" s="344">
        <f t="shared" ref="AO203:AO222" si="26">SUM(O203:S203)</f>
        <v>727928.77</v>
      </c>
      <c r="AP203" s="345">
        <f t="shared" ref="AP203:AP222" si="27">AN203-AO203</f>
        <v>-65609.410000000033</v>
      </c>
      <c r="AQ203" s="346">
        <f t="shared" ref="AQ203:AQ222" si="28">SUM(X203:AC203)</f>
        <v>1662905.38</v>
      </c>
      <c r="AR203" s="347">
        <f t="shared" ref="AR203:AR222" si="29">SUM(AD203:AM203)</f>
        <v>2068029.78</v>
      </c>
      <c r="AS203" s="250">
        <f t="shared" si="24"/>
        <v>-405124.40000000014</v>
      </c>
    </row>
    <row r="204" spans="1:45" ht="14.4" thickBot="1" x14ac:dyDescent="0.3">
      <c r="A204" s="238" t="s">
        <v>345</v>
      </c>
      <c r="B204" s="238" t="s">
        <v>53</v>
      </c>
      <c r="C204" s="276">
        <v>1058</v>
      </c>
      <c r="D204" s="277" t="s">
        <v>1005</v>
      </c>
      <c r="E204" t="s">
        <v>2807</v>
      </c>
      <c r="F204" s="336">
        <v>605548.97</v>
      </c>
      <c r="G204" s="336">
        <v>66960.25</v>
      </c>
      <c r="H204" s="336">
        <v>5028.3</v>
      </c>
      <c r="I204" s="336">
        <v>0</v>
      </c>
      <c r="J204" s="310">
        <v>0</v>
      </c>
      <c r="K204" s="310">
        <v>224115.37</v>
      </c>
      <c r="L204" s="310">
        <v>107829.08</v>
      </c>
      <c r="M204" s="310">
        <v>0</v>
      </c>
      <c r="N204" s="310">
        <v>0</v>
      </c>
      <c r="O204" s="343">
        <v>55550</v>
      </c>
      <c r="P204" s="343">
        <v>19714.099999999999</v>
      </c>
      <c r="Q204" s="343">
        <v>400</v>
      </c>
      <c r="R204" s="343">
        <v>1170</v>
      </c>
      <c r="S204" s="343">
        <v>0</v>
      </c>
      <c r="T204" s="310">
        <v>0</v>
      </c>
      <c r="U204" s="310">
        <v>0</v>
      </c>
      <c r="V204" s="310">
        <v>-1581451.04</v>
      </c>
      <c r="W204" s="310">
        <v>2328715.77</v>
      </c>
      <c r="X204" s="330">
        <v>690149.2</v>
      </c>
      <c r="Z204" s="330">
        <v>604.9</v>
      </c>
      <c r="AB204" s="330">
        <v>939330</v>
      </c>
      <c r="AD204" s="334">
        <v>1003347</v>
      </c>
      <c r="AE204" s="334">
        <v>43050</v>
      </c>
      <c r="AG204" s="334">
        <v>357330</v>
      </c>
      <c r="AH204" s="334">
        <v>40973.96</v>
      </c>
      <c r="AN204" s="321">
        <f t="shared" si="25"/>
        <v>677537.52</v>
      </c>
      <c r="AO204" s="344">
        <f t="shared" si="26"/>
        <v>76834.100000000006</v>
      </c>
      <c r="AP204" s="345">
        <f t="shared" si="27"/>
        <v>600703.42000000004</v>
      </c>
      <c r="AQ204" s="346">
        <f t="shared" si="28"/>
        <v>1630084.1</v>
      </c>
      <c r="AR204" s="347">
        <f t="shared" si="29"/>
        <v>1444700.96</v>
      </c>
      <c r="AS204" s="250">
        <f t="shared" si="24"/>
        <v>185383.14000000013</v>
      </c>
    </row>
    <row r="205" spans="1:45" ht="14.4" thickBot="1" x14ac:dyDescent="0.3">
      <c r="A205" s="238" t="s">
        <v>345</v>
      </c>
      <c r="B205" s="238" t="s">
        <v>53</v>
      </c>
      <c r="C205" s="276">
        <v>3487</v>
      </c>
      <c r="D205" s="277" t="s">
        <v>1006</v>
      </c>
      <c r="E205" t="s">
        <v>2808</v>
      </c>
      <c r="F205" s="336">
        <v>1103307.93</v>
      </c>
      <c r="G205" s="336">
        <v>0</v>
      </c>
      <c r="H205" s="336">
        <v>53174.57</v>
      </c>
      <c r="K205" s="310">
        <v>2262512.5699999998</v>
      </c>
      <c r="L205" s="310">
        <v>337828.49</v>
      </c>
      <c r="O205" s="343">
        <v>13500</v>
      </c>
      <c r="P205" s="343">
        <v>-23400</v>
      </c>
      <c r="R205" s="343">
        <v>-1926</v>
      </c>
      <c r="V205" s="310">
        <v>-444362.9</v>
      </c>
      <c r="W205" s="310">
        <v>4119895.74</v>
      </c>
      <c r="X205" s="330">
        <v>620217.18000000005</v>
      </c>
      <c r="Y205" s="330">
        <v>182237</v>
      </c>
      <c r="Z205" s="330">
        <v>1240.8800000000001</v>
      </c>
      <c r="AB205" s="330">
        <v>996408</v>
      </c>
      <c r="AD205" s="334">
        <v>1184432</v>
      </c>
      <c r="AF205" s="334">
        <v>29260</v>
      </c>
      <c r="AG205" s="334">
        <v>427183.66</v>
      </c>
      <c r="AH205" s="334">
        <v>66110.679999999993</v>
      </c>
      <c r="AN205" s="321">
        <f t="shared" si="25"/>
        <v>1156482.5</v>
      </c>
      <c r="AO205" s="344">
        <f t="shared" si="26"/>
        <v>-11826</v>
      </c>
      <c r="AP205" s="345">
        <f t="shared" si="27"/>
        <v>1168308.5</v>
      </c>
      <c r="AQ205" s="346">
        <f t="shared" si="28"/>
        <v>1800103.06</v>
      </c>
      <c r="AR205" s="347">
        <f t="shared" si="29"/>
        <v>1706986.3399999999</v>
      </c>
      <c r="AS205" s="250">
        <f t="shared" si="24"/>
        <v>93116.720000000205</v>
      </c>
    </row>
    <row r="206" spans="1:45" ht="14.4" thickBot="1" x14ac:dyDescent="0.3">
      <c r="A206" s="238" t="s">
        <v>345</v>
      </c>
      <c r="B206" s="238" t="s">
        <v>53</v>
      </c>
      <c r="C206" s="239">
        <v>2685</v>
      </c>
      <c r="D206" s="240" t="s">
        <v>1007</v>
      </c>
      <c r="E206" t="s">
        <v>2809</v>
      </c>
      <c r="F206" s="336">
        <v>1075580.55</v>
      </c>
      <c r="G206" s="336">
        <v>148831.75</v>
      </c>
      <c r="H206" s="336">
        <v>204240.45</v>
      </c>
      <c r="K206" s="310">
        <v>521337.31</v>
      </c>
      <c r="L206" s="310">
        <v>-12781.9</v>
      </c>
      <c r="O206" s="343">
        <v>55616</v>
      </c>
      <c r="P206" s="343">
        <v>53835.59</v>
      </c>
      <c r="R206" s="343">
        <v>-7981</v>
      </c>
      <c r="V206" s="310">
        <v>-1420100.65</v>
      </c>
      <c r="W206" s="310">
        <v>2992215.82</v>
      </c>
      <c r="X206" s="330">
        <v>780396.32</v>
      </c>
      <c r="Y206" s="330">
        <v>144950</v>
      </c>
      <c r="Z206" s="330">
        <v>149</v>
      </c>
      <c r="AB206" s="330">
        <v>1207611</v>
      </c>
      <c r="AD206" s="334">
        <v>1387100</v>
      </c>
      <c r="AE206" s="334">
        <v>23120</v>
      </c>
      <c r="AG206" s="334">
        <v>319368.90000000002</v>
      </c>
      <c r="AH206" s="334">
        <v>139895.01999999999</v>
      </c>
      <c r="AN206" s="321">
        <f t="shared" si="25"/>
        <v>1428652.75</v>
      </c>
      <c r="AO206" s="344">
        <f t="shared" si="26"/>
        <v>101470.59</v>
      </c>
      <c r="AP206" s="345">
        <f t="shared" si="27"/>
        <v>1327182.1599999999</v>
      </c>
      <c r="AQ206" s="346">
        <f t="shared" si="28"/>
        <v>2133106.3199999998</v>
      </c>
      <c r="AR206" s="347">
        <f t="shared" si="29"/>
        <v>1869483.92</v>
      </c>
      <c r="AS206" s="250">
        <f t="shared" si="24"/>
        <v>263622.39999999991</v>
      </c>
    </row>
    <row r="207" spans="1:45" s="260" customFormat="1" ht="14.4" thickBot="1" x14ac:dyDescent="0.3">
      <c r="A207" s="241" t="s">
        <v>345</v>
      </c>
      <c r="B207" s="241" t="s">
        <v>53</v>
      </c>
      <c r="C207" s="242">
        <v>996</v>
      </c>
      <c r="D207" s="243" t="s">
        <v>1008</v>
      </c>
      <c r="E207" t="s">
        <v>2810</v>
      </c>
      <c r="F207" s="336">
        <v>333345.03999999998</v>
      </c>
      <c r="G207" s="336">
        <v>0</v>
      </c>
      <c r="H207" s="336">
        <v>142318.09</v>
      </c>
      <c r="I207" s="335"/>
      <c r="J207"/>
      <c r="K207" s="310">
        <v>1115246.3899999999</v>
      </c>
      <c r="L207" s="310">
        <v>169336.04</v>
      </c>
      <c r="M207"/>
      <c r="N207"/>
      <c r="O207" s="343">
        <v>0</v>
      </c>
      <c r="P207" s="343">
        <v>20083.23</v>
      </c>
      <c r="Q207" s="342"/>
      <c r="R207" s="342"/>
      <c r="S207" s="342"/>
      <c r="T207"/>
      <c r="U207"/>
      <c r="V207" s="310">
        <v>745708.59</v>
      </c>
      <c r="W207" s="310">
        <v>889745.48</v>
      </c>
      <c r="X207" s="330">
        <v>502612.6</v>
      </c>
      <c r="Y207" s="329"/>
      <c r="Z207" s="330">
        <v>349.38</v>
      </c>
      <c r="AA207" s="329"/>
      <c r="AB207" s="330">
        <v>6000</v>
      </c>
      <c r="AC207" s="329"/>
      <c r="AD207" s="334">
        <v>82800</v>
      </c>
      <c r="AE207" s="334">
        <v>12740</v>
      </c>
      <c r="AF207" s="334">
        <v>2460</v>
      </c>
      <c r="AG207" s="334">
        <v>226902.15</v>
      </c>
      <c r="AH207" s="334">
        <v>79351.570000000007</v>
      </c>
      <c r="AI207" s="333"/>
      <c r="AJ207" s="333"/>
      <c r="AK207" s="333"/>
      <c r="AL207" s="333"/>
      <c r="AM207" s="333"/>
      <c r="AN207" s="321">
        <f t="shared" si="25"/>
        <v>475663.13</v>
      </c>
      <c r="AO207" s="344">
        <f t="shared" si="26"/>
        <v>20083.23</v>
      </c>
      <c r="AP207" s="345">
        <f t="shared" si="27"/>
        <v>455579.9</v>
      </c>
      <c r="AQ207" s="346">
        <f t="shared" si="28"/>
        <v>508961.98</v>
      </c>
      <c r="AR207" s="347">
        <f t="shared" si="29"/>
        <v>404253.72000000003</v>
      </c>
      <c r="AS207" s="278">
        <f t="shared" si="24"/>
        <v>104708.25999999995</v>
      </c>
    </row>
    <row r="208" spans="1:45" ht="14.4" thickBot="1" x14ac:dyDescent="0.3">
      <c r="A208" s="238" t="s">
        <v>39</v>
      </c>
      <c r="B208" s="238" t="s">
        <v>40</v>
      </c>
      <c r="C208" s="239">
        <v>3443</v>
      </c>
      <c r="D208" s="240" t="s">
        <v>1009</v>
      </c>
      <c r="E208" t="s">
        <v>2811</v>
      </c>
      <c r="F208" s="336">
        <v>459306.99</v>
      </c>
      <c r="G208" s="336">
        <v>69519</v>
      </c>
      <c r="H208" s="336">
        <v>94026</v>
      </c>
      <c r="K208" s="310">
        <v>1804149.45</v>
      </c>
      <c r="L208" s="310">
        <v>248583.86</v>
      </c>
      <c r="P208" s="343">
        <v>17784.34</v>
      </c>
      <c r="R208" s="343">
        <v>0</v>
      </c>
      <c r="V208" s="310">
        <v>2284130.2000000002</v>
      </c>
      <c r="W208" s="310">
        <v>574807.30000000005</v>
      </c>
      <c r="X208" s="330">
        <v>1849821.86</v>
      </c>
      <c r="Z208" s="330">
        <v>1174.3499999999999</v>
      </c>
      <c r="AB208" s="330">
        <v>1296810</v>
      </c>
      <c r="AC208" s="330">
        <v>125400</v>
      </c>
      <c r="AD208" s="334">
        <v>1625059</v>
      </c>
      <c r="AE208" s="334">
        <v>32210</v>
      </c>
      <c r="AG208" s="334">
        <v>1490238.13</v>
      </c>
      <c r="AH208" s="334">
        <v>231389.62</v>
      </c>
      <c r="AL208" s="334">
        <v>95446</v>
      </c>
      <c r="AN208" s="321">
        <f t="shared" si="25"/>
        <v>622851.99</v>
      </c>
      <c r="AO208" s="344">
        <f t="shared" si="26"/>
        <v>17784.34</v>
      </c>
      <c r="AP208" s="345">
        <f t="shared" si="27"/>
        <v>605067.65</v>
      </c>
      <c r="AQ208" s="346">
        <f t="shared" si="28"/>
        <v>3273206.21</v>
      </c>
      <c r="AR208" s="347">
        <f t="shared" si="29"/>
        <v>3474342.75</v>
      </c>
      <c r="AS208" s="250">
        <f t="shared" si="24"/>
        <v>-201136.54000000004</v>
      </c>
    </row>
    <row r="209" spans="1:45" ht="14.4" thickBot="1" x14ac:dyDescent="0.3">
      <c r="A209" s="238" t="s">
        <v>39</v>
      </c>
      <c r="B209" s="238" t="s">
        <v>40</v>
      </c>
      <c r="C209" s="239">
        <v>2891</v>
      </c>
      <c r="D209" s="240" t="s">
        <v>1010</v>
      </c>
      <c r="E209" t="s">
        <v>2812</v>
      </c>
      <c r="F209" s="336">
        <v>593854.43999999994</v>
      </c>
      <c r="G209" s="336">
        <v>0</v>
      </c>
      <c r="H209" s="336">
        <v>79868.05</v>
      </c>
      <c r="K209" s="310">
        <v>814839.66</v>
      </c>
      <c r="L209" s="310">
        <v>84776.54</v>
      </c>
      <c r="O209" s="343">
        <v>22170</v>
      </c>
      <c r="P209" s="343">
        <v>59714.3</v>
      </c>
      <c r="R209" s="343">
        <v>-281</v>
      </c>
      <c r="V209" s="310">
        <v>-884207.58</v>
      </c>
      <c r="W209" s="310">
        <v>2085517.75</v>
      </c>
      <c r="X209" s="330">
        <v>1245031.69</v>
      </c>
      <c r="Z209" s="330">
        <v>553.9</v>
      </c>
      <c r="AB209" s="330">
        <v>396068.5</v>
      </c>
      <c r="AC209" s="330">
        <v>278566.01</v>
      </c>
      <c r="AD209" s="334">
        <v>806159.5</v>
      </c>
      <c r="AE209" s="334">
        <v>22650</v>
      </c>
      <c r="AF209" s="334">
        <v>5050</v>
      </c>
      <c r="AG209" s="334">
        <v>674997.51</v>
      </c>
      <c r="AH209" s="334">
        <v>69940.87</v>
      </c>
      <c r="AL209" s="334">
        <v>50997</v>
      </c>
      <c r="AN209" s="321">
        <f t="shared" si="25"/>
        <v>673722.49</v>
      </c>
      <c r="AO209" s="344">
        <f t="shared" si="26"/>
        <v>81603.3</v>
      </c>
      <c r="AP209" s="345">
        <f t="shared" si="27"/>
        <v>592119.18999999994</v>
      </c>
      <c r="AQ209" s="346">
        <f t="shared" si="28"/>
        <v>1920220.0999999999</v>
      </c>
      <c r="AR209" s="347">
        <f t="shared" si="29"/>
        <v>1629794.88</v>
      </c>
      <c r="AS209" s="250">
        <f t="shared" si="24"/>
        <v>290425.21999999997</v>
      </c>
    </row>
    <row r="210" spans="1:45" ht="14.4" thickBot="1" x14ac:dyDescent="0.3">
      <c r="A210" s="238" t="s">
        <v>39</v>
      </c>
      <c r="B210" s="238" t="s">
        <v>40</v>
      </c>
      <c r="C210" s="239">
        <v>5426</v>
      </c>
      <c r="D210" s="240" t="s">
        <v>1011</v>
      </c>
      <c r="E210" t="s">
        <v>2813</v>
      </c>
      <c r="F210" s="336">
        <v>1459286.14</v>
      </c>
      <c r="G210" s="336">
        <v>118387</v>
      </c>
      <c r="H210" s="336">
        <v>174338.85</v>
      </c>
      <c r="K210" s="310">
        <v>768177.87</v>
      </c>
      <c r="L210" s="310">
        <v>407045.54</v>
      </c>
      <c r="O210" s="343">
        <v>0</v>
      </c>
      <c r="P210" s="343">
        <v>45210</v>
      </c>
      <c r="R210" s="343">
        <v>0</v>
      </c>
      <c r="T210" s="310">
        <v>22800</v>
      </c>
      <c r="V210" s="310">
        <v>-360181.64</v>
      </c>
      <c r="W210" s="310">
        <v>2982894.62</v>
      </c>
      <c r="X210" s="330">
        <v>2179823.5</v>
      </c>
      <c r="Z210" s="330">
        <v>2018.2</v>
      </c>
      <c r="AB210" s="330">
        <v>2079038</v>
      </c>
      <c r="AC210" s="330">
        <v>214700</v>
      </c>
      <c r="AD210" s="334">
        <v>2596262</v>
      </c>
      <c r="AE210" s="334">
        <v>54111</v>
      </c>
      <c r="AG210" s="334">
        <v>1249229.6499999999</v>
      </c>
      <c r="AH210" s="334">
        <v>233964.63</v>
      </c>
      <c r="AI210" s="334">
        <v>83000</v>
      </c>
      <c r="AL210" s="334">
        <v>22500</v>
      </c>
      <c r="AN210" s="321">
        <f t="shared" si="25"/>
        <v>1752011.99</v>
      </c>
      <c r="AO210" s="344">
        <f t="shared" si="26"/>
        <v>45210</v>
      </c>
      <c r="AP210" s="345">
        <f t="shared" si="27"/>
        <v>1706801.99</v>
      </c>
      <c r="AQ210" s="346">
        <f t="shared" si="28"/>
        <v>4475579.7</v>
      </c>
      <c r="AR210" s="347">
        <f t="shared" si="29"/>
        <v>4239067.2799999993</v>
      </c>
      <c r="AS210" s="250">
        <f t="shared" si="24"/>
        <v>236512.42000000086</v>
      </c>
    </row>
    <row r="211" spans="1:45" ht="14.4" thickBot="1" x14ac:dyDescent="0.3">
      <c r="A211" s="238" t="s">
        <v>39</v>
      </c>
      <c r="B211" s="238" t="s">
        <v>40</v>
      </c>
      <c r="C211" s="276">
        <v>3183</v>
      </c>
      <c r="D211" s="277" t="s">
        <v>1012</v>
      </c>
      <c r="E211" t="s">
        <v>2814</v>
      </c>
      <c r="F211" s="336">
        <v>401975.65</v>
      </c>
      <c r="G211" s="336">
        <v>74034</v>
      </c>
      <c r="H211" s="336">
        <v>138975.07</v>
      </c>
      <c r="K211" s="310">
        <v>1957800.81</v>
      </c>
      <c r="L211" s="310">
        <v>813099.75</v>
      </c>
      <c r="P211" s="343">
        <v>32703.96</v>
      </c>
      <c r="R211" s="343">
        <v>0</v>
      </c>
      <c r="U211" s="310">
        <v>-367441.95</v>
      </c>
      <c r="V211" s="310">
        <v>434201.38</v>
      </c>
      <c r="W211" s="310">
        <v>2454994.11</v>
      </c>
      <c r="X211" s="330">
        <v>2192083.38</v>
      </c>
      <c r="Y211" s="330">
        <v>181300</v>
      </c>
      <c r="Z211" s="330">
        <v>615.76</v>
      </c>
      <c r="AB211" s="330">
        <v>1179622</v>
      </c>
      <c r="AC211" s="330">
        <v>148200</v>
      </c>
      <c r="AD211" s="334">
        <v>1634583</v>
      </c>
      <c r="AE211" s="334">
        <v>15050</v>
      </c>
      <c r="AG211" s="334">
        <v>932160.1</v>
      </c>
      <c r="AH211" s="334">
        <v>278416.26</v>
      </c>
      <c r="AL211" s="334">
        <v>10184</v>
      </c>
      <c r="AN211" s="321">
        <f t="shared" si="25"/>
        <v>614984.72</v>
      </c>
      <c r="AO211" s="344">
        <f t="shared" si="26"/>
        <v>32703.96</v>
      </c>
      <c r="AP211" s="345">
        <f t="shared" si="27"/>
        <v>582280.76</v>
      </c>
      <c r="AQ211" s="346">
        <f t="shared" si="28"/>
        <v>3701821.1399999997</v>
      </c>
      <c r="AR211" s="347">
        <f t="shared" si="29"/>
        <v>2870393.3600000003</v>
      </c>
      <c r="AS211" s="250">
        <f t="shared" si="24"/>
        <v>831427.77999999933</v>
      </c>
    </row>
    <row r="212" spans="1:45" ht="14.4" thickBot="1" x14ac:dyDescent="0.3">
      <c r="A212" s="238" t="s">
        <v>353</v>
      </c>
      <c r="B212" s="238" t="s">
        <v>54</v>
      </c>
      <c r="C212" s="276">
        <v>3850</v>
      </c>
      <c r="D212" s="277" t="s">
        <v>1013</v>
      </c>
      <c r="E212" t="s">
        <v>2815</v>
      </c>
      <c r="F212" s="336">
        <v>1388392.51</v>
      </c>
      <c r="G212" s="336">
        <v>388890.4</v>
      </c>
      <c r="H212" s="336">
        <v>157924.35</v>
      </c>
      <c r="K212" s="310">
        <v>1290750.3799999999</v>
      </c>
      <c r="L212" s="310">
        <v>384849.8</v>
      </c>
      <c r="O212" s="343">
        <v>12940</v>
      </c>
      <c r="P212" s="343">
        <v>42341.68</v>
      </c>
      <c r="R212" s="343">
        <v>2517.84</v>
      </c>
      <c r="V212" s="310">
        <v>-80699.23</v>
      </c>
      <c r="W212" s="310">
        <v>3281871.5</v>
      </c>
      <c r="X212" s="330">
        <v>1489837.32</v>
      </c>
      <c r="Y212" s="330">
        <v>126800</v>
      </c>
      <c r="Z212" s="330">
        <v>1253.26</v>
      </c>
      <c r="AB212" s="330">
        <v>960870</v>
      </c>
      <c r="AC212" s="330">
        <v>20000</v>
      </c>
      <c r="AD212" s="334">
        <v>1291793</v>
      </c>
      <c r="AE212" s="334">
        <v>17780</v>
      </c>
      <c r="AG212" s="334">
        <v>700211.3</v>
      </c>
      <c r="AH212" s="334">
        <v>170925.91</v>
      </c>
      <c r="AJ212" s="334">
        <v>66214.720000000001</v>
      </c>
      <c r="AN212" s="321">
        <f t="shared" si="25"/>
        <v>1935207.2600000002</v>
      </c>
      <c r="AO212" s="344">
        <f t="shared" si="26"/>
        <v>57799.520000000004</v>
      </c>
      <c r="AP212" s="345">
        <f t="shared" si="27"/>
        <v>1877407.7400000002</v>
      </c>
      <c r="AQ212" s="346">
        <f t="shared" si="28"/>
        <v>2598760.58</v>
      </c>
      <c r="AR212" s="347">
        <f t="shared" si="29"/>
        <v>2246924.9300000002</v>
      </c>
      <c r="AS212" s="250">
        <f t="shared" si="24"/>
        <v>351835.64999999991</v>
      </c>
    </row>
    <row r="213" spans="1:45" ht="14.4" thickBot="1" x14ac:dyDescent="0.3">
      <c r="A213" s="238" t="s">
        <v>353</v>
      </c>
      <c r="B213" s="238" t="s">
        <v>54</v>
      </c>
      <c r="C213" s="276">
        <v>3381</v>
      </c>
      <c r="D213" s="277" t="s">
        <v>1014</v>
      </c>
      <c r="E213" t="s">
        <v>2816</v>
      </c>
      <c r="F213" s="336">
        <v>844490.07</v>
      </c>
      <c r="G213" s="336">
        <v>14195</v>
      </c>
      <c r="H213" s="336">
        <v>229408.14</v>
      </c>
      <c r="K213" s="310">
        <v>731745.83</v>
      </c>
      <c r="L213" s="310">
        <v>129696.64</v>
      </c>
      <c r="P213" s="343">
        <v>336328</v>
      </c>
      <c r="R213" s="343">
        <v>2199</v>
      </c>
      <c r="V213" s="310">
        <v>-293599.99</v>
      </c>
      <c r="W213" s="310">
        <v>1733966.78</v>
      </c>
      <c r="X213" s="330">
        <v>168957.65</v>
      </c>
      <c r="Y213" s="330">
        <v>63000</v>
      </c>
      <c r="Z213" s="330">
        <v>633.28</v>
      </c>
      <c r="AB213" s="330">
        <v>878700</v>
      </c>
      <c r="AC213" s="330">
        <v>987768.89</v>
      </c>
      <c r="AD213" s="334">
        <v>1293375</v>
      </c>
      <c r="AE213" s="334">
        <v>12620</v>
      </c>
      <c r="AG213" s="334">
        <v>495878.21</v>
      </c>
      <c r="AH213" s="334">
        <v>107806.22</v>
      </c>
      <c r="AJ213" s="334">
        <v>18738.5</v>
      </c>
      <c r="AN213" s="321">
        <f t="shared" si="25"/>
        <v>1088093.21</v>
      </c>
      <c r="AO213" s="344">
        <f t="shared" si="26"/>
        <v>338527</v>
      </c>
      <c r="AP213" s="345">
        <f t="shared" si="27"/>
        <v>749566.21</v>
      </c>
      <c r="AQ213" s="346">
        <f t="shared" si="28"/>
        <v>2099059.8199999998</v>
      </c>
      <c r="AR213" s="347">
        <f t="shared" si="29"/>
        <v>1928417.93</v>
      </c>
      <c r="AS213" s="250">
        <f t="shared" si="24"/>
        <v>170641.8899999999</v>
      </c>
    </row>
    <row r="214" spans="1:45" ht="14.4" thickBot="1" x14ac:dyDescent="0.3">
      <c r="A214" s="238" t="s">
        <v>353</v>
      </c>
      <c r="B214" s="238" t="s">
        <v>54</v>
      </c>
      <c r="C214" s="276">
        <v>2640</v>
      </c>
      <c r="D214" s="277" t="s">
        <v>1015</v>
      </c>
      <c r="E214" t="s">
        <v>2817</v>
      </c>
      <c r="F214" s="336">
        <v>898413.22</v>
      </c>
      <c r="G214" s="336">
        <v>312094.5</v>
      </c>
      <c r="H214" s="336">
        <v>62467</v>
      </c>
      <c r="K214" s="310">
        <v>1731323.68</v>
      </c>
      <c r="L214" s="310">
        <v>136219.10999999999</v>
      </c>
      <c r="O214" s="343">
        <v>1822.3</v>
      </c>
      <c r="P214" s="343">
        <v>236278.73</v>
      </c>
      <c r="R214" s="343">
        <v>412.35</v>
      </c>
      <c r="V214" s="310">
        <v>147247.62</v>
      </c>
      <c r="W214" s="310">
        <v>2788476.86</v>
      </c>
      <c r="X214" s="330">
        <v>1076152.21</v>
      </c>
      <c r="AB214" s="330">
        <v>687245</v>
      </c>
      <c r="AD214" s="334">
        <v>1250675</v>
      </c>
      <c r="AE214" s="334">
        <v>15160</v>
      </c>
      <c r="AG214" s="334">
        <v>375078.54</v>
      </c>
      <c r="AH214" s="334">
        <v>156204.01999999999</v>
      </c>
      <c r="AN214" s="321">
        <f t="shared" si="25"/>
        <v>1272974.72</v>
      </c>
      <c r="AO214" s="344">
        <f t="shared" si="26"/>
        <v>238513.38</v>
      </c>
      <c r="AP214" s="345">
        <f t="shared" si="27"/>
        <v>1034461.34</v>
      </c>
      <c r="AQ214" s="346">
        <f t="shared" si="28"/>
        <v>1763397.21</v>
      </c>
      <c r="AR214" s="347">
        <f t="shared" si="29"/>
        <v>1797117.56</v>
      </c>
      <c r="AS214" s="250">
        <f t="shared" si="24"/>
        <v>-33720.350000000093</v>
      </c>
    </row>
    <row r="215" spans="1:45" ht="14.4" thickBot="1" x14ac:dyDescent="0.3">
      <c r="A215" s="238" t="s">
        <v>353</v>
      </c>
      <c r="B215" s="238" t="s">
        <v>54</v>
      </c>
      <c r="C215" s="276">
        <v>5792</v>
      </c>
      <c r="D215" s="277" t="s">
        <v>1016</v>
      </c>
      <c r="E215" t="s">
        <v>2818</v>
      </c>
      <c r="F215" s="336">
        <v>1390027.29</v>
      </c>
      <c r="G215" s="336">
        <v>79704.5</v>
      </c>
      <c r="H215" s="336">
        <v>129895.07</v>
      </c>
      <c r="K215" s="310">
        <v>512228.24</v>
      </c>
      <c r="L215" s="310">
        <v>1042743.37</v>
      </c>
      <c r="O215" s="343">
        <v>18710</v>
      </c>
      <c r="P215" s="343">
        <v>61316.23</v>
      </c>
      <c r="R215" s="343">
        <v>1709.09</v>
      </c>
      <c r="V215" s="310">
        <v>-2190232.64</v>
      </c>
      <c r="W215" s="310">
        <v>5060758.04</v>
      </c>
      <c r="X215" s="330">
        <v>2082804.38</v>
      </c>
      <c r="Z215" s="330">
        <v>2396.33</v>
      </c>
      <c r="AB215" s="330">
        <v>1664190</v>
      </c>
      <c r="AC215" s="330">
        <v>64206.5</v>
      </c>
      <c r="AD215" s="334">
        <v>2462831.2999999998</v>
      </c>
      <c r="AF215" s="334">
        <v>12477</v>
      </c>
      <c r="AG215" s="334">
        <v>981093.57</v>
      </c>
      <c r="AH215" s="334">
        <v>154857.59</v>
      </c>
      <c r="AN215" s="321">
        <f t="shared" si="25"/>
        <v>1599626.86</v>
      </c>
      <c r="AO215" s="344">
        <f t="shared" si="26"/>
        <v>81735.320000000007</v>
      </c>
      <c r="AP215" s="345">
        <f t="shared" si="27"/>
        <v>1517891.54</v>
      </c>
      <c r="AQ215" s="346">
        <f t="shared" si="28"/>
        <v>3813597.21</v>
      </c>
      <c r="AR215" s="347">
        <f t="shared" si="29"/>
        <v>3611259.4599999995</v>
      </c>
      <c r="AS215" s="250">
        <f t="shared" si="24"/>
        <v>202337.75000000047</v>
      </c>
    </row>
    <row r="216" spans="1:45" ht="14.4" thickBot="1" x14ac:dyDescent="0.3">
      <c r="A216" s="238" t="s">
        <v>353</v>
      </c>
      <c r="B216" s="238" t="s">
        <v>54</v>
      </c>
      <c r="C216" s="276">
        <v>1533</v>
      </c>
      <c r="D216" s="277" t="s">
        <v>1017</v>
      </c>
      <c r="E216" t="s">
        <v>2819</v>
      </c>
      <c r="F216" s="336">
        <v>651335.76</v>
      </c>
      <c r="G216" s="336">
        <v>40935.25</v>
      </c>
      <c r="H216" s="336">
        <v>77880.58</v>
      </c>
      <c r="K216" s="310">
        <v>142632.72</v>
      </c>
      <c r="L216" s="310">
        <v>228861.02</v>
      </c>
      <c r="O216" s="343">
        <v>0</v>
      </c>
      <c r="P216" s="343">
        <v>26674.06</v>
      </c>
      <c r="R216" s="343">
        <v>1307</v>
      </c>
      <c r="V216" s="310">
        <v>-820725.62</v>
      </c>
      <c r="W216" s="310">
        <v>1741122.88</v>
      </c>
      <c r="X216" s="330">
        <v>905786.15</v>
      </c>
      <c r="Z216" s="330">
        <v>499.46</v>
      </c>
      <c r="AB216" s="330">
        <v>383920</v>
      </c>
      <c r="AC216" s="330">
        <v>140000.01</v>
      </c>
      <c r="AD216" s="334">
        <v>792938</v>
      </c>
      <c r="AE216" s="334">
        <v>18580</v>
      </c>
      <c r="AG216" s="334">
        <v>344119.32</v>
      </c>
      <c r="AH216" s="334">
        <v>80101.289999999994</v>
      </c>
      <c r="AL216" s="334">
        <v>1200</v>
      </c>
      <c r="AN216" s="321">
        <f t="shared" si="25"/>
        <v>770151.59</v>
      </c>
      <c r="AO216" s="344">
        <f t="shared" si="26"/>
        <v>27981.06</v>
      </c>
      <c r="AP216" s="345">
        <f t="shared" si="27"/>
        <v>742170.52999999991</v>
      </c>
      <c r="AQ216" s="346">
        <f t="shared" si="28"/>
        <v>1430205.6199999999</v>
      </c>
      <c r="AR216" s="347">
        <f t="shared" si="29"/>
        <v>1236938.6100000001</v>
      </c>
      <c r="AS216" s="250">
        <f t="shared" si="24"/>
        <v>193267.00999999978</v>
      </c>
    </row>
    <row r="217" spans="1:45" ht="14.4" thickBot="1" x14ac:dyDescent="0.3">
      <c r="A217" s="238" t="s">
        <v>356</v>
      </c>
      <c r="B217" s="238" t="s">
        <v>43</v>
      </c>
      <c r="C217" s="276">
        <v>6007</v>
      </c>
      <c r="D217" s="277" t="s">
        <v>1018</v>
      </c>
      <c r="E217" t="s">
        <v>2820</v>
      </c>
      <c r="F217" s="336">
        <v>526509.17000000004</v>
      </c>
      <c r="G217" s="336">
        <v>43285.5</v>
      </c>
      <c r="H217" s="336">
        <v>87927.02</v>
      </c>
      <c r="K217" s="310">
        <v>752523.84</v>
      </c>
      <c r="L217" s="310">
        <v>364897.84</v>
      </c>
      <c r="O217" s="343">
        <v>0</v>
      </c>
      <c r="P217" s="343">
        <v>56801.96</v>
      </c>
      <c r="R217" s="343">
        <v>1174.1400000000001</v>
      </c>
      <c r="V217" s="310">
        <v>-2017108.39</v>
      </c>
      <c r="W217" s="310">
        <v>3760347.17</v>
      </c>
      <c r="X217" s="330">
        <v>1757940.66</v>
      </c>
      <c r="Y217" s="330">
        <v>141600</v>
      </c>
      <c r="Z217" s="330">
        <v>1130</v>
      </c>
      <c r="AB217" s="330">
        <v>1239969</v>
      </c>
      <c r="AC217" s="330">
        <v>49600</v>
      </c>
      <c r="AD217" s="334">
        <v>1786767.92</v>
      </c>
      <c r="AG217" s="334">
        <v>858973.5</v>
      </c>
      <c r="AH217" s="334">
        <v>505951.75</v>
      </c>
      <c r="AL217" s="334">
        <v>64618</v>
      </c>
      <c r="AN217" s="321">
        <f t="shared" si="25"/>
        <v>657721.69000000006</v>
      </c>
      <c r="AO217" s="344">
        <f t="shared" si="26"/>
        <v>57976.1</v>
      </c>
      <c r="AP217" s="345">
        <f t="shared" si="27"/>
        <v>599745.59000000008</v>
      </c>
      <c r="AQ217" s="346">
        <f t="shared" si="28"/>
        <v>3190239.66</v>
      </c>
      <c r="AR217" s="347">
        <f t="shared" si="29"/>
        <v>3216311.17</v>
      </c>
      <c r="AS217" s="250">
        <f t="shared" si="24"/>
        <v>-26071.509999999776</v>
      </c>
    </row>
    <row r="218" spans="1:45" ht="14.4" thickBot="1" x14ac:dyDescent="0.3">
      <c r="A218" s="238" t="s">
        <v>356</v>
      </c>
      <c r="B218" s="238" t="s">
        <v>43</v>
      </c>
      <c r="C218" s="276">
        <v>2330</v>
      </c>
      <c r="D218" s="277" t="s">
        <v>1019</v>
      </c>
      <c r="E218" t="s">
        <v>2821</v>
      </c>
      <c r="F218" s="336">
        <v>510011.07</v>
      </c>
      <c r="G218" s="336">
        <v>46700.25</v>
      </c>
      <c r="H218" s="336">
        <v>51958.5</v>
      </c>
      <c r="K218" s="310">
        <v>-33031.620000000003</v>
      </c>
      <c r="L218" s="310">
        <v>80844.149999999994</v>
      </c>
      <c r="O218" s="343">
        <v>-5285</v>
      </c>
      <c r="P218" s="343">
        <v>54100</v>
      </c>
      <c r="R218" s="343">
        <v>2182.79</v>
      </c>
      <c r="V218" s="310">
        <v>-1630504.47</v>
      </c>
      <c r="W218" s="310">
        <v>2267172.48</v>
      </c>
      <c r="X218" s="330">
        <v>899612.95</v>
      </c>
      <c r="Y218" s="330">
        <v>115745</v>
      </c>
      <c r="Z218" s="330">
        <v>733.82</v>
      </c>
      <c r="AB218" s="330">
        <v>758868.5</v>
      </c>
      <c r="AC218" s="330">
        <v>21200</v>
      </c>
      <c r="AD218" s="334">
        <v>1050068.48</v>
      </c>
      <c r="AE218" s="334">
        <v>13360</v>
      </c>
      <c r="AG218" s="334">
        <v>595545.75</v>
      </c>
      <c r="AH218" s="334">
        <v>88817.22</v>
      </c>
      <c r="AL218" s="334">
        <v>79552.27</v>
      </c>
      <c r="AN218" s="321">
        <f t="shared" si="25"/>
        <v>608669.82000000007</v>
      </c>
      <c r="AO218" s="344">
        <f t="shared" si="26"/>
        <v>50997.79</v>
      </c>
      <c r="AP218" s="345">
        <f t="shared" si="27"/>
        <v>557672.03</v>
      </c>
      <c r="AQ218" s="346">
        <f t="shared" si="28"/>
        <v>1796160.27</v>
      </c>
      <c r="AR218" s="347">
        <f t="shared" si="29"/>
        <v>1827343.72</v>
      </c>
      <c r="AS218" s="250">
        <f t="shared" si="24"/>
        <v>-31183.449999999953</v>
      </c>
    </row>
    <row r="219" spans="1:45" ht="14.4" thickBot="1" x14ac:dyDescent="0.3">
      <c r="A219" s="238" t="s">
        <v>356</v>
      </c>
      <c r="B219" s="238" t="s">
        <v>43</v>
      </c>
      <c r="C219" s="276">
        <v>2684</v>
      </c>
      <c r="D219" s="277" t="s">
        <v>1020</v>
      </c>
      <c r="E219" t="s">
        <v>2822</v>
      </c>
      <c r="F219" s="336">
        <v>287080.65999999997</v>
      </c>
      <c r="G219" s="336">
        <v>13613.25</v>
      </c>
      <c r="H219" s="336">
        <v>18009.02</v>
      </c>
      <c r="K219" s="310">
        <v>239073.08</v>
      </c>
      <c r="L219" s="310">
        <v>141802.92000000001</v>
      </c>
      <c r="O219" s="343">
        <v>35702</v>
      </c>
      <c r="P219" s="343">
        <v>66919.33</v>
      </c>
      <c r="R219" s="343">
        <v>47018.19</v>
      </c>
      <c r="T219" s="310">
        <v>1815</v>
      </c>
      <c r="V219" s="310">
        <v>-1052181.5900000001</v>
      </c>
      <c r="W219" s="310">
        <v>1870864.76</v>
      </c>
      <c r="X219" s="330">
        <v>802288.04</v>
      </c>
      <c r="Y219" s="330">
        <v>30000</v>
      </c>
      <c r="Z219" s="330">
        <v>477.17</v>
      </c>
      <c r="AB219" s="330">
        <v>1210671</v>
      </c>
      <c r="AC219" s="330">
        <v>1600</v>
      </c>
      <c r="AD219" s="334">
        <v>1443456</v>
      </c>
      <c r="AE219" s="334">
        <v>2500</v>
      </c>
      <c r="AF219" s="334">
        <v>6360</v>
      </c>
      <c r="AG219" s="334">
        <v>536210.04</v>
      </c>
      <c r="AH219" s="334">
        <v>232463.18</v>
      </c>
      <c r="AL219" s="334">
        <v>94605.75</v>
      </c>
      <c r="AN219" s="321">
        <f t="shared" si="25"/>
        <v>318702.93</v>
      </c>
      <c r="AO219" s="344">
        <f t="shared" si="26"/>
        <v>149639.52000000002</v>
      </c>
      <c r="AP219" s="345">
        <f t="shared" si="27"/>
        <v>169063.40999999997</v>
      </c>
      <c r="AQ219" s="346">
        <f t="shared" si="28"/>
        <v>2045036.21</v>
      </c>
      <c r="AR219" s="347">
        <f t="shared" si="29"/>
        <v>2315594.9700000002</v>
      </c>
      <c r="AS219" s="250">
        <f t="shared" si="24"/>
        <v>-270558.76000000024</v>
      </c>
    </row>
    <row r="220" spans="1:45" ht="14.4" thickBot="1" x14ac:dyDescent="0.3">
      <c r="A220" s="238" t="s">
        <v>356</v>
      </c>
      <c r="B220" s="238" t="s">
        <v>43</v>
      </c>
      <c r="C220" s="276">
        <v>7170</v>
      </c>
      <c r="D220" s="277" t="s">
        <v>1021</v>
      </c>
      <c r="E220" t="s">
        <v>2823</v>
      </c>
      <c r="F220" s="336">
        <v>537908.54</v>
      </c>
      <c r="G220" s="336">
        <v>39494.6</v>
      </c>
      <c r="H220" s="336">
        <v>251035.39</v>
      </c>
      <c r="K220" s="310">
        <v>226404.34</v>
      </c>
      <c r="L220" s="310">
        <v>681770.89</v>
      </c>
      <c r="O220" s="343">
        <v>17875</v>
      </c>
      <c r="P220" s="343">
        <v>32747.26</v>
      </c>
      <c r="R220" s="343">
        <v>678.4</v>
      </c>
      <c r="T220" s="310">
        <v>1827</v>
      </c>
      <c r="V220" s="310">
        <v>-2314289.4700000002</v>
      </c>
      <c r="W220" s="310">
        <v>4524693.96</v>
      </c>
      <c r="X220" s="330">
        <v>1635693.59</v>
      </c>
      <c r="Y220" s="330">
        <v>-29400</v>
      </c>
      <c r="Z220" s="330">
        <v>963.43</v>
      </c>
      <c r="AB220" s="330">
        <v>1789764.7</v>
      </c>
      <c r="AC220" s="330">
        <v>133334</v>
      </c>
      <c r="AD220" s="334">
        <v>2461731.9</v>
      </c>
      <c r="AE220" s="334">
        <v>32904</v>
      </c>
      <c r="AF220" s="334">
        <v>3840</v>
      </c>
      <c r="AG220" s="334">
        <v>1065380.77</v>
      </c>
      <c r="AH220" s="334">
        <v>313825.73</v>
      </c>
      <c r="AL220" s="334">
        <v>179591.71</v>
      </c>
      <c r="AN220" s="321">
        <f t="shared" si="25"/>
        <v>828438.53</v>
      </c>
      <c r="AO220" s="344">
        <f t="shared" si="26"/>
        <v>51300.659999999996</v>
      </c>
      <c r="AP220" s="345">
        <f t="shared" si="27"/>
        <v>777137.87</v>
      </c>
      <c r="AQ220" s="346">
        <f t="shared" si="28"/>
        <v>3530355.7199999997</v>
      </c>
      <c r="AR220" s="347">
        <f t="shared" si="29"/>
        <v>4057274.11</v>
      </c>
      <c r="AS220" s="250">
        <f t="shared" si="24"/>
        <v>-526918.39000000013</v>
      </c>
    </row>
    <row r="221" spans="1:45" x14ac:dyDescent="0.25">
      <c r="AN221" s="321">
        <f t="shared" si="25"/>
        <v>0</v>
      </c>
      <c r="AO221" s="344">
        <f t="shared" si="26"/>
        <v>0</v>
      </c>
      <c r="AP221" s="345">
        <f t="shared" si="27"/>
        <v>0</v>
      </c>
      <c r="AQ221" s="346">
        <f t="shared" si="28"/>
        <v>0</v>
      </c>
      <c r="AR221" s="347">
        <f t="shared" si="29"/>
        <v>0</v>
      </c>
      <c r="AS221" s="250">
        <f t="shared" si="24"/>
        <v>0</v>
      </c>
    </row>
    <row r="222" spans="1:45" x14ac:dyDescent="0.25">
      <c r="AN222" s="321">
        <f t="shared" si="25"/>
        <v>0</v>
      </c>
      <c r="AO222" s="344">
        <f t="shared" si="26"/>
        <v>0</v>
      </c>
      <c r="AP222" s="345">
        <f t="shared" si="27"/>
        <v>0</v>
      </c>
      <c r="AQ222" s="346">
        <f t="shared" si="28"/>
        <v>0</v>
      </c>
      <c r="AR222" s="347">
        <f t="shared" si="29"/>
        <v>0</v>
      </c>
      <c r="AS222" s="250">
        <f t="shared" si="24"/>
        <v>0</v>
      </c>
    </row>
  </sheetData>
  <autoFilter ref="A1:AT22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0"/>
  <sheetViews>
    <sheetView topLeftCell="A16" zoomScale="110" zoomScaleNormal="110" workbookViewId="0">
      <selection sqref="A1:AB1048576"/>
    </sheetView>
  </sheetViews>
  <sheetFormatPr defaultRowHeight="13.8" x14ac:dyDescent="0.25"/>
  <cols>
    <col min="1" max="1" width="20.69921875" customWidth="1"/>
  </cols>
  <sheetData>
    <row r="1" spans="1:28" x14ac:dyDescent="0.25">
      <c r="A1" t="s">
        <v>2458</v>
      </c>
      <c r="B1" t="s">
        <v>2459</v>
      </c>
      <c r="C1" t="s">
        <v>2460</v>
      </c>
      <c r="D1" t="s">
        <v>2461</v>
      </c>
      <c r="E1" t="s">
        <v>2463</v>
      </c>
      <c r="F1" t="s">
        <v>2464</v>
      </c>
      <c r="G1" t="s">
        <v>2466</v>
      </c>
      <c r="H1" t="s">
        <v>2467</v>
      </c>
      <c r="I1" t="s">
        <v>2470</v>
      </c>
      <c r="J1" t="s">
        <v>2471</v>
      </c>
      <c r="K1" t="s">
        <v>2472</v>
      </c>
      <c r="L1" t="s">
        <v>2473</v>
      </c>
      <c r="M1" t="s">
        <v>2474</v>
      </c>
      <c r="N1" t="s">
        <v>2475</v>
      </c>
      <c r="O1" t="s">
        <v>2478</v>
      </c>
      <c r="P1" t="s">
        <v>2479</v>
      </c>
      <c r="Q1" t="s">
        <v>2480</v>
      </c>
      <c r="R1" t="s">
        <v>2616</v>
      </c>
      <c r="S1" t="s">
        <v>2481</v>
      </c>
      <c r="T1" t="s">
        <v>2483</v>
      </c>
      <c r="U1" t="s">
        <v>2484</v>
      </c>
      <c r="V1" t="s">
        <v>2485</v>
      </c>
      <c r="W1" t="s">
        <v>2486</v>
      </c>
      <c r="X1" t="s">
        <v>2487</v>
      </c>
      <c r="Y1" t="s">
        <v>2488</v>
      </c>
      <c r="Z1" t="s">
        <v>2617</v>
      </c>
      <c r="AA1" t="s">
        <v>2618</v>
      </c>
      <c r="AB1" t="s">
        <v>2490</v>
      </c>
    </row>
    <row r="2" spans="1:28" x14ac:dyDescent="0.25">
      <c r="A2" t="s">
        <v>2491</v>
      </c>
      <c r="B2" t="s">
        <v>2492</v>
      </c>
      <c r="C2" t="s">
        <v>2493</v>
      </c>
      <c r="D2" t="s">
        <v>2494</v>
      </c>
      <c r="E2" t="s">
        <v>2496</v>
      </c>
      <c r="F2" t="s">
        <v>2497</v>
      </c>
      <c r="G2" t="s">
        <v>2499</v>
      </c>
      <c r="H2" t="s">
        <v>2500</v>
      </c>
      <c r="I2" t="s">
        <v>2503</v>
      </c>
      <c r="J2" t="s">
        <v>2504</v>
      </c>
      <c r="K2" t="s">
        <v>2505</v>
      </c>
      <c r="L2" t="s">
        <v>2506</v>
      </c>
      <c r="M2" t="s">
        <v>2507</v>
      </c>
      <c r="N2" t="s">
        <v>2508</v>
      </c>
      <c r="O2" t="s">
        <v>2511</v>
      </c>
      <c r="P2" t="s">
        <v>2512</v>
      </c>
      <c r="Q2" t="s">
        <v>2513</v>
      </c>
      <c r="R2" t="s">
        <v>2622</v>
      </c>
      <c r="S2" t="s">
        <v>2514</v>
      </c>
      <c r="T2" t="s">
        <v>2516</v>
      </c>
      <c r="U2" t="s">
        <v>2517</v>
      </c>
      <c r="V2" t="s">
        <v>2518</v>
      </c>
      <c r="W2" t="s">
        <v>2519</v>
      </c>
      <c r="X2" t="s">
        <v>2520</v>
      </c>
      <c r="Y2" t="s">
        <v>2521</v>
      </c>
      <c r="Z2" t="s">
        <v>2623</v>
      </c>
      <c r="AA2" t="s">
        <v>2624</v>
      </c>
      <c r="AB2" t="s">
        <v>2523</v>
      </c>
    </row>
    <row r="3" spans="1:28" x14ac:dyDescent="0.25">
      <c r="A3" t="s">
        <v>2524</v>
      </c>
      <c r="B3" s="310">
        <v>82342482.5</v>
      </c>
      <c r="C3" s="310">
        <v>2463126.86</v>
      </c>
      <c r="D3" s="310">
        <v>9568688.6300000008</v>
      </c>
      <c r="E3" s="310">
        <v>119788118.69</v>
      </c>
      <c r="F3" s="310">
        <v>29399196.399999999</v>
      </c>
      <c r="G3" s="310">
        <v>1041905.1</v>
      </c>
      <c r="H3" s="310">
        <v>2709651.29</v>
      </c>
      <c r="I3" s="310">
        <v>5400903.3499999996</v>
      </c>
      <c r="J3" s="310">
        <v>153621.12</v>
      </c>
      <c r="K3" s="310">
        <v>8074770.3499999996</v>
      </c>
      <c r="L3" s="310">
        <v>-134530.95000000001</v>
      </c>
      <c r="M3" s="310">
        <v>6127042.1600000001</v>
      </c>
      <c r="N3" s="310">
        <v>220838199.25999999</v>
      </c>
      <c r="O3" s="310">
        <v>116975305.14</v>
      </c>
      <c r="P3" s="310">
        <v>5399351.1600000001</v>
      </c>
      <c r="Q3" s="310">
        <v>95235.43</v>
      </c>
      <c r="R3" s="310">
        <v>4740</v>
      </c>
      <c r="S3" s="310">
        <v>129180592.38</v>
      </c>
      <c r="T3" s="310">
        <v>9724974.4800000004</v>
      </c>
      <c r="U3" s="310">
        <v>168902388.02000001</v>
      </c>
      <c r="V3" s="310">
        <v>719941.6</v>
      </c>
      <c r="W3" s="310">
        <v>391422.59</v>
      </c>
      <c r="X3" s="310">
        <v>69481119</v>
      </c>
      <c r="Y3" s="310">
        <v>19600011.140000001</v>
      </c>
      <c r="Z3" s="310">
        <v>150148.35</v>
      </c>
      <c r="AA3" s="310">
        <v>25</v>
      </c>
      <c r="AB3" s="310">
        <v>2785091.49</v>
      </c>
    </row>
    <row r="4" spans="1:28" x14ac:dyDescent="0.25">
      <c r="A4" t="s">
        <v>2824</v>
      </c>
      <c r="B4" s="310">
        <v>1773451.72</v>
      </c>
      <c r="C4" s="310">
        <v>113251.5</v>
      </c>
      <c r="D4" s="310">
        <v>121504.07</v>
      </c>
      <c r="E4" s="310">
        <v>4713855.93</v>
      </c>
      <c r="F4" s="310">
        <v>572189.59</v>
      </c>
      <c r="G4" s="310">
        <v>0</v>
      </c>
      <c r="H4" s="310">
        <v>3200</v>
      </c>
      <c r="J4" s="310">
        <v>1550.53</v>
      </c>
      <c r="K4" s="310">
        <v>829859</v>
      </c>
      <c r="M4" s="310">
        <v>4580948.88</v>
      </c>
      <c r="N4" s="310">
        <v>1723269</v>
      </c>
      <c r="O4" s="310">
        <v>1712988.88</v>
      </c>
      <c r="P4" s="310">
        <v>1</v>
      </c>
      <c r="Q4" s="310">
        <v>2487.65</v>
      </c>
      <c r="S4" s="310">
        <v>1428767</v>
      </c>
      <c r="T4" s="310">
        <v>530550</v>
      </c>
      <c r="U4" s="310">
        <v>2032372.79</v>
      </c>
      <c r="V4" s="310">
        <v>39640</v>
      </c>
      <c r="W4" s="310">
        <v>45518</v>
      </c>
      <c r="X4" s="310">
        <v>1107340.3600000001</v>
      </c>
      <c r="Y4" s="310">
        <v>259497.98</v>
      </c>
      <c r="AB4" s="310">
        <v>35000</v>
      </c>
    </row>
    <row r="5" spans="1:28" x14ac:dyDescent="0.25">
      <c r="A5" t="s">
        <v>2825</v>
      </c>
      <c r="B5" s="310">
        <v>395450.88</v>
      </c>
      <c r="C5" s="310">
        <v>18437</v>
      </c>
      <c r="D5" s="310">
        <v>123513.13</v>
      </c>
      <c r="E5" s="310">
        <v>493172.16</v>
      </c>
      <c r="F5" s="310">
        <v>266834.5</v>
      </c>
      <c r="G5" s="310">
        <v>0</v>
      </c>
      <c r="H5" s="310">
        <v>0</v>
      </c>
      <c r="J5" s="310">
        <v>741.93</v>
      </c>
      <c r="K5" s="310">
        <v>138995</v>
      </c>
      <c r="M5" s="310">
        <v>-623845.18999999994</v>
      </c>
      <c r="N5" s="310">
        <v>1740746.12</v>
      </c>
      <c r="O5" s="310">
        <v>764744.33</v>
      </c>
      <c r="Q5" s="310">
        <v>157.6</v>
      </c>
      <c r="S5" s="310">
        <v>1043083.1</v>
      </c>
      <c r="T5" s="310">
        <v>122000</v>
      </c>
      <c r="U5" s="310">
        <v>1237365.1000000001</v>
      </c>
      <c r="X5" s="310">
        <v>434406.52</v>
      </c>
      <c r="Y5" s="310">
        <v>213223.6</v>
      </c>
      <c r="AB5" s="310">
        <v>4220</v>
      </c>
    </row>
    <row r="6" spans="1:28" x14ac:dyDescent="0.25">
      <c r="A6" t="s">
        <v>2826</v>
      </c>
      <c r="B6" s="310">
        <v>1053830.8899999999</v>
      </c>
      <c r="C6" s="310">
        <v>51505</v>
      </c>
      <c r="D6" s="310">
        <v>139956.70000000001</v>
      </c>
      <c r="E6" s="310">
        <v>493800.26</v>
      </c>
      <c r="F6" s="310">
        <v>380166.99</v>
      </c>
      <c r="G6" s="310">
        <v>0</v>
      </c>
      <c r="H6" s="310">
        <v>0</v>
      </c>
      <c r="I6" s="310">
        <v>253780</v>
      </c>
      <c r="J6" s="310">
        <v>103.33</v>
      </c>
      <c r="K6" s="310">
        <v>89300</v>
      </c>
      <c r="M6" s="310">
        <v>-369380.42</v>
      </c>
      <c r="N6" s="310">
        <v>2169071.4500000002</v>
      </c>
      <c r="O6" s="310">
        <v>1728592.99</v>
      </c>
      <c r="Q6" s="310">
        <v>694.68</v>
      </c>
      <c r="S6" s="310">
        <v>1690844.1</v>
      </c>
      <c r="T6" s="310">
        <v>287990</v>
      </c>
      <c r="U6" s="310">
        <v>2666421.1</v>
      </c>
      <c r="V6" s="310">
        <v>5250</v>
      </c>
      <c r="W6" s="310">
        <v>1288</v>
      </c>
      <c r="X6" s="310">
        <v>746827.71</v>
      </c>
      <c r="Y6" s="310">
        <v>150922.48000000001</v>
      </c>
      <c r="AB6" s="310">
        <v>161027</v>
      </c>
    </row>
    <row r="7" spans="1:28" x14ac:dyDescent="0.25">
      <c r="A7" t="s">
        <v>2827</v>
      </c>
      <c r="B7" s="310">
        <v>811199.08</v>
      </c>
      <c r="C7" s="310">
        <v>29467</v>
      </c>
      <c r="D7" s="310">
        <v>224545.64</v>
      </c>
      <c r="E7" s="310">
        <v>346525.1</v>
      </c>
      <c r="F7" s="310">
        <v>306252.59000000003</v>
      </c>
      <c r="G7" s="310">
        <v>0</v>
      </c>
      <c r="H7" s="310">
        <v>0</v>
      </c>
      <c r="I7" s="310">
        <v>421069</v>
      </c>
      <c r="J7" s="310">
        <v>695.38</v>
      </c>
      <c r="M7" s="310">
        <v>1263840.8400000001</v>
      </c>
      <c r="N7" s="310">
        <v>235221.96</v>
      </c>
      <c r="O7" s="310">
        <v>992788.4</v>
      </c>
      <c r="Q7" s="310">
        <v>701.07</v>
      </c>
      <c r="S7" s="310">
        <v>1827261.2</v>
      </c>
      <c r="T7" s="310">
        <v>198454</v>
      </c>
      <c r="U7" s="310">
        <v>2032341.2</v>
      </c>
      <c r="W7" s="310">
        <v>3832</v>
      </c>
      <c r="X7" s="310">
        <v>1000475.98</v>
      </c>
      <c r="Y7" s="310">
        <v>143853.26</v>
      </c>
      <c r="AB7" s="310">
        <v>41540</v>
      </c>
    </row>
    <row r="8" spans="1:28" x14ac:dyDescent="0.25">
      <c r="A8" t="s">
        <v>2828</v>
      </c>
      <c r="B8" s="310">
        <v>832792.69</v>
      </c>
      <c r="C8" s="310">
        <v>54116</v>
      </c>
      <c r="D8" s="310">
        <v>77369.22</v>
      </c>
      <c r="E8" s="310">
        <v>30934.23</v>
      </c>
      <c r="F8" s="310">
        <v>152797.31</v>
      </c>
      <c r="G8" s="310">
        <v>4900</v>
      </c>
      <c r="H8" s="310">
        <v>56327.42</v>
      </c>
      <c r="I8" s="310">
        <v>442015</v>
      </c>
      <c r="J8" s="310">
        <v>485.81</v>
      </c>
      <c r="M8" s="310">
        <v>-1067775.55</v>
      </c>
      <c r="N8" s="310">
        <v>1649277.25</v>
      </c>
      <c r="O8" s="310">
        <v>1009872.61</v>
      </c>
      <c r="Q8" s="310">
        <v>906.26</v>
      </c>
      <c r="S8" s="310">
        <v>765743.6</v>
      </c>
      <c r="T8" s="310">
        <v>165660</v>
      </c>
      <c r="U8" s="310">
        <v>932393.6</v>
      </c>
      <c r="X8" s="310">
        <v>901048.26</v>
      </c>
      <c r="Y8" s="310">
        <v>45961.09</v>
      </c>
    </row>
    <row r="9" spans="1:28" x14ac:dyDescent="0.25">
      <c r="A9" t="s">
        <v>2829</v>
      </c>
      <c r="B9" s="310">
        <v>734056.38</v>
      </c>
      <c r="C9" s="310">
        <v>4601</v>
      </c>
      <c r="D9" s="310">
        <v>152607.54</v>
      </c>
      <c r="E9" s="310">
        <v>230739.21</v>
      </c>
      <c r="F9" s="310">
        <v>355872.49</v>
      </c>
      <c r="G9" s="310">
        <v>0</v>
      </c>
      <c r="J9" s="310">
        <v>302.04000000000002</v>
      </c>
      <c r="K9" s="310">
        <v>61650</v>
      </c>
      <c r="M9" s="310">
        <v>126948.67</v>
      </c>
      <c r="N9" s="310">
        <v>991159.3</v>
      </c>
      <c r="O9" s="310">
        <v>908444.19</v>
      </c>
      <c r="P9" s="310">
        <v>46200</v>
      </c>
      <c r="Q9" s="310">
        <v>767.4</v>
      </c>
      <c r="S9" s="310">
        <v>1018085.4</v>
      </c>
      <c r="T9" s="310">
        <v>165720</v>
      </c>
      <c r="U9" s="310">
        <v>1330168.3999999999</v>
      </c>
      <c r="X9" s="310">
        <v>371517.02</v>
      </c>
      <c r="Y9" s="310">
        <v>99214.96</v>
      </c>
      <c r="AB9" s="310">
        <v>40500</v>
      </c>
    </row>
    <row r="10" spans="1:28" x14ac:dyDescent="0.25">
      <c r="A10" t="s">
        <v>2830</v>
      </c>
      <c r="B10" s="310">
        <v>509089.01</v>
      </c>
      <c r="C10" s="310">
        <v>2460</v>
      </c>
      <c r="D10" s="310">
        <v>118779.69</v>
      </c>
      <c r="E10" s="310">
        <v>809188.83</v>
      </c>
      <c r="F10" s="310">
        <v>37816.53</v>
      </c>
      <c r="G10" s="310">
        <v>0</v>
      </c>
      <c r="H10" s="310">
        <v>2118.8200000000002</v>
      </c>
      <c r="J10" s="310">
        <v>392.22</v>
      </c>
      <c r="K10" s="310">
        <v>292620</v>
      </c>
      <c r="M10" s="310">
        <v>907291.98</v>
      </c>
      <c r="N10" s="310">
        <v>169383.81</v>
      </c>
      <c r="O10" s="310">
        <v>624119.81999999995</v>
      </c>
      <c r="Q10" s="310">
        <v>530.19000000000005</v>
      </c>
      <c r="S10" s="310">
        <v>1413492.3</v>
      </c>
      <c r="T10" s="310">
        <v>125200</v>
      </c>
      <c r="U10" s="310">
        <v>1585592.3</v>
      </c>
      <c r="X10" s="310">
        <v>421089.95</v>
      </c>
      <c r="Y10" s="310">
        <v>50632.83</v>
      </c>
      <c r="AB10" s="310">
        <v>500</v>
      </c>
    </row>
    <row r="11" spans="1:28" x14ac:dyDescent="0.25">
      <c r="A11" t="s">
        <v>2831</v>
      </c>
      <c r="B11" s="310">
        <v>1286172.3</v>
      </c>
      <c r="C11" s="310">
        <v>28322</v>
      </c>
      <c r="D11" s="310">
        <v>31617.08</v>
      </c>
      <c r="E11" s="310">
        <v>717546.34</v>
      </c>
      <c r="F11" s="310">
        <v>947949.69</v>
      </c>
      <c r="G11" s="310">
        <v>0</v>
      </c>
      <c r="J11" s="310">
        <v>1708.94</v>
      </c>
      <c r="K11" s="310">
        <v>115800</v>
      </c>
      <c r="M11" s="310">
        <v>2354657.54</v>
      </c>
      <c r="N11" s="310">
        <v>668274.24</v>
      </c>
      <c r="O11" s="310">
        <v>1052493.49</v>
      </c>
      <c r="P11" s="310">
        <v>342950</v>
      </c>
      <c r="Q11" s="310">
        <v>2219.52</v>
      </c>
      <c r="S11" s="310">
        <v>2377654.2999999998</v>
      </c>
      <c r="T11" s="310">
        <v>354726</v>
      </c>
      <c r="U11" s="310">
        <v>2962748.3</v>
      </c>
      <c r="X11" s="310">
        <v>1084875.33</v>
      </c>
      <c r="Y11" s="310">
        <v>151252.99</v>
      </c>
      <c r="AB11" s="310">
        <v>60000</v>
      </c>
    </row>
    <row r="12" spans="1:28" x14ac:dyDescent="0.25">
      <c r="A12" t="s">
        <v>2832</v>
      </c>
      <c r="B12" s="310">
        <v>870934.2</v>
      </c>
      <c r="C12" s="310">
        <v>6966</v>
      </c>
      <c r="D12" s="310">
        <v>67969.649999999994</v>
      </c>
      <c r="E12" s="310">
        <v>748823.59</v>
      </c>
      <c r="F12" s="310">
        <v>238068.37</v>
      </c>
      <c r="G12" s="310">
        <v>0</v>
      </c>
      <c r="I12" s="310">
        <v>29650</v>
      </c>
      <c r="J12" s="310">
        <v>104.73</v>
      </c>
      <c r="K12" s="310">
        <v>8500</v>
      </c>
      <c r="M12" s="310">
        <v>-229681.66</v>
      </c>
      <c r="N12" s="310">
        <v>2102009.77</v>
      </c>
      <c r="O12" s="310">
        <v>814614.35</v>
      </c>
      <c r="Q12" s="310">
        <v>869.17</v>
      </c>
      <c r="S12" s="310">
        <v>1689798.5</v>
      </c>
      <c r="T12" s="310">
        <v>690528</v>
      </c>
      <c r="U12" s="310">
        <v>2584001.5</v>
      </c>
      <c r="X12" s="310">
        <v>343567.18</v>
      </c>
      <c r="Y12" s="310">
        <v>138062.37</v>
      </c>
      <c r="AB12" s="310">
        <v>108000</v>
      </c>
    </row>
    <row r="13" spans="1:28" x14ac:dyDescent="0.25">
      <c r="A13" t="s">
        <v>2833</v>
      </c>
      <c r="B13" s="310">
        <v>1052690.52</v>
      </c>
      <c r="C13" s="310">
        <v>62631</v>
      </c>
      <c r="D13" s="310">
        <v>59899.14</v>
      </c>
      <c r="E13" s="310">
        <v>1115568.98</v>
      </c>
      <c r="F13" s="310">
        <v>292757.26</v>
      </c>
      <c r="J13" s="310">
        <v>108.02</v>
      </c>
      <c r="K13" s="310">
        <v>29800</v>
      </c>
      <c r="M13" s="310">
        <v>1165360.6100000001</v>
      </c>
      <c r="N13" s="310">
        <v>1442563.02</v>
      </c>
      <c r="O13" s="310">
        <v>887395.3</v>
      </c>
      <c r="P13" s="310">
        <v>23511.5</v>
      </c>
      <c r="Q13" s="310">
        <v>1042.02</v>
      </c>
      <c r="S13" s="310">
        <v>1039539.9</v>
      </c>
      <c r="T13" s="310">
        <v>239710</v>
      </c>
      <c r="U13" s="310">
        <v>1357049.9</v>
      </c>
      <c r="X13" s="310">
        <v>713330.07</v>
      </c>
      <c r="Y13" s="310">
        <v>142603.5</v>
      </c>
      <c r="AB13" s="310">
        <v>32500</v>
      </c>
    </row>
    <row r="14" spans="1:28" x14ac:dyDescent="0.25">
      <c r="A14" t="s">
        <v>2834</v>
      </c>
      <c r="B14" s="310">
        <v>403065.82</v>
      </c>
      <c r="C14" s="310">
        <v>3931</v>
      </c>
      <c r="D14" s="310">
        <v>46847.55</v>
      </c>
      <c r="E14" s="310">
        <v>943589.29</v>
      </c>
      <c r="F14" s="310">
        <v>230997.72</v>
      </c>
      <c r="G14" s="310">
        <v>0</v>
      </c>
      <c r="H14" s="310">
        <v>3</v>
      </c>
      <c r="I14" s="310">
        <v>170490</v>
      </c>
      <c r="J14" s="310">
        <v>294.60000000000002</v>
      </c>
      <c r="K14" s="310">
        <v>150400</v>
      </c>
      <c r="M14" s="310">
        <v>911671.91</v>
      </c>
      <c r="N14" s="310">
        <v>484200</v>
      </c>
      <c r="O14" s="310">
        <v>795794.19</v>
      </c>
      <c r="P14" s="310">
        <v>44600</v>
      </c>
      <c r="Q14" s="310">
        <v>444.28</v>
      </c>
      <c r="S14" s="310">
        <v>1554656.6</v>
      </c>
      <c r="T14" s="310">
        <v>232650</v>
      </c>
      <c r="U14" s="310">
        <v>1777242.6</v>
      </c>
      <c r="X14" s="310">
        <v>836714.76</v>
      </c>
      <c r="Y14" s="310">
        <v>102315.84</v>
      </c>
      <c r="AB14" s="310">
        <v>500</v>
      </c>
    </row>
    <row r="15" spans="1:28" x14ac:dyDescent="0.25">
      <c r="A15" t="s">
        <v>2835</v>
      </c>
      <c r="B15" s="310">
        <v>1267859.32</v>
      </c>
      <c r="C15" s="310">
        <v>50212</v>
      </c>
      <c r="D15" s="310">
        <v>140986.29</v>
      </c>
      <c r="E15" s="310">
        <v>460466.17</v>
      </c>
      <c r="F15" s="310">
        <v>347766.11</v>
      </c>
      <c r="G15" s="310">
        <v>44885</v>
      </c>
      <c r="H15" s="310">
        <v>4517.8599999999997</v>
      </c>
      <c r="I15" s="310">
        <v>90000</v>
      </c>
      <c r="J15" s="310">
        <v>243.54</v>
      </c>
      <c r="K15" s="310">
        <v>221941</v>
      </c>
      <c r="M15" s="310">
        <v>251884.68</v>
      </c>
      <c r="N15" s="310">
        <v>1884119.29</v>
      </c>
      <c r="O15" s="310">
        <v>1367205.03</v>
      </c>
      <c r="Q15" s="310">
        <v>1521.65</v>
      </c>
      <c r="S15" s="310">
        <v>1657953.5</v>
      </c>
      <c r="T15" s="310">
        <v>170500</v>
      </c>
      <c r="U15" s="310">
        <v>1974564.5</v>
      </c>
      <c r="V15" s="310">
        <v>3240</v>
      </c>
      <c r="W15" s="310">
        <v>3218</v>
      </c>
      <c r="X15" s="310">
        <v>1244583.78</v>
      </c>
      <c r="Y15" s="310">
        <v>111875.38</v>
      </c>
      <c r="AB15" s="310">
        <v>90000</v>
      </c>
    </row>
    <row r="16" spans="1:28" x14ac:dyDescent="0.25">
      <c r="A16" t="s">
        <v>2836</v>
      </c>
      <c r="B16" s="310">
        <v>459035.34</v>
      </c>
      <c r="C16" s="310">
        <v>0</v>
      </c>
      <c r="D16" s="310">
        <v>60814</v>
      </c>
      <c r="E16" s="310">
        <v>605358.41</v>
      </c>
      <c r="F16" s="310">
        <v>258442.41</v>
      </c>
      <c r="G16" s="310">
        <v>0</v>
      </c>
      <c r="J16" s="310">
        <v>144.52000000000001</v>
      </c>
      <c r="K16" s="310">
        <v>190115</v>
      </c>
      <c r="M16" s="310">
        <v>-1126754.45</v>
      </c>
      <c r="N16" s="310">
        <v>2403607</v>
      </c>
      <c r="O16" s="310">
        <v>730865.24</v>
      </c>
      <c r="Q16" s="310">
        <v>427.58</v>
      </c>
      <c r="S16" s="310">
        <v>1830995.8</v>
      </c>
      <c r="T16" s="310">
        <v>199176</v>
      </c>
      <c r="U16" s="310">
        <v>2083454.8</v>
      </c>
      <c r="V16" s="310">
        <v>19000</v>
      </c>
      <c r="X16" s="310">
        <v>579917.14</v>
      </c>
      <c r="Y16" s="310">
        <v>137054.59</v>
      </c>
      <c r="AB16" s="310">
        <v>25500</v>
      </c>
    </row>
    <row r="17" spans="1:28" x14ac:dyDescent="0.25">
      <c r="A17" t="s">
        <v>2837</v>
      </c>
      <c r="B17" s="310">
        <v>1107005.6100000001</v>
      </c>
      <c r="C17" s="310">
        <v>0</v>
      </c>
      <c r="D17" s="310">
        <v>218913.28</v>
      </c>
      <c r="E17" s="310">
        <v>364192.01</v>
      </c>
      <c r="F17" s="310">
        <v>340552</v>
      </c>
      <c r="G17" s="310">
        <v>0</v>
      </c>
      <c r="H17" s="310">
        <v>3</v>
      </c>
      <c r="J17" s="310">
        <v>755.7</v>
      </c>
      <c r="K17" s="310">
        <v>281635</v>
      </c>
      <c r="M17" s="310">
        <v>-864109.94</v>
      </c>
      <c r="N17" s="310">
        <v>2696435.34</v>
      </c>
      <c r="O17" s="310">
        <v>852090.82</v>
      </c>
      <c r="P17" s="310">
        <v>150000</v>
      </c>
      <c r="Q17" s="310">
        <v>1372.77</v>
      </c>
      <c r="S17" s="310">
        <v>1803232.2</v>
      </c>
      <c r="T17" s="310">
        <v>192639</v>
      </c>
      <c r="U17" s="310">
        <v>2065860.2</v>
      </c>
      <c r="X17" s="310">
        <v>743485.07</v>
      </c>
      <c r="Y17" s="310">
        <v>144236.12</v>
      </c>
      <c r="AB17" s="310">
        <v>129809.60000000001</v>
      </c>
    </row>
    <row r="18" spans="1:28" x14ac:dyDescent="0.25">
      <c r="A18" t="s">
        <v>2838</v>
      </c>
      <c r="B18" s="310">
        <v>718856.42</v>
      </c>
      <c r="C18" s="310">
        <v>27340</v>
      </c>
      <c r="D18" s="310">
        <v>111689.65</v>
      </c>
      <c r="E18" s="310">
        <v>762887.28</v>
      </c>
      <c r="F18" s="310">
        <v>397883.82</v>
      </c>
      <c r="G18" s="310">
        <v>44636</v>
      </c>
      <c r="H18" s="310">
        <v>7330</v>
      </c>
      <c r="I18" s="310">
        <v>125000</v>
      </c>
      <c r="J18" s="310">
        <v>816.37</v>
      </c>
      <c r="K18" s="310">
        <v>193440</v>
      </c>
      <c r="M18" s="310">
        <v>-658708.49</v>
      </c>
      <c r="N18" s="310">
        <v>2510757.66</v>
      </c>
      <c r="O18" s="310">
        <v>1044055.19</v>
      </c>
      <c r="P18" s="310">
        <v>95650</v>
      </c>
      <c r="Q18" s="310">
        <v>657.04</v>
      </c>
      <c r="S18" s="310">
        <v>1853553.5</v>
      </c>
      <c r="T18" s="310">
        <v>370830</v>
      </c>
      <c r="U18" s="310">
        <v>2416739.5</v>
      </c>
      <c r="W18" s="310">
        <v>192</v>
      </c>
      <c r="X18" s="310">
        <v>904615.89</v>
      </c>
      <c r="Y18" s="310">
        <v>222826.21</v>
      </c>
      <c r="AB18" s="310">
        <v>24986.5</v>
      </c>
    </row>
    <row r="19" spans="1:28" x14ac:dyDescent="0.25">
      <c r="A19" t="s">
        <v>2839</v>
      </c>
      <c r="B19" s="310">
        <v>1133402.8600000001</v>
      </c>
      <c r="C19" s="310">
        <v>0</v>
      </c>
      <c r="D19" s="310">
        <v>32243.34</v>
      </c>
      <c r="E19" s="310">
        <v>998781.9</v>
      </c>
      <c r="F19" s="310">
        <v>858002.6</v>
      </c>
      <c r="J19" s="310">
        <v>2049</v>
      </c>
      <c r="K19" s="310">
        <v>361453</v>
      </c>
      <c r="M19" s="310">
        <v>2276460.4</v>
      </c>
      <c r="N19" s="310">
        <v>684118.79</v>
      </c>
      <c r="O19" s="310">
        <v>765025.29</v>
      </c>
      <c r="Q19" s="310">
        <v>1377.45</v>
      </c>
      <c r="S19" s="310">
        <v>961305.5</v>
      </c>
      <c r="T19" s="310">
        <v>262890</v>
      </c>
      <c r="U19" s="310">
        <v>1278491.5</v>
      </c>
      <c r="V19" s="310">
        <v>19230</v>
      </c>
      <c r="W19" s="310">
        <v>24035</v>
      </c>
      <c r="X19" s="310">
        <v>632551.01</v>
      </c>
      <c r="Y19" s="310">
        <v>268941.21999999997</v>
      </c>
      <c r="AB19" s="310">
        <v>69000</v>
      </c>
    </row>
    <row r="20" spans="1:28" x14ac:dyDescent="0.25">
      <c r="A20" t="s">
        <v>2840</v>
      </c>
      <c r="B20" s="310">
        <v>471335.02</v>
      </c>
      <c r="C20" s="310">
        <v>3095</v>
      </c>
      <c r="D20" s="310">
        <v>96068.84</v>
      </c>
      <c r="E20" s="310">
        <v>405750.13</v>
      </c>
      <c r="F20" s="310">
        <v>128514.46</v>
      </c>
      <c r="G20" s="310">
        <v>0</v>
      </c>
      <c r="I20" s="310">
        <v>82230</v>
      </c>
      <c r="J20" s="310">
        <v>338.25</v>
      </c>
      <c r="M20" s="310">
        <v>-9063.74</v>
      </c>
      <c r="N20" s="310">
        <v>865361.67</v>
      </c>
      <c r="O20" s="310">
        <v>761781.96</v>
      </c>
      <c r="P20" s="310">
        <v>167490</v>
      </c>
      <c r="Q20" s="310">
        <v>403.76</v>
      </c>
      <c r="S20" s="310">
        <v>1277254</v>
      </c>
      <c r="T20" s="310">
        <v>133100</v>
      </c>
      <c r="U20" s="310">
        <v>1518821</v>
      </c>
      <c r="V20" s="310">
        <v>560</v>
      </c>
      <c r="W20" s="310">
        <v>4448</v>
      </c>
      <c r="X20" s="310">
        <v>569851.53</v>
      </c>
      <c r="Y20" s="310">
        <v>79951.92</v>
      </c>
      <c r="AB20" s="310">
        <v>500</v>
      </c>
    </row>
    <row r="21" spans="1:28" x14ac:dyDescent="0.25">
      <c r="A21" t="s">
        <v>2841</v>
      </c>
      <c r="B21" s="310">
        <v>537756.5</v>
      </c>
      <c r="C21" s="310">
        <v>27856.25</v>
      </c>
      <c r="D21" s="310">
        <v>60468.11</v>
      </c>
      <c r="E21" s="310">
        <v>456412.18</v>
      </c>
      <c r="F21" s="310">
        <v>360315.14</v>
      </c>
      <c r="G21" s="310">
        <v>0</v>
      </c>
      <c r="J21" s="310">
        <v>577.84</v>
      </c>
      <c r="K21" s="310">
        <v>56400</v>
      </c>
      <c r="M21" s="310">
        <v>-296631.08</v>
      </c>
      <c r="N21" s="310">
        <v>1709584.67</v>
      </c>
      <c r="O21" s="310">
        <v>558423.37</v>
      </c>
      <c r="P21" s="310">
        <v>24200</v>
      </c>
      <c r="Q21" s="310">
        <v>538.9</v>
      </c>
      <c r="S21" s="310">
        <v>1317099</v>
      </c>
      <c r="T21" s="310">
        <v>96060</v>
      </c>
      <c r="U21" s="310">
        <v>1515167</v>
      </c>
      <c r="X21" s="310">
        <v>329947.58</v>
      </c>
      <c r="Y21" s="310">
        <v>157829.94</v>
      </c>
      <c r="AB21" s="310">
        <v>20500</v>
      </c>
    </row>
    <row r="22" spans="1:28" x14ac:dyDescent="0.25">
      <c r="A22" t="s">
        <v>2842</v>
      </c>
      <c r="B22" s="310">
        <v>815936.89</v>
      </c>
      <c r="C22" s="310">
        <v>36363.75</v>
      </c>
      <c r="D22" s="310">
        <v>114620.73</v>
      </c>
      <c r="E22" s="310">
        <v>571877.07999999996</v>
      </c>
      <c r="F22" s="310">
        <v>297385.09999999998</v>
      </c>
      <c r="H22" s="310">
        <v>0</v>
      </c>
      <c r="I22" s="310">
        <v>280442</v>
      </c>
      <c r="J22" s="310">
        <v>148</v>
      </c>
      <c r="M22" s="310">
        <v>-937366.48</v>
      </c>
      <c r="N22" s="310">
        <v>2287426.9300000002</v>
      </c>
      <c r="O22" s="310">
        <v>758978.14</v>
      </c>
      <c r="Q22" s="310">
        <v>358.2</v>
      </c>
      <c r="S22" s="310">
        <v>913789</v>
      </c>
      <c r="T22" s="310">
        <v>161310</v>
      </c>
      <c r="U22" s="310">
        <v>1047999</v>
      </c>
      <c r="W22" s="310">
        <v>15296.59</v>
      </c>
      <c r="X22" s="310">
        <v>395491.36</v>
      </c>
      <c r="Y22" s="310">
        <v>170115.29</v>
      </c>
    </row>
    <row r="23" spans="1:28" x14ac:dyDescent="0.25">
      <c r="A23" t="s">
        <v>2843</v>
      </c>
      <c r="B23" s="310">
        <v>211824.37</v>
      </c>
      <c r="C23" s="310">
        <v>0</v>
      </c>
      <c r="D23" s="310">
        <v>50154.63</v>
      </c>
      <c r="E23" s="310">
        <v>689072.14</v>
      </c>
      <c r="F23" s="310">
        <v>156409.85</v>
      </c>
      <c r="G23" s="310">
        <v>0</v>
      </c>
      <c r="I23" s="310">
        <v>80000</v>
      </c>
      <c r="J23" s="310">
        <v>0</v>
      </c>
      <c r="M23" s="310">
        <v>-942162.13</v>
      </c>
      <c r="N23" s="310">
        <v>2091979.99</v>
      </c>
      <c r="O23" s="310">
        <v>513135.67</v>
      </c>
      <c r="Q23" s="310">
        <v>347.74</v>
      </c>
      <c r="S23" s="310">
        <v>425960</v>
      </c>
      <c r="T23" s="310">
        <v>13500</v>
      </c>
      <c r="U23" s="310">
        <v>567214.6</v>
      </c>
      <c r="X23" s="310">
        <v>321767.21000000002</v>
      </c>
      <c r="Y23" s="310">
        <v>186318.47</v>
      </c>
    </row>
    <row r="24" spans="1:28" x14ac:dyDescent="0.25">
      <c r="A24" t="s">
        <v>2844</v>
      </c>
      <c r="B24" s="310">
        <v>1232580.08</v>
      </c>
      <c r="C24" s="310">
        <v>0</v>
      </c>
      <c r="D24" s="310">
        <v>38957.19</v>
      </c>
      <c r="E24" s="310">
        <v>561772.24</v>
      </c>
      <c r="F24" s="310">
        <v>147078.32</v>
      </c>
      <c r="G24" s="310">
        <v>0</v>
      </c>
      <c r="H24" s="310">
        <v>0</v>
      </c>
      <c r="I24" s="310">
        <v>27744</v>
      </c>
      <c r="J24" s="310">
        <v>480.04</v>
      </c>
      <c r="K24" s="310">
        <v>179212.75</v>
      </c>
      <c r="M24" s="310">
        <v>1453767.72</v>
      </c>
      <c r="O24" s="310">
        <v>969657.29</v>
      </c>
      <c r="Q24" s="310">
        <v>1220.71</v>
      </c>
      <c r="S24" s="310">
        <v>1360035.6</v>
      </c>
      <c r="T24" s="310">
        <v>458056.65</v>
      </c>
      <c r="U24" s="310">
        <v>1587122.96</v>
      </c>
      <c r="V24" s="310">
        <v>1400</v>
      </c>
      <c r="X24" s="310">
        <v>697354.67</v>
      </c>
      <c r="Y24" s="310">
        <v>180588.3</v>
      </c>
      <c r="AB24" s="310">
        <v>3321</v>
      </c>
    </row>
    <row r="25" spans="1:28" x14ac:dyDescent="0.25">
      <c r="A25" t="s">
        <v>2845</v>
      </c>
      <c r="B25" s="310">
        <v>196645.58</v>
      </c>
      <c r="C25" s="310">
        <v>0</v>
      </c>
      <c r="D25" s="310">
        <v>33983.339999999997</v>
      </c>
      <c r="E25" s="310">
        <v>939411.93</v>
      </c>
      <c r="F25" s="310">
        <v>188640.96</v>
      </c>
      <c r="G25" s="310">
        <v>0</v>
      </c>
      <c r="H25" s="310">
        <v>0</v>
      </c>
      <c r="J25" s="310">
        <v>993.87</v>
      </c>
      <c r="M25" s="310">
        <v>-360815.86</v>
      </c>
      <c r="N25" s="310">
        <v>1967042.37</v>
      </c>
      <c r="O25" s="310">
        <v>637696.64</v>
      </c>
      <c r="Q25" s="310">
        <v>251.18</v>
      </c>
      <c r="S25" s="310">
        <v>1891435.5</v>
      </c>
      <c r="T25" s="310">
        <v>13500</v>
      </c>
      <c r="U25" s="310">
        <v>2275495.5</v>
      </c>
      <c r="W25" s="310">
        <v>17420</v>
      </c>
      <c r="X25" s="310">
        <v>355794.73</v>
      </c>
      <c r="Y25" s="310">
        <v>142016.66</v>
      </c>
      <c r="AB25" s="310">
        <v>695</v>
      </c>
    </row>
    <row r="26" spans="1:28" x14ac:dyDescent="0.25">
      <c r="A26" t="s">
        <v>2846</v>
      </c>
      <c r="B26" s="310">
        <v>207922.79</v>
      </c>
      <c r="C26" s="310">
        <v>0</v>
      </c>
      <c r="D26" s="310">
        <v>30359.3</v>
      </c>
      <c r="E26" s="310">
        <v>495388.22</v>
      </c>
      <c r="F26" s="310">
        <v>102188.11</v>
      </c>
      <c r="G26" s="310">
        <v>0</v>
      </c>
      <c r="J26" s="310">
        <v>648.1</v>
      </c>
      <c r="M26" s="310">
        <v>-91293.68</v>
      </c>
      <c r="N26" s="310">
        <v>1301651.56</v>
      </c>
      <c r="O26" s="310">
        <v>526760.67000000004</v>
      </c>
      <c r="Q26" s="310">
        <v>525.45000000000005</v>
      </c>
      <c r="S26" s="310">
        <v>57780</v>
      </c>
      <c r="T26" s="310">
        <v>25000</v>
      </c>
      <c r="U26" s="310">
        <v>269214.3</v>
      </c>
      <c r="X26" s="310">
        <v>535874.24</v>
      </c>
      <c r="Y26" s="310">
        <v>165571.54</v>
      </c>
      <c r="AB26" s="310">
        <v>14553.6</v>
      </c>
    </row>
    <row r="27" spans="1:28" x14ac:dyDescent="0.25">
      <c r="A27" t="s">
        <v>2847</v>
      </c>
      <c r="B27" s="310">
        <v>436791.14</v>
      </c>
      <c r="C27" s="310">
        <v>0</v>
      </c>
      <c r="D27" s="310">
        <v>12704.62</v>
      </c>
      <c r="E27" s="310">
        <v>1615595.04</v>
      </c>
      <c r="F27" s="310">
        <v>193920.97</v>
      </c>
      <c r="G27" s="310">
        <v>0</v>
      </c>
      <c r="J27" s="310">
        <v>503.8</v>
      </c>
      <c r="K27" s="310">
        <v>127857</v>
      </c>
      <c r="M27" s="310">
        <v>591833.99</v>
      </c>
      <c r="N27" s="310">
        <v>1776680.82</v>
      </c>
      <c r="O27" s="310">
        <v>582542.16</v>
      </c>
      <c r="P27" s="310">
        <v>22260</v>
      </c>
      <c r="Q27" s="310">
        <v>507.55</v>
      </c>
      <c r="S27" s="310">
        <v>909194.4</v>
      </c>
      <c r="T27" s="310">
        <v>16000</v>
      </c>
      <c r="U27" s="310">
        <v>1141498.48</v>
      </c>
      <c r="W27" s="310">
        <v>1416</v>
      </c>
      <c r="X27" s="310">
        <v>412259.89</v>
      </c>
      <c r="Y27" s="310">
        <v>211673.58</v>
      </c>
      <c r="AB27" s="310">
        <v>1520</v>
      </c>
    </row>
    <row r="28" spans="1:28" x14ac:dyDescent="0.25">
      <c r="A28" t="s">
        <v>2848</v>
      </c>
      <c r="B28" s="310">
        <v>1066931.46</v>
      </c>
      <c r="C28" s="310">
        <v>36181</v>
      </c>
      <c r="D28" s="310">
        <v>63905.06</v>
      </c>
      <c r="E28" s="310">
        <v>1115440.06</v>
      </c>
      <c r="F28" s="310">
        <v>412793.2</v>
      </c>
      <c r="G28" s="310">
        <v>1300</v>
      </c>
      <c r="H28" s="310">
        <v>60065</v>
      </c>
      <c r="I28" s="310">
        <v>120000</v>
      </c>
      <c r="J28" s="310">
        <v>1160.6099999999999</v>
      </c>
      <c r="K28" s="310">
        <v>328742.82</v>
      </c>
      <c r="M28" s="310">
        <v>191585.02</v>
      </c>
      <c r="N28" s="310">
        <v>2074982.75</v>
      </c>
      <c r="O28" s="310">
        <v>1571113.14</v>
      </c>
      <c r="Q28" s="310">
        <v>1191.76</v>
      </c>
      <c r="S28" s="310">
        <v>2461828.4</v>
      </c>
      <c r="T28" s="310">
        <v>28500</v>
      </c>
      <c r="U28" s="310">
        <v>3011894.4</v>
      </c>
      <c r="V28" s="310">
        <v>1020</v>
      </c>
      <c r="W28" s="310">
        <v>1304</v>
      </c>
      <c r="X28" s="310">
        <v>764607.98</v>
      </c>
      <c r="Y28" s="310">
        <v>335992.34</v>
      </c>
      <c r="AB28" s="310">
        <v>30400</v>
      </c>
    </row>
    <row r="29" spans="1:28" x14ac:dyDescent="0.25">
      <c r="A29" t="s">
        <v>2849</v>
      </c>
      <c r="B29" s="310">
        <v>639657.69999999995</v>
      </c>
      <c r="C29" s="310">
        <v>6754.5</v>
      </c>
      <c r="D29" s="310">
        <v>82827.69</v>
      </c>
      <c r="E29" s="310">
        <v>584184.43000000005</v>
      </c>
      <c r="F29" s="310">
        <v>192599.63</v>
      </c>
      <c r="G29" s="310">
        <v>0</v>
      </c>
      <c r="H29" s="310">
        <v>26010.84</v>
      </c>
      <c r="I29" s="310">
        <v>158260.16</v>
      </c>
      <c r="J29" s="310">
        <v>238.2</v>
      </c>
      <c r="M29" s="310">
        <v>-522276.99</v>
      </c>
      <c r="N29" s="310">
        <v>1942599.48</v>
      </c>
      <c r="O29" s="310">
        <v>693408.2</v>
      </c>
      <c r="Q29" s="310">
        <v>737.02</v>
      </c>
      <c r="S29" s="310">
        <v>760647</v>
      </c>
      <c r="T29" s="310">
        <v>18000</v>
      </c>
      <c r="U29" s="310">
        <v>937947</v>
      </c>
      <c r="X29" s="310">
        <v>353388.24</v>
      </c>
      <c r="Y29" s="310">
        <v>268014.71999999997</v>
      </c>
      <c r="AB29" s="310">
        <v>12250</v>
      </c>
    </row>
    <row r="30" spans="1:28" x14ac:dyDescent="0.25">
      <c r="A30" t="s">
        <v>2850</v>
      </c>
      <c r="B30" s="310">
        <v>952087.87</v>
      </c>
      <c r="C30" s="310">
        <v>6446</v>
      </c>
      <c r="D30" s="310">
        <v>50757.01</v>
      </c>
      <c r="E30" s="310">
        <v>771495.08</v>
      </c>
      <c r="F30" s="310">
        <v>196311.42</v>
      </c>
      <c r="G30" s="310">
        <v>0</v>
      </c>
      <c r="H30" s="310">
        <v>19663.419999999998</v>
      </c>
      <c r="J30" s="310">
        <v>242.85</v>
      </c>
      <c r="K30" s="310">
        <v>82600</v>
      </c>
      <c r="M30" s="310">
        <v>467499.48</v>
      </c>
      <c r="N30" s="310">
        <v>1357301.45</v>
      </c>
      <c r="O30" s="310">
        <v>982528.97</v>
      </c>
      <c r="Q30" s="310">
        <v>1116.1099999999999</v>
      </c>
      <c r="S30" s="310">
        <v>927617.6</v>
      </c>
      <c r="T30" s="310">
        <v>30800</v>
      </c>
      <c r="U30" s="310">
        <v>1162609.6000000001</v>
      </c>
      <c r="X30" s="310">
        <v>539724.85</v>
      </c>
      <c r="Y30" s="310">
        <v>174437.05</v>
      </c>
      <c r="AA30" s="310">
        <v>1</v>
      </c>
      <c r="AB30" s="310">
        <v>15500</v>
      </c>
    </row>
    <row r="31" spans="1:28" x14ac:dyDescent="0.25">
      <c r="A31" t="s">
        <v>2851</v>
      </c>
      <c r="B31" s="310">
        <v>725895.47</v>
      </c>
      <c r="C31" s="310">
        <v>0</v>
      </c>
      <c r="D31" s="310">
        <v>59318.71</v>
      </c>
      <c r="E31" s="310">
        <v>408964.47</v>
      </c>
      <c r="F31" s="310">
        <v>177400.81</v>
      </c>
      <c r="G31" s="310">
        <v>0</v>
      </c>
      <c r="H31" s="310">
        <v>28550</v>
      </c>
      <c r="I31" s="310">
        <v>0.19</v>
      </c>
      <c r="J31" s="310">
        <v>118.82</v>
      </c>
      <c r="K31" s="310">
        <v>9040.66</v>
      </c>
      <c r="M31" s="310">
        <v>-248480.3</v>
      </c>
      <c r="N31" s="310">
        <v>1339755.76</v>
      </c>
      <c r="O31" s="310">
        <v>1242324.98</v>
      </c>
      <c r="P31" s="310">
        <v>86900</v>
      </c>
      <c r="Q31" s="310">
        <v>942.41</v>
      </c>
      <c r="S31" s="310">
        <v>1476963.66</v>
      </c>
      <c r="T31" s="310">
        <v>22000</v>
      </c>
      <c r="U31" s="310">
        <v>1810586.66</v>
      </c>
      <c r="W31" s="310">
        <v>2048</v>
      </c>
      <c r="X31" s="310">
        <v>670236.47</v>
      </c>
      <c r="Y31" s="310">
        <v>84665.59</v>
      </c>
      <c r="AB31" s="310">
        <v>19000</v>
      </c>
    </row>
    <row r="32" spans="1:28" x14ac:dyDescent="0.25">
      <c r="A32" t="s">
        <v>2852</v>
      </c>
      <c r="B32" s="310">
        <v>504255.53</v>
      </c>
      <c r="C32" s="310">
        <v>459</v>
      </c>
      <c r="D32" s="310">
        <v>64992.88</v>
      </c>
      <c r="E32" s="310">
        <v>855615.73</v>
      </c>
      <c r="F32" s="310">
        <v>434262</v>
      </c>
      <c r="G32" s="310">
        <v>0</v>
      </c>
      <c r="H32" s="310">
        <v>22014.880000000001</v>
      </c>
      <c r="J32" s="310">
        <v>444.8</v>
      </c>
      <c r="K32" s="310">
        <v>60000</v>
      </c>
      <c r="M32" s="310">
        <v>-264287.99</v>
      </c>
      <c r="N32" s="310">
        <v>2103448.6</v>
      </c>
      <c r="O32" s="310">
        <v>1024349.15</v>
      </c>
      <c r="Q32" s="310">
        <v>640.84</v>
      </c>
      <c r="S32" s="310">
        <v>1130889</v>
      </c>
      <c r="T32" s="310">
        <v>258800</v>
      </c>
      <c r="U32" s="310">
        <v>1444236</v>
      </c>
      <c r="V32" s="310">
        <v>197640</v>
      </c>
      <c r="W32" s="310">
        <v>31366</v>
      </c>
      <c r="X32" s="310">
        <v>400191.34</v>
      </c>
      <c r="Y32" s="310">
        <v>403060.8</v>
      </c>
      <c r="AB32" s="310">
        <v>220</v>
      </c>
    </row>
    <row r="33" spans="1:28" x14ac:dyDescent="0.25">
      <c r="A33" t="s">
        <v>2853</v>
      </c>
      <c r="B33" s="310">
        <v>676140.12</v>
      </c>
      <c r="C33" s="310">
        <v>0</v>
      </c>
      <c r="D33" s="310">
        <v>78727.53</v>
      </c>
      <c r="E33" s="310">
        <v>237262.44</v>
      </c>
      <c r="F33" s="310">
        <v>21.7</v>
      </c>
      <c r="H33" s="310">
        <v>16358.27</v>
      </c>
      <c r="J33" s="310">
        <v>144.1</v>
      </c>
      <c r="K33" s="310">
        <v>103809.81</v>
      </c>
      <c r="M33" s="310">
        <v>-568338.25</v>
      </c>
      <c r="N33" s="310">
        <v>1634028.2</v>
      </c>
      <c r="O33" s="310">
        <v>1080701.23</v>
      </c>
      <c r="Q33" s="310">
        <v>918.47</v>
      </c>
      <c r="S33" s="310">
        <v>755448.7</v>
      </c>
      <c r="T33" s="310">
        <v>9000</v>
      </c>
      <c r="U33" s="310">
        <v>946059.7</v>
      </c>
      <c r="V33" s="310">
        <v>4400</v>
      </c>
      <c r="W33" s="310">
        <v>14790</v>
      </c>
      <c r="X33" s="310">
        <v>360149.42</v>
      </c>
      <c r="Y33" s="310">
        <v>701392.62</v>
      </c>
      <c r="AA33" s="310">
        <v>8</v>
      </c>
      <c r="AB33" s="310">
        <v>13119</v>
      </c>
    </row>
    <row r="34" spans="1:28" x14ac:dyDescent="0.25">
      <c r="A34" t="s">
        <v>2854</v>
      </c>
      <c r="B34" s="310">
        <v>447064.62</v>
      </c>
      <c r="C34" s="310">
        <v>3362</v>
      </c>
      <c r="D34" s="310">
        <v>9365.98</v>
      </c>
      <c r="E34" s="310">
        <v>509523.09</v>
      </c>
      <c r="F34" s="310">
        <v>282366.81</v>
      </c>
      <c r="G34" s="310">
        <v>0</v>
      </c>
      <c r="H34" s="310">
        <v>0</v>
      </c>
      <c r="J34" s="310">
        <v>182.78</v>
      </c>
      <c r="M34" s="310">
        <v>794357.65</v>
      </c>
      <c r="N34" s="310">
        <v>391756.52</v>
      </c>
      <c r="O34" s="310">
        <v>743961.55</v>
      </c>
      <c r="Q34" s="310">
        <v>514.74</v>
      </c>
      <c r="S34" s="310">
        <v>2089959</v>
      </c>
      <c r="T34" s="310">
        <v>42100</v>
      </c>
      <c r="U34" s="310">
        <v>2312533.66</v>
      </c>
      <c r="V34" s="310">
        <v>10566.5</v>
      </c>
      <c r="W34" s="310">
        <v>5663.5</v>
      </c>
      <c r="X34" s="310">
        <v>325760.07</v>
      </c>
      <c r="Y34" s="310">
        <v>144798.01</v>
      </c>
      <c r="AB34" s="310">
        <v>11828</v>
      </c>
    </row>
    <row r="35" spans="1:28" x14ac:dyDescent="0.25">
      <c r="A35" t="s">
        <v>2855</v>
      </c>
      <c r="B35" s="310">
        <v>627577.53</v>
      </c>
      <c r="C35" s="310">
        <v>430</v>
      </c>
      <c r="D35" s="310">
        <v>32346.19</v>
      </c>
      <c r="E35" s="310">
        <v>402781.14</v>
      </c>
      <c r="F35" s="310">
        <v>285987.90999999997</v>
      </c>
      <c r="G35" s="310">
        <v>17400</v>
      </c>
      <c r="H35" s="310">
        <v>0</v>
      </c>
      <c r="I35" s="310">
        <v>0</v>
      </c>
      <c r="J35" s="310">
        <v>424.6</v>
      </c>
      <c r="K35" s="310">
        <v>200475</v>
      </c>
      <c r="M35" s="310">
        <v>667461.55000000005</v>
      </c>
      <c r="N35" s="310">
        <v>459399.49</v>
      </c>
      <c r="O35" s="310">
        <v>516263.12</v>
      </c>
      <c r="Q35" s="310">
        <v>581.5</v>
      </c>
      <c r="S35" s="310">
        <v>280205</v>
      </c>
      <c r="U35" s="310">
        <v>440225</v>
      </c>
      <c r="V35" s="310">
        <v>5080</v>
      </c>
      <c r="W35" s="310">
        <v>717</v>
      </c>
      <c r="X35" s="310">
        <v>259692.79</v>
      </c>
      <c r="Y35" s="310">
        <v>72172.7</v>
      </c>
      <c r="AB35" s="310">
        <v>15200</v>
      </c>
    </row>
    <row r="36" spans="1:28" x14ac:dyDescent="0.25">
      <c r="A36" t="s">
        <v>2856</v>
      </c>
      <c r="B36" s="310">
        <v>549246.31999999995</v>
      </c>
      <c r="C36" s="310">
        <v>13449.04</v>
      </c>
      <c r="D36" s="310">
        <v>54723.88</v>
      </c>
      <c r="E36" s="310">
        <v>729113.32</v>
      </c>
      <c r="F36" s="310">
        <v>356316.26</v>
      </c>
      <c r="G36" s="310">
        <v>0</v>
      </c>
      <c r="H36" s="310">
        <v>0</v>
      </c>
      <c r="J36" s="310">
        <v>361.65</v>
      </c>
      <c r="K36" s="310">
        <v>78761.100000000006</v>
      </c>
      <c r="M36" s="310">
        <v>771199.46</v>
      </c>
      <c r="N36" s="310">
        <v>556569.79</v>
      </c>
      <c r="O36" s="310">
        <v>885106.11</v>
      </c>
      <c r="Q36" s="310">
        <v>486.01</v>
      </c>
      <c r="S36" s="310">
        <v>923802.3</v>
      </c>
      <c r="T36" s="310">
        <v>27190</v>
      </c>
      <c r="U36" s="310">
        <v>1100132.3</v>
      </c>
      <c r="X36" s="310">
        <v>287886.84999999998</v>
      </c>
      <c r="Y36" s="310">
        <v>137408.45000000001</v>
      </c>
      <c r="AB36" s="310">
        <v>15200</v>
      </c>
    </row>
    <row r="37" spans="1:28" x14ac:dyDescent="0.25">
      <c r="A37" t="s">
        <v>2857</v>
      </c>
      <c r="B37" s="310">
        <v>623797.81000000006</v>
      </c>
      <c r="C37" s="310">
        <v>487</v>
      </c>
      <c r="D37" s="310">
        <v>132588.20000000001</v>
      </c>
      <c r="E37" s="310">
        <v>350282.78</v>
      </c>
      <c r="F37" s="310">
        <v>127202.96</v>
      </c>
      <c r="G37" s="310">
        <v>0</v>
      </c>
      <c r="H37" s="310">
        <v>25020.99</v>
      </c>
      <c r="J37" s="310">
        <v>271.68</v>
      </c>
      <c r="K37" s="310">
        <v>120000</v>
      </c>
      <c r="M37" s="310">
        <v>-648946.22</v>
      </c>
      <c r="N37" s="310">
        <v>1714982.69</v>
      </c>
      <c r="O37" s="310">
        <v>830617.29</v>
      </c>
      <c r="Q37" s="310">
        <v>631.69000000000005</v>
      </c>
      <c r="S37" s="310">
        <v>1223739.6000000001</v>
      </c>
      <c r="T37" s="310">
        <v>14600</v>
      </c>
      <c r="U37" s="310">
        <v>1438368.6</v>
      </c>
      <c r="X37" s="310">
        <v>439670.66</v>
      </c>
      <c r="Y37" s="310">
        <v>153238.71</v>
      </c>
      <c r="AB37" s="310">
        <v>15281</v>
      </c>
    </row>
    <row r="38" spans="1:28" x14ac:dyDescent="0.25">
      <c r="A38" t="s">
        <v>2858</v>
      </c>
      <c r="B38" s="310">
        <v>354236</v>
      </c>
      <c r="C38" s="310">
        <v>15840</v>
      </c>
      <c r="D38" s="310">
        <v>73602.48</v>
      </c>
      <c r="E38" s="310">
        <v>744122.74</v>
      </c>
      <c r="F38" s="310">
        <v>251518.62</v>
      </c>
      <c r="H38" s="310">
        <v>20097.650000000001</v>
      </c>
      <c r="J38" s="310">
        <v>156</v>
      </c>
      <c r="K38" s="310">
        <v>149900</v>
      </c>
      <c r="M38" s="310">
        <v>-878975.08</v>
      </c>
      <c r="N38" s="310">
        <v>2179663.7000000002</v>
      </c>
      <c r="O38" s="310">
        <v>819608.33</v>
      </c>
      <c r="Q38" s="310">
        <v>367</v>
      </c>
      <c r="S38" s="310">
        <v>693826.5</v>
      </c>
      <c r="T38" s="310">
        <v>118000</v>
      </c>
      <c r="U38" s="310">
        <v>1008451.5</v>
      </c>
      <c r="V38" s="310">
        <v>11128</v>
      </c>
      <c r="X38" s="310">
        <v>439931</v>
      </c>
      <c r="Y38" s="310">
        <v>188604.76</v>
      </c>
      <c r="AA38" s="310">
        <v>9</v>
      </c>
      <c r="AB38" s="310">
        <v>15200</v>
      </c>
    </row>
    <row r="39" spans="1:28" x14ac:dyDescent="0.25">
      <c r="A39" t="s">
        <v>2859</v>
      </c>
      <c r="B39" s="310">
        <v>991950.46</v>
      </c>
      <c r="C39" s="310">
        <v>520</v>
      </c>
      <c r="D39" s="310">
        <v>31571.32</v>
      </c>
      <c r="E39" s="310">
        <v>306142.23</v>
      </c>
      <c r="F39" s="310">
        <v>398727.24</v>
      </c>
      <c r="G39" s="310">
        <v>0</v>
      </c>
      <c r="J39" s="310">
        <v>299.75</v>
      </c>
      <c r="M39" s="310">
        <v>-258245.06</v>
      </c>
      <c r="N39" s="310">
        <v>1994257.35</v>
      </c>
      <c r="O39" s="310">
        <v>885194.8</v>
      </c>
      <c r="Q39" s="310">
        <v>1295.01</v>
      </c>
      <c r="S39" s="310">
        <v>929178.6</v>
      </c>
      <c r="T39" s="310">
        <v>7500</v>
      </c>
      <c r="U39" s="310">
        <v>1126907.6000000001</v>
      </c>
      <c r="X39" s="310">
        <v>406489.74</v>
      </c>
      <c r="Y39" s="310">
        <v>281971.86</v>
      </c>
      <c r="AB39" s="310">
        <v>15200</v>
      </c>
    </row>
    <row r="40" spans="1:28" x14ac:dyDescent="0.25">
      <c r="A40" t="s">
        <v>2860</v>
      </c>
      <c r="B40" s="310">
        <v>799374.85</v>
      </c>
      <c r="C40" s="310">
        <v>6664</v>
      </c>
      <c r="D40" s="310">
        <v>46303.53</v>
      </c>
      <c r="E40" s="310">
        <v>566163.84</v>
      </c>
      <c r="F40" s="310">
        <v>373681.17</v>
      </c>
      <c r="H40" s="310">
        <v>26892.01</v>
      </c>
      <c r="I40" s="310">
        <v>310540</v>
      </c>
      <c r="J40" s="310">
        <v>158.9</v>
      </c>
      <c r="K40" s="310">
        <v>276910</v>
      </c>
      <c r="M40" s="310">
        <v>-199999.53</v>
      </c>
      <c r="N40" s="310">
        <v>1560653.49</v>
      </c>
      <c r="O40" s="310">
        <v>984197.15</v>
      </c>
      <c r="Q40" s="310">
        <v>767.69</v>
      </c>
      <c r="S40" s="310">
        <v>1466763.5</v>
      </c>
      <c r="T40" s="310">
        <v>17206</v>
      </c>
      <c r="U40" s="310">
        <v>1804653.5</v>
      </c>
      <c r="X40" s="310">
        <v>586520.26</v>
      </c>
      <c r="Y40" s="310">
        <v>245528.06</v>
      </c>
      <c r="AB40" s="310">
        <v>15200</v>
      </c>
    </row>
    <row r="41" spans="1:28" x14ac:dyDescent="0.25">
      <c r="A41" t="s">
        <v>2861</v>
      </c>
      <c r="B41" s="310">
        <v>583794.5</v>
      </c>
      <c r="C41" s="310">
        <v>21800</v>
      </c>
      <c r="D41" s="310">
        <v>20971.55</v>
      </c>
      <c r="E41" s="310">
        <v>457362.18</v>
      </c>
      <c r="F41" s="310">
        <v>326248.75</v>
      </c>
      <c r="G41" s="310">
        <v>4690</v>
      </c>
      <c r="H41" s="310">
        <v>23276.7</v>
      </c>
      <c r="I41" s="310">
        <v>35000</v>
      </c>
      <c r="J41" s="310">
        <v>3175.39</v>
      </c>
      <c r="K41" s="310">
        <v>72600</v>
      </c>
      <c r="M41" s="310">
        <v>-101955.3</v>
      </c>
      <c r="N41" s="310">
        <v>1367149.29</v>
      </c>
      <c r="O41" s="310">
        <v>767102.29</v>
      </c>
      <c r="Q41" s="310">
        <v>722.73</v>
      </c>
      <c r="S41" s="310">
        <v>1424501.7</v>
      </c>
      <c r="T41" s="310">
        <v>19200</v>
      </c>
      <c r="U41" s="310">
        <v>1647474.7</v>
      </c>
      <c r="X41" s="310">
        <v>374742.6</v>
      </c>
      <c r="Y41" s="310">
        <v>167868.52</v>
      </c>
      <c r="AB41" s="310">
        <v>15200</v>
      </c>
    </row>
    <row r="42" spans="1:28" x14ac:dyDescent="0.25">
      <c r="A42" t="s">
        <v>2862</v>
      </c>
      <c r="B42" s="310">
        <v>342669.47</v>
      </c>
      <c r="C42" s="310">
        <v>15840</v>
      </c>
      <c r="D42" s="310">
        <v>45583.67</v>
      </c>
      <c r="E42" s="310">
        <v>735704.58</v>
      </c>
      <c r="F42" s="310">
        <v>264794.19</v>
      </c>
      <c r="G42" s="310">
        <v>0</v>
      </c>
      <c r="H42" s="310">
        <v>18750</v>
      </c>
      <c r="J42" s="310">
        <v>8832.7999999999993</v>
      </c>
      <c r="K42" s="310">
        <v>202739.31</v>
      </c>
      <c r="M42" s="310">
        <v>-627915.72</v>
      </c>
      <c r="N42" s="310">
        <v>1747176.74</v>
      </c>
      <c r="O42" s="310">
        <v>1225919.3400000001</v>
      </c>
      <c r="P42" s="310">
        <v>30285.8</v>
      </c>
      <c r="Q42" s="310">
        <v>519.49</v>
      </c>
      <c r="S42" s="310">
        <v>895091.4</v>
      </c>
      <c r="T42" s="310">
        <v>57880</v>
      </c>
      <c r="U42" s="310">
        <v>1585957.4</v>
      </c>
      <c r="V42" s="310">
        <v>25140</v>
      </c>
      <c r="W42" s="310">
        <v>4370</v>
      </c>
      <c r="X42" s="310">
        <v>395074.43</v>
      </c>
      <c r="Y42" s="310">
        <v>113451.58</v>
      </c>
      <c r="AB42" s="310">
        <v>30693.84</v>
      </c>
    </row>
    <row r="43" spans="1:28" x14ac:dyDescent="0.25">
      <c r="A43" t="s">
        <v>2863</v>
      </c>
      <c r="B43" s="310">
        <v>833735.31</v>
      </c>
      <c r="C43" s="310">
        <v>0</v>
      </c>
      <c r="D43" s="310">
        <v>257747.73</v>
      </c>
      <c r="E43" s="310">
        <v>337774.94</v>
      </c>
      <c r="F43" s="310">
        <v>152389.41</v>
      </c>
      <c r="G43" s="310">
        <v>0</v>
      </c>
      <c r="H43" s="310">
        <v>38178.129999999997</v>
      </c>
      <c r="J43" s="310">
        <v>200</v>
      </c>
      <c r="M43" s="310">
        <v>-1246572.51</v>
      </c>
      <c r="N43" s="310">
        <v>2580473.12</v>
      </c>
      <c r="O43" s="310">
        <v>2294121.9900000002</v>
      </c>
      <c r="P43" s="310">
        <v>65000</v>
      </c>
      <c r="Q43" s="310">
        <v>964.71</v>
      </c>
      <c r="S43" s="310">
        <v>1203874</v>
      </c>
      <c r="T43" s="310">
        <v>17500</v>
      </c>
      <c r="U43" s="310">
        <v>1692936</v>
      </c>
      <c r="V43" s="310">
        <v>18260</v>
      </c>
      <c r="W43" s="310">
        <v>5050</v>
      </c>
      <c r="X43" s="310">
        <v>1356063.62</v>
      </c>
      <c r="Y43" s="310">
        <v>84904.43</v>
      </c>
      <c r="AB43" s="310">
        <v>214878</v>
      </c>
    </row>
    <row r="44" spans="1:28" x14ac:dyDescent="0.25">
      <c r="A44" t="s">
        <v>2864</v>
      </c>
      <c r="B44" s="310">
        <v>568115.47</v>
      </c>
      <c r="C44" s="310">
        <v>0</v>
      </c>
      <c r="D44" s="310">
        <v>100808.42</v>
      </c>
      <c r="E44" s="310">
        <v>115094.36</v>
      </c>
      <c r="F44" s="310">
        <v>260360.32000000001</v>
      </c>
      <c r="G44" s="310">
        <v>0</v>
      </c>
      <c r="H44" s="310">
        <v>24608.43</v>
      </c>
      <c r="J44" s="310">
        <v>1492.75</v>
      </c>
      <c r="M44" s="310">
        <v>-523556.41</v>
      </c>
      <c r="N44" s="310">
        <v>1682922.85</v>
      </c>
      <c r="O44" s="310">
        <v>1169776.45</v>
      </c>
      <c r="Q44" s="310">
        <v>1183.1400000000001</v>
      </c>
      <c r="S44" s="310">
        <v>1050802.5</v>
      </c>
      <c r="T44" s="310">
        <v>11640</v>
      </c>
      <c r="U44" s="310">
        <v>1731232.5</v>
      </c>
      <c r="V44" s="310">
        <v>1440</v>
      </c>
      <c r="W44" s="310">
        <v>1000</v>
      </c>
      <c r="X44" s="310">
        <v>495755.57</v>
      </c>
      <c r="Y44" s="310">
        <v>115993.57</v>
      </c>
      <c r="AB44" s="310">
        <v>29069.5</v>
      </c>
    </row>
    <row r="45" spans="1:28" x14ac:dyDescent="0.25">
      <c r="A45" t="s">
        <v>2865</v>
      </c>
      <c r="B45" s="310">
        <v>663896.77</v>
      </c>
      <c r="C45" s="310">
        <v>0</v>
      </c>
      <c r="D45" s="310">
        <v>118420.84</v>
      </c>
      <c r="E45" s="310">
        <v>570670.80000000005</v>
      </c>
      <c r="F45" s="310">
        <v>107806.95</v>
      </c>
      <c r="G45" s="310">
        <v>0</v>
      </c>
      <c r="H45" s="310">
        <v>16050</v>
      </c>
      <c r="J45" s="310">
        <v>218.08</v>
      </c>
      <c r="M45" s="310">
        <v>-588595.67000000004</v>
      </c>
      <c r="N45" s="310">
        <v>1664645.88</v>
      </c>
      <c r="O45" s="310">
        <v>894650.31</v>
      </c>
      <c r="P45" s="310">
        <v>260075</v>
      </c>
      <c r="Q45" s="310">
        <v>828.21</v>
      </c>
      <c r="S45" s="310">
        <v>697413.4</v>
      </c>
      <c r="T45" s="310">
        <v>8880</v>
      </c>
      <c r="U45" s="310">
        <v>1087495.3999999999</v>
      </c>
      <c r="V45" s="310">
        <v>15840</v>
      </c>
      <c r="W45" s="310">
        <v>6880</v>
      </c>
      <c r="X45" s="310">
        <v>267906.83</v>
      </c>
      <c r="Y45" s="310">
        <v>115197.62</v>
      </c>
      <c r="AB45" s="310">
        <v>50</v>
      </c>
    </row>
    <row r="46" spans="1:28" x14ac:dyDescent="0.25">
      <c r="A46" t="s">
        <v>2866</v>
      </c>
      <c r="B46" s="310">
        <v>554577.88</v>
      </c>
      <c r="C46" s="310">
        <v>34840</v>
      </c>
      <c r="D46" s="310">
        <v>71725.119999999995</v>
      </c>
      <c r="E46" s="310">
        <v>2796287.21</v>
      </c>
      <c r="F46" s="310">
        <v>530883.93000000005</v>
      </c>
      <c r="G46" s="310">
        <v>0</v>
      </c>
      <c r="H46" s="310">
        <v>29370.92</v>
      </c>
      <c r="I46" s="310">
        <v>258000</v>
      </c>
      <c r="J46" s="310">
        <v>25000</v>
      </c>
      <c r="M46" s="310">
        <v>2861895.36</v>
      </c>
      <c r="N46" s="310">
        <v>349948.56</v>
      </c>
      <c r="O46" s="310">
        <v>1830648.57</v>
      </c>
      <c r="Q46" s="310">
        <v>678.52</v>
      </c>
      <c r="S46" s="310">
        <v>1202113.1000000001</v>
      </c>
      <c r="T46" s="310">
        <v>12360</v>
      </c>
      <c r="U46" s="310">
        <v>1718416.1</v>
      </c>
      <c r="V46" s="310">
        <v>4730</v>
      </c>
      <c r="W46" s="310">
        <v>2980</v>
      </c>
      <c r="X46" s="310">
        <v>577734.41</v>
      </c>
      <c r="Y46" s="310">
        <v>254941.98</v>
      </c>
      <c r="AB46" s="310">
        <v>22898.400000000001</v>
      </c>
    </row>
    <row r="47" spans="1:28" x14ac:dyDescent="0.25">
      <c r="A47" t="s">
        <v>2867</v>
      </c>
      <c r="B47" s="310">
        <v>1037139.63</v>
      </c>
      <c r="C47" s="310">
        <v>0</v>
      </c>
      <c r="D47" s="310">
        <v>72320.72</v>
      </c>
      <c r="E47" s="310">
        <v>794679.06</v>
      </c>
      <c r="F47" s="310">
        <v>162625.5</v>
      </c>
      <c r="G47" s="310">
        <v>0</v>
      </c>
      <c r="H47" s="310">
        <v>20550</v>
      </c>
      <c r="J47" s="310">
        <v>664.1</v>
      </c>
      <c r="M47" s="310">
        <v>132196.88</v>
      </c>
      <c r="N47" s="310">
        <v>1610762.41</v>
      </c>
      <c r="O47" s="310">
        <v>1216616.72</v>
      </c>
      <c r="P47" s="310">
        <v>181225</v>
      </c>
      <c r="Q47" s="310">
        <v>998.57</v>
      </c>
      <c r="S47" s="310">
        <v>988832.1</v>
      </c>
      <c r="T47" s="310">
        <v>10590</v>
      </c>
      <c r="U47" s="310">
        <v>1374898.1</v>
      </c>
      <c r="V47" s="310">
        <v>5340</v>
      </c>
      <c r="W47" s="310">
        <v>8600</v>
      </c>
      <c r="X47" s="310">
        <v>460022.24</v>
      </c>
      <c r="Y47" s="310">
        <v>236491.03</v>
      </c>
      <c r="AA47" s="310">
        <v>1</v>
      </c>
      <c r="AB47" s="310">
        <v>10318.5</v>
      </c>
    </row>
    <row r="48" spans="1:28" x14ac:dyDescent="0.25">
      <c r="A48" t="s">
        <v>2868</v>
      </c>
      <c r="B48" s="310">
        <v>666968.19999999995</v>
      </c>
      <c r="C48" s="310">
        <v>0</v>
      </c>
      <c r="D48" s="310">
        <v>74053.440000000002</v>
      </c>
      <c r="E48" s="310">
        <v>482162.57</v>
      </c>
      <c r="F48" s="310">
        <v>107754.39</v>
      </c>
      <c r="G48" s="310">
        <v>0</v>
      </c>
      <c r="H48" s="310">
        <v>21571</v>
      </c>
      <c r="J48" s="310">
        <v>339.91</v>
      </c>
      <c r="M48" s="310">
        <v>-1461507.42</v>
      </c>
      <c r="N48" s="310">
        <v>2707380.46</v>
      </c>
      <c r="O48" s="310">
        <v>1049244.83</v>
      </c>
      <c r="P48" s="310">
        <v>169100</v>
      </c>
      <c r="Q48" s="310">
        <v>924.52</v>
      </c>
      <c r="S48" s="310">
        <v>1036799.4</v>
      </c>
      <c r="T48" s="310">
        <v>23820</v>
      </c>
      <c r="U48" s="310">
        <v>1647533.4</v>
      </c>
      <c r="V48" s="310">
        <v>7490</v>
      </c>
      <c r="W48" s="310">
        <v>7320</v>
      </c>
      <c r="X48" s="310">
        <v>411050.33</v>
      </c>
      <c r="Y48" s="310">
        <v>127618.97</v>
      </c>
      <c r="AB48" s="310">
        <v>15721.4</v>
      </c>
    </row>
    <row r="49" spans="1:28" x14ac:dyDescent="0.25">
      <c r="A49" t="s">
        <v>2869</v>
      </c>
      <c r="B49" s="310">
        <v>520913.82</v>
      </c>
      <c r="C49" s="310">
        <v>0</v>
      </c>
      <c r="D49" s="310">
        <v>12882.43</v>
      </c>
      <c r="E49" s="310">
        <v>384147.42</v>
      </c>
      <c r="F49" s="310">
        <v>185609.08</v>
      </c>
      <c r="G49" s="310">
        <v>0</v>
      </c>
      <c r="H49" s="310">
        <v>12865.65</v>
      </c>
      <c r="J49" s="310">
        <v>45</v>
      </c>
      <c r="K49" s="310">
        <v>121415</v>
      </c>
      <c r="M49" s="310">
        <v>-1301618.24</v>
      </c>
      <c r="N49" s="310">
        <v>2321309.19</v>
      </c>
      <c r="O49" s="310">
        <v>582666.65</v>
      </c>
      <c r="Q49" s="310">
        <v>579.57000000000005</v>
      </c>
      <c r="S49" s="310">
        <v>399406.3</v>
      </c>
      <c r="T49" s="310">
        <v>12930</v>
      </c>
      <c r="U49" s="310">
        <v>630922.30000000005</v>
      </c>
      <c r="V49" s="310">
        <v>320</v>
      </c>
      <c r="W49" s="310">
        <v>2610</v>
      </c>
      <c r="X49" s="310">
        <v>228808.93</v>
      </c>
      <c r="Y49" s="310">
        <v>151367.14000000001</v>
      </c>
      <c r="AB49" s="310">
        <v>32018</v>
      </c>
    </row>
    <row r="50" spans="1:28" x14ac:dyDescent="0.25">
      <c r="A50" t="s">
        <v>2870</v>
      </c>
      <c r="B50" s="310">
        <v>720593.08</v>
      </c>
      <c r="C50" s="310">
        <v>0</v>
      </c>
      <c r="D50" s="310">
        <v>127127.97</v>
      </c>
      <c r="E50" s="310">
        <v>1275223.1499999999</v>
      </c>
      <c r="F50" s="310">
        <v>207060.17</v>
      </c>
      <c r="G50" s="310">
        <v>0</v>
      </c>
      <c r="H50" s="310">
        <v>17330.689999999999</v>
      </c>
      <c r="J50" s="310">
        <v>0</v>
      </c>
      <c r="K50" s="310">
        <v>25900</v>
      </c>
      <c r="M50" s="310">
        <v>1091637.3500000001</v>
      </c>
      <c r="N50" s="310">
        <v>991778.49</v>
      </c>
      <c r="O50" s="310">
        <v>919422.6</v>
      </c>
      <c r="Q50" s="310">
        <v>736.91</v>
      </c>
      <c r="S50" s="310">
        <v>299108</v>
      </c>
      <c r="T50" s="310">
        <v>31574</v>
      </c>
      <c r="U50" s="310">
        <v>587357</v>
      </c>
      <c r="V50" s="310">
        <v>15240</v>
      </c>
      <c r="X50" s="310">
        <v>295488.58</v>
      </c>
      <c r="Y50" s="310">
        <v>129847.99</v>
      </c>
      <c r="AB50" s="310">
        <v>19550.099999999999</v>
      </c>
    </row>
    <row r="51" spans="1:28" x14ac:dyDescent="0.25">
      <c r="A51" t="s">
        <v>2871</v>
      </c>
      <c r="B51" s="310">
        <v>680577.24</v>
      </c>
      <c r="C51" s="310">
        <v>0</v>
      </c>
      <c r="D51" s="310">
        <v>84343.13</v>
      </c>
      <c r="E51" s="310">
        <v>2620080.61</v>
      </c>
      <c r="F51" s="310">
        <v>109135.03</v>
      </c>
      <c r="G51" s="310">
        <v>0</v>
      </c>
      <c r="H51" s="310">
        <v>51900</v>
      </c>
      <c r="I51" s="310">
        <v>500</v>
      </c>
      <c r="J51" s="310">
        <v>96.17</v>
      </c>
      <c r="K51" s="310">
        <v>88630</v>
      </c>
      <c r="M51" s="310">
        <v>2583801.3199999998</v>
      </c>
      <c r="N51" s="310">
        <v>667821.93000000005</v>
      </c>
      <c r="O51" s="310">
        <v>651645.93999999994</v>
      </c>
      <c r="Q51" s="310">
        <v>510.98</v>
      </c>
      <c r="S51" s="310">
        <v>1044541.32</v>
      </c>
      <c r="T51" s="310">
        <v>4000</v>
      </c>
      <c r="U51" s="310">
        <v>1213351.32</v>
      </c>
      <c r="V51" s="310">
        <v>1080</v>
      </c>
      <c r="W51" s="310">
        <v>400</v>
      </c>
      <c r="X51" s="310">
        <v>209904.83</v>
      </c>
      <c r="Y51" s="310">
        <v>156707.68</v>
      </c>
      <c r="AB51" s="310">
        <v>17867.82</v>
      </c>
    </row>
    <row r="52" spans="1:28" x14ac:dyDescent="0.25">
      <c r="A52" t="s">
        <v>2872</v>
      </c>
      <c r="B52" s="310">
        <v>682705.83</v>
      </c>
      <c r="C52" s="310">
        <v>40856</v>
      </c>
      <c r="D52" s="310">
        <v>22214.47</v>
      </c>
      <c r="E52" s="310">
        <v>684504.23</v>
      </c>
      <c r="F52" s="310">
        <v>159161.92000000001</v>
      </c>
      <c r="G52" s="310">
        <v>11500</v>
      </c>
      <c r="H52" s="310">
        <v>26488.62</v>
      </c>
      <c r="J52" s="310">
        <v>2532.15</v>
      </c>
      <c r="M52" s="310">
        <v>-592083.57999999996</v>
      </c>
      <c r="N52" s="310">
        <v>2139773.89</v>
      </c>
      <c r="O52" s="310">
        <v>498320.29</v>
      </c>
      <c r="Q52" s="310">
        <v>804.49</v>
      </c>
      <c r="S52" s="310">
        <v>584820.65</v>
      </c>
      <c r="U52" s="310">
        <v>657720.65</v>
      </c>
      <c r="X52" s="310">
        <v>244478.75</v>
      </c>
      <c r="Y52" s="310">
        <v>178825.66</v>
      </c>
      <c r="Z52" s="310">
        <v>1689</v>
      </c>
    </row>
    <row r="53" spans="1:28" x14ac:dyDescent="0.25">
      <c r="A53" t="s">
        <v>2873</v>
      </c>
      <c r="B53" s="310">
        <v>607076.51</v>
      </c>
      <c r="C53" s="310">
        <v>75108</v>
      </c>
      <c r="D53" s="310">
        <v>11342</v>
      </c>
      <c r="E53" s="310">
        <v>352661.59</v>
      </c>
      <c r="F53" s="310">
        <v>57845.57</v>
      </c>
      <c r="G53" s="310">
        <v>6500</v>
      </c>
      <c r="H53" s="310">
        <v>7590.09</v>
      </c>
      <c r="J53" s="310">
        <v>972</v>
      </c>
      <c r="M53" s="310">
        <v>672093.99</v>
      </c>
      <c r="N53" s="310">
        <v>293207.49</v>
      </c>
      <c r="O53" s="310">
        <v>527399.68000000005</v>
      </c>
      <c r="Q53" s="310">
        <v>660.63</v>
      </c>
      <c r="S53" s="310">
        <v>393188.5</v>
      </c>
      <c r="U53" s="310">
        <v>453488.5</v>
      </c>
      <c r="X53" s="310">
        <v>221627.95</v>
      </c>
      <c r="Y53" s="310">
        <v>76159.259999999995</v>
      </c>
      <c r="Z53" s="310">
        <v>16303</v>
      </c>
      <c r="AB53" s="310">
        <v>30000</v>
      </c>
    </row>
    <row r="54" spans="1:28" x14ac:dyDescent="0.25">
      <c r="A54" t="s">
        <v>2874</v>
      </c>
      <c r="B54" s="310">
        <v>383732.07</v>
      </c>
      <c r="C54" s="310">
        <v>75569</v>
      </c>
      <c r="D54" s="310">
        <v>50455.56</v>
      </c>
      <c r="E54" s="310">
        <v>693880.38</v>
      </c>
      <c r="F54" s="310">
        <v>139377.20000000001</v>
      </c>
      <c r="G54" s="310">
        <v>21654</v>
      </c>
      <c r="H54" s="310">
        <v>38057.629999999997</v>
      </c>
      <c r="J54" s="310">
        <v>8990.44</v>
      </c>
      <c r="M54" s="310">
        <v>-657217.57999999996</v>
      </c>
      <c r="N54" s="310">
        <v>1946315.03</v>
      </c>
      <c r="O54" s="310">
        <v>886823.19</v>
      </c>
      <c r="P54" s="310">
        <v>-20300</v>
      </c>
      <c r="Q54" s="310">
        <v>361.94</v>
      </c>
      <c r="S54" s="310">
        <v>840132</v>
      </c>
      <c r="U54" s="310">
        <v>1107513</v>
      </c>
      <c r="V54" s="310">
        <v>1280</v>
      </c>
      <c r="W54" s="310">
        <v>300</v>
      </c>
      <c r="X54" s="310">
        <v>419195.92</v>
      </c>
      <c r="Y54" s="310">
        <v>172330.52</v>
      </c>
      <c r="Z54" s="310">
        <v>15970</v>
      </c>
      <c r="AB54" s="310">
        <v>5213</v>
      </c>
    </row>
    <row r="55" spans="1:28" x14ac:dyDescent="0.25">
      <c r="A55" t="s">
        <v>2875</v>
      </c>
      <c r="B55" s="310">
        <v>988442.4</v>
      </c>
      <c r="C55" s="310">
        <v>83012.5</v>
      </c>
      <c r="D55" s="310">
        <v>100451.66</v>
      </c>
      <c r="E55" s="310">
        <v>771486.25</v>
      </c>
      <c r="F55" s="310">
        <v>254976.29</v>
      </c>
      <c r="G55" s="310">
        <v>20500</v>
      </c>
      <c r="H55" s="310">
        <v>69850.75</v>
      </c>
      <c r="J55" s="310">
        <v>6227</v>
      </c>
      <c r="M55" s="310">
        <v>-186285.12</v>
      </c>
      <c r="N55" s="310">
        <v>2217512.62</v>
      </c>
      <c r="O55" s="310">
        <v>1018075.89</v>
      </c>
      <c r="Q55" s="310">
        <v>1614.66</v>
      </c>
      <c r="S55" s="310">
        <v>1317442.5</v>
      </c>
      <c r="U55" s="310">
        <v>1501047.5</v>
      </c>
      <c r="V55" s="310">
        <v>480</v>
      </c>
      <c r="W55" s="310">
        <v>590</v>
      </c>
      <c r="X55" s="310">
        <v>619551.55000000005</v>
      </c>
      <c r="Y55" s="310">
        <v>144740.15</v>
      </c>
      <c r="Z55" s="310">
        <v>160</v>
      </c>
    </row>
    <row r="56" spans="1:28" x14ac:dyDescent="0.25">
      <c r="A56" t="s">
        <v>2876</v>
      </c>
      <c r="B56" s="310">
        <v>686607</v>
      </c>
      <c r="C56" s="310">
        <v>30996.5</v>
      </c>
      <c r="D56" s="310">
        <v>63848.94</v>
      </c>
      <c r="E56" s="310">
        <v>605693.51</v>
      </c>
      <c r="F56" s="310">
        <v>105134.88</v>
      </c>
      <c r="G56" s="310">
        <v>5900</v>
      </c>
      <c r="H56" s="310">
        <v>23856.74</v>
      </c>
      <c r="J56" s="310">
        <v>7726.68</v>
      </c>
      <c r="M56" s="310">
        <v>-230514.45</v>
      </c>
      <c r="N56" s="310">
        <v>1921030.3</v>
      </c>
      <c r="O56" s="310">
        <v>977083.1</v>
      </c>
      <c r="P56" s="310">
        <v>88815</v>
      </c>
      <c r="Q56" s="310">
        <v>1138.42</v>
      </c>
      <c r="S56" s="310">
        <v>1043370</v>
      </c>
      <c r="U56" s="310">
        <v>1258923</v>
      </c>
      <c r="V56" s="310">
        <v>3590</v>
      </c>
      <c r="W56" s="310">
        <v>600</v>
      </c>
      <c r="X56" s="310">
        <v>904281.57</v>
      </c>
      <c r="Y56" s="310">
        <v>177354.39</v>
      </c>
      <c r="Z56" s="310">
        <v>1376</v>
      </c>
    </row>
    <row r="57" spans="1:28" x14ac:dyDescent="0.25">
      <c r="A57" t="s">
        <v>2877</v>
      </c>
      <c r="B57" s="310">
        <v>465856.95</v>
      </c>
      <c r="C57" s="310">
        <v>8442</v>
      </c>
      <c r="D57" s="310">
        <v>43369.71</v>
      </c>
      <c r="E57" s="310">
        <v>577245.44999999995</v>
      </c>
      <c r="F57" s="310">
        <v>114335.32</v>
      </c>
      <c r="G57" s="310">
        <v>11876</v>
      </c>
      <c r="H57" s="310">
        <v>19555</v>
      </c>
      <c r="J57" s="310">
        <v>1218</v>
      </c>
      <c r="M57" s="310">
        <v>-712113.26</v>
      </c>
      <c r="N57" s="310">
        <v>1915444.77</v>
      </c>
      <c r="O57" s="310">
        <v>1020476.86</v>
      </c>
      <c r="P57" s="310">
        <v>47063.16</v>
      </c>
      <c r="Q57" s="310">
        <v>511.24</v>
      </c>
      <c r="S57" s="310">
        <v>878799.6</v>
      </c>
      <c r="U57" s="310">
        <v>1291261.6000000001</v>
      </c>
      <c r="V57" s="310">
        <v>1900</v>
      </c>
      <c r="W57" s="310">
        <v>600</v>
      </c>
      <c r="X57" s="310">
        <v>519360.36</v>
      </c>
      <c r="Y57" s="310">
        <v>131724.98000000001</v>
      </c>
      <c r="Z57" s="310">
        <v>20982.5</v>
      </c>
      <c r="AB57" s="310">
        <v>7752.5</v>
      </c>
    </row>
    <row r="58" spans="1:28" x14ac:dyDescent="0.25">
      <c r="A58" t="s">
        <v>2878</v>
      </c>
      <c r="B58" s="310">
        <v>499798.09</v>
      </c>
      <c r="C58" s="310">
        <v>44143</v>
      </c>
      <c r="D58" s="310">
        <v>15086</v>
      </c>
      <c r="E58" s="310">
        <v>538356.39</v>
      </c>
      <c r="F58" s="310">
        <v>105735.94</v>
      </c>
      <c r="G58" s="310">
        <v>11992</v>
      </c>
      <c r="H58" s="310">
        <v>19046</v>
      </c>
      <c r="J58" s="310">
        <v>1809</v>
      </c>
      <c r="M58" s="310">
        <v>-524289.06999999995</v>
      </c>
      <c r="N58" s="310">
        <v>1650781.62</v>
      </c>
      <c r="O58" s="310">
        <v>952087.13</v>
      </c>
      <c r="P58" s="310">
        <v>19861.650000000001</v>
      </c>
      <c r="Q58" s="310">
        <v>547.66</v>
      </c>
      <c r="S58" s="310">
        <v>219306.7</v>
      </c>
      <c r="U58" s="310">
        <v>597752.69999999995</v>
      </c>
      <c r="V58" s="310">
        <v>1280</v>
      </c>
      <c r="W58" s="310">
        <v>300</v>
      </c>
      <c r="X58" s="310">
        <v>410894.2</v>
      </c>
      <c r="Y58" s="310">
        <v>134755.37</v>
      </c>
      <c r="Z58" s="310">
        <v>2840</v>
      </c>
      <c r="AB58" s="310">
        <v>201</v>
      </c>
    </row>
    <row r="59" spans="1:28" x14ac:dyDescent="0.25">
      <c r="A59" t="s">
        <v>2879</v>
      </c>
      <c r="B59" s="310">
        <v>611160.62</v>
      </c>
      <c r="C59" s="310">
        <v>35783</v>
      </c>
      <c r="D59" s="310">
        <v>38548.230000000003</v>
      </c>
      <c r="E59" s="310">
        <v>734587.83</v>
      </c>
      <c r="F59" s="310">
        <v>115974.85</v>
      </c>
      <c r="G59" s="310">
        <v>928</v>
      </c>
      <c r="H59" s="310">
        <v>39143.81</v>
      </c>
      <c r="J59" s="310">
        <v>1551.7</v>
      </c>
      <c r="M59" s="310">
        <v>-642616.03</v>
      </c>
      <c r="N59" s="310">
        <v>2032099.69</v>
      </c>
      <c r="O59" s="310">
        <v>781935.76</v>
      </c>
      <c r="P59" s="310">
        <v>91182.399999999994</v>
      </c>
      <c r="Q59" s="310">
        <v>444.74</v>
      </c>
      <c r="S59" s="310">
        <v>506844.7</v>
      </c>
      <c r="U59" s="310">
        <v>715002.7</v>
      </c>
      <c r="V59" s="310">
        <v>2560</v>
      </c>
      <c r="W59" s="310">
        <v>600</v>
      </c>
      <c r="X59" s="310">
        <v>387248.09</v>
      </c>
      <c r="Y59" s="310">
        <v>157699.54999999999</v>
      </c>
      <c r="Z59" s="310">
        <v>8365.9</v>
      </c>
      <c r="AB59" s="310">
        <v>3984</v>
      </c>
    </row>
    <row r="60" spans="1:28" x14ac:dyDescent="0.25">
      <c r="A60" t="s">
        <v>2880</v>
      </c>
      <c r="B60" s="310">
        <v>525675.56999999995</v>
      </c>
      <c r="C60" s="310">
        <v>122940</v>
      </c>
      <c r="D60" s="310">
        <v>47650</v>
      </c>
      <c r="E60" s="310">
        <v>1378132.7</v>
      </c>
      <c r="F60" s="310">
        <v>207082.3</v>
      </c>
      <c r="G60" s="310">
        <v>24300</v>
      </c>
      <c r="H60" s="310">
        <v>34401.64</v>
      </c>
      <c r="J60" s="310">
        <v>7337.98</v>
      </c>
      <c r="M60" s="310">
        <v>939456.97</v>
      </c>
      <c r="N60" s="310">
        <v>1174038.5</v>
      </c>
      <c r="O60" s="310">
        <v>2181974.86</v>
      </c>
      <c r="P60" s="310">
        <v>151970</v>
      </c>
      <c r="Q60" s="310">
        <v>821.93</v>
      </c>
      <c r="S60" s="310">
        <v>1432027.2</v>
      </c>
      <c r="T60" s="310">
        <v>110583</v>
      </c>
      <c r="U60" s="310">
        <v>1732301.2</v>
      </c>
      <c r="V60" s="310">
        <v>10400</v>
      </c>
      <c r="W60" s="310">
        <v>8081.5</v>
      </c>
      <c r="X60" s="310">
        <v>1857619.36</v>
      </c>
      <c r="Y60" s="310">
        <v>128143.95</v>
      </c>
      <c r="Z60" s="310">
        <v>38885.5</v>
      </c>
    </row>
    <row r="61" spans="1:28" x14ac:dyDescent="0.25">
      <c r="A61" t="s">
        <v>2881</v>
      </c>
      <c r="B61" s="310">
        <v>1610126.84</v>
      </c>
      <c r="C61" s="310">
        <v>346208.1</v>
      </c>
      <c r="D61" s="310">
        <v>71225.820000000007</v>
      </c>
      <c r="E61" s="310">
        <v>763249.26</v>
      </c>
      <c r="F61" s="310">
        <v>387714.54</v>
      </c>
      <c r="G61" s="310">
        <v>14400</v>
      </c>
      <c r="H61" s="310">
        <v>76781</v>
      </c>
      <c r="J61" s="310">
        <v>7893</v>
      </c>
      <c r="M61" s="310">
        <v>-730717.77</v>
      </c>
      <c r="N61" s="310">
        <v>3795531.45</v>
      </c>
      <c r="O61" s="310">
        <v>1887800.61</v>
      </c>
      <c r="P61" s="310">
        <v>357595</v>
      </c>
      <c r="Q61" s="310">
        <v>2077.87</v>
      </c>
      <c r="S61" s="310">
        <v>1318494.3999999999</v>
      </c>
      <c r="T61" s="310">
        <v>69800</v>
      </c>
      <c r="U61" s="310">
        <v>1802974.4</v>
      </c>
      <c r="V61" s="310">
        <v>4000</v>
      </c>
      <c r="W61" s="310">
        <v>1200</v>
      </c>
      <c r="X61" s="310">
        <v>1518389.53</v>
      </c>
      <c r="Y61" s="310">
        <v>291272.17</v>
      </c>
      <c r="Z61" s="310">
        <v>3294.9</v>
      </c>
    </row>
    <row r="62" spans="1:28" x14ac:dyDescent="0.25">
      <c r="A62" t="s">
        <v>2882</v>
      </c>
      <c r="B62" s="310">
        <v>486246.8</v>
      </c>
      <c r="C62" s="310">
        <v>108892</v>
      </c>
      <c r="D62" s="310">
        <v>44444</v>
      </c>
      <c r="E62" s="310">
        <v>380943.59</v>
      </c>
      <c r="F62" s="310">
        <v>225651.57</v>
      </c>
      <c r="G62" s="310">
        <v>6820</v>
      </c>
      <c r="H62" s="310">
        <v>25221</v>
      </c>
      <c r="J62" s="310">
        <v>4731.7</v>
      </c>
      <c r="M62" s="310">
        <v>-510123.05</v>
      </c>
      <c r="N62" s="310">
        <v>1606269.64</v>
      </c>
      <c r="O62" s="310">
        <v>907174.54</v>
      </c>
      <c r="Q62" s="310">
        <v>365.96</v>
      </c>
      <c r="S62" s="310">
        <v>812942.7</v>
      </c>
      <c r="T62" s="310">
        <v>120800</v>
      </c>
      <c r="U62" s="310">
        <v>1017175.54</v>
      </c>
      <c r="V62" s="310">
        <v>2560</v>
      </c>
      <c r="W62" s="310">
        <v>600</v>
      </c>
      <c r="X62" s="310">
        <v>561742.6</v>
      </c>
      <c r="Y62" s="310">
        <v>145946.39000000001</v>
      </c>
    </row>
    <row r="63" spans="1:28" x14ac:dyDescent="0.25">
      <c r="A63" t="s">
        <v>2883</v>
      </c>
      <c r="B63" s="310">
        <v>428390.57</v>
      </c>
      <c r="C63" s="310">
        <v>112978</v>
      </c>
      <c r="D63" s="310">
        <v>44155.13</v>
      </c>
      <c r="E63" s="310">
        <v>462592.42</v>
      </c>
      <c r="F63" s="310">
        <v>219513.96</v>
      </c>
      <c r="G63" s="310">
        <v>12000</v>
      </c>
      <c r="H63" s="310">
        <v>25116.81</v>
      </c>
      <c r="J63" s="310">
        <v>11912.28</v>
      </c>
      <c r="M63" s="310">
        <v>-1637683.57</v>
      </c>
      <c r="N63" s="310">
        <v>2640334.33</v>
      </c>
      <c r="O63" s="310">
        <v>778641.62</v>
      </c>
      <c r="P63" s="310">
        <v>146642.4</v>
      </c>
      <c r="Q63" s="310">
        <v>495.26</v>
      </c>
      <c r="S63" s="310">
        <v>819282</v>
      </c>
      <c r="T63" s="310">
        <v>69800</v>
      </c>
      <c r="U63" s="310">
        <v>915582</v>
      </c>
      <c r="X63" s="310">
        <v>568651.96</v>
      </c>
      <c r="Y63" s="310">
        <v>95247.49</v>
      </c>
      <c r="Z63" s="310">
        <v>10069.6</v>
      </c>
      <c r="AB63" s="310">
        <v>9360</v>
      </c>
    </row>
    <row r="64" spans="1:28" x14ac:dyDescent="0.25">
      <c r="A64" t="s">
        <v>2884</v>
      </c>
      <c r="B64" s="310">
        <v>525702.53</v>
      </c>
      <c r="C64" s="310">
        <v>64316</v>
      </c>
      <c r="D64" s="310">
        <v>16614.740000000002</v>
      </c>
      <c r="E64" s="310">
        <v>1378094.66</v>
      </c>
      <c r="F64" s="310">
        <v>52268.12</v>
      </c>
      <c r="G64" s="310">
        <v>7500</v>
      </c>
      <c r="H64" s="310">
        <v>34348.239999999998</v>
      </c>
      <c r="J64" s="310">
        <v>2288</v>
      </c>
      <c r="M64" s="310">
        <v>-51273.54</v>
      </c>
      <c r="N64" s="310">
        <v>2029021.21</v>
      </c>
      <c r="O64" s="310">
        <v>796646.44</v>
      </c>
      <c r="P64" s="310">
        <v>66641</v>
      </c>
      <c r="Q64" s="310">
        <v>398.41</v>
      </c>
      <c r="S64" s="310">
        <v>594625.19999999995</v>
      </c>
      <c r="U64" s="310">
        <v>817449.72</v>
      </c>
      <c r="V64" s="310">
        <v>1280</v>
      </c>
      <c r="W64" s="310">
        <v>300</v>
      </c>
      <c r="X64" s="310">
        <v>417088</v>
      </c>
      <c r="Y64" s="310">
        <v>192451.19</v>
      </c>
      <c r="Z64" s="310">
        <v>14310</v>
      </c>
      <c r="AB64" s="310">
        <v>320</v>
      </c>
    </row>
    <row r="65" spans="1:28" x14ac:dyDescent="0.25">
      <c r="A65" t="s">
        <v>2885</v>
      </c>
      <c r="B65" s="310">
        <v>645107.81999999995</v>
      </c>
      <c r="C65" s="310">
        <v>0</v>
      </c>
      <c r="D65" s="310">
        <v>44063.65</v>
      </c>
      <c r="E65" s="310">
        <v>2193759.87</v>
      </c>
      <c r="F65" s="310">
        <v>17028</v>
      </c>
      <c r="G65" s="310">
        <v>16379</v>
      </c>
      <c r="H65" s="310">
        <v>25250</v>
      </c>
      <c r="J65" s="310">
        <v>0</v>
      </c>
      <c r="K65" s="310">
        <v>20900</v>
      </c>
      <c r="M65" s="310">
        <v>1939697.1</v>
      </c>
      <c r="N65" s="310">
        <v>849648.43</v>
      </c>
      <c r="O65" s="310">
        <v>701077.58</v>
      </c>
      <c r="Q65" s="310">
        <v>584.78</v>
      </c>
      <c r="S65" s="310">
        <v>1136454</v>
      </c>
      <c r="T65" s="310">
        <v>40500</v>
      </c>
      <c r="U65" s="310">
        <v>1329952</v>
      </c>
      <c r="V65" s="310">
        <v>7920</v>
      </c>
      <c r="W65" s="310">
        <v>2144</v>
      </c>
      <c r="X65" s="310">
        <v>383687.08</v>
      </c>
      <c r="Y65" s="310">
        <v>106828.47</v>
      </c>
    </row>
    <row r="66" spans="1:28" x14ac:dyDescent="0.25">
      <c r="A66" t="s">
        <v>2886</v>
      </c>
      <c r="B66" s="310">
        <v>834120.68</v>
      </c>
      <c r="C66" s="310">
        <v>0</v>
      </c>
      <c r="D66" s="310">
        <v>13441.6</v>
      </c>
      <c r="E66" s="310">
        <v>411438.43</v>
      </c>
      <c r="F66" s="310">
        <v>32977.160000000003</v>
      </c>
      <c r="J66" s="310">
        <v>0</v>
      </c>
      <c r="K66" s="310">
        <v>77400</v>
      </c>
      <c r="M66" s="310">
        <v>944687.58</v>
      </c>
      <c r="N66" s="310">
        <v>236925.61</v>
      </c>
      <c r="O66" s="310">
        <v>595547.16</v>
      </c>
      <c r="Q66" s="310">
        <v>754.62</v>
      </c>
      <c r="S66" s="310">
        <v>1000718</v>
      </c>
      <c r="T66" s="310">
        <v>40500</v>
      </c>
      <c r="U66" s="310">
        <v>1154175</v>
      </c>
      <c r="V66" s="310">
        <v>9000</v>
      </c>
      <c r="X66" s="310">
        <v>310989.62</v>
      </c>
      <c r="Y66" s="310">
        <v>130390.48</v>
      </c>
    </row>
    <row r="67" spans="1:28" x14ac:dyDescent="0.25">
      <c r="A67" t="s">
        <v>2887</v>
      </c>
      <c r="B67" s="310">
        <v>692060.93</v>
      </c>
      <c r="C67" s="310">
        <v>0</v>
      </c>
      <c r="D67" s="310">
        <v>79832.05</v>
      </c>
      <c r="E67" s="310">
        <v>489473.3</v>
      </c>
      <c r="F67" s="310">
        <v>17611.73</v>
      </c>
      <c r="G67" s="310">
        <v>13420</v>
      </c>
      <c r="H67" s="310">
        <v>27485.200000000001</v>
      </c>
      <c r="J67" s="310">
        <v>224</v>
      </c>
      <c r="K67" s="310">
        <v>54125</v>
      </c>
      <c r="M67" s="310">
        <v>-840377.3</v>
      </c>
      <c r="N67" s="310">
        <v>1982889.72</v>
      </c>
      <c r="O67" s="310">
        <v>743839.46</v>
      </c>
      <c r="Q67" s="310">
        <v>599.30999999999995</v>
      </c>
      <c r="S67" s="310">
        <v>1090777.5</v>
      </c>
      <c r="T67" s="310">
        <v>40500</v>
      </c>
      <c r="U67" s="310">
        <v>1283324.5</v>
      </c>
      <c r="V67" s="310">
        <v>6480</v>
      </c>
      <c r="W67" s="310">
        <v>840</v>
      </c>
      <c r="X67" s="310">
        <v>444100.92</v>
      </c>
      <c r="Y67" s="310">
        <v>99759.46</v>
      </c>
    </row>
    <row r="68" spans="1:28" x14ac:dyDescent="0.25">
      <c r="A68" t="s">
        <v>2888</v>
      </c>
      <c r="B68" s="310">
        <v>549819.06000000006</v>
      </c>
      <c r="C68" s="310">
        <v>0</v>
      </c>
      <c r="D68" s="310">
        <v>57929.02</v>
      </c>
      <c r="E68" s="310">
        <v>591995.77</v>
      </c>
      <c r="F68" s="310">
        <v>21993.37</v>
      </c>
      <c r="G68" s="310">
        <v>14292</v>
      </c>
      <c r="H68" s="310">
        <v>20300.34</v>
      </c>
      <c r="J68" s="310">
        <v>0</v>
      </c>
      <c r="K68" s="310">
        <v>110365</v>
      </c>
      <c r="M68" s="310">
        <v>-1205091.0900000001</v>
      </c>
      <c r="N68" s="310">
        <v>2283492.7400000002</v>
      </c>
      <c r="O68" s="310">
        <v>943366.95</v>
      </c>
      <c r="P68" s="310">
        <v>-28000</v>
      </c>
      <c r="Q68" s="310">
        <v>342.9</v>
      </c>
      <c r="S68" s="310">
        <v>962380.5</v>
      </c>
      <c r="T68" s="310">
        <v>40500</v>
      </c>
      <c r="U68" s="310">
        <v>1386575.5</v>
      </c>
      <c r="V68" s="310">
        <v>4460</v>
      </c>
      <c r="W68" s="310">
        <v>5976</v>
      </c>
      <c r="X68" s="310">
        <v>374687.7</v>
      </c>
      <c r="Y68" s="310">
        <v>134625.92000000001</v>
      </c>
      <c r="AB68" s="310">
        <v>13887</v>
      </c>
    </row>
    <row r="69" spans="1:28" x14ac:dyDescent="0.25">
      <c r="A69" t="s">
        <v>2889</v>
      </c>
      <c r="B69" s="310">
        <v>460874.92</v>
      </c>
      <c r="C69" s="310">
        <v>15840</v>
      </c>
      <c r="D69" s="310">
        <v>18504.04</v>
      </c>
      <c r="E69" s="310">
        <v>475981.28</v>
      </c>
      <c r="F69" s="310">
        <v>38883.49</v>
      </c>
      <c r="G69" s="310">
        <v>10383</v>
      </c>
      <c r="H69" s="310">
        <v>13834.18</v>
      </c>
      <c r="K69" s="310">
        <v>50610</v>
      </c>
      <c r="M69" s="310">
        <v>510386.79</v>
      </c>
      <c r="N69" s="310">
        <v>355552.49</v>
      </c>
      <c r="O69" s="310">
        <v>521745.93</v>
      </c>
      <c r="Q69" s="310">
        <v>335.09</v>
      </c>
      <c r="S69" s="310">
        <v>717544.17</v>
      </c>
      <c r="T69" s="310">
        <v>36016</v>
      </c>
      <c r="U69" s="310">
        <v>783220.17</v>
      </c>
      <c r="V69" s="310">
        <v>2420</v>
      </c>
      <c r="W69" s="310">
        <v>4128</v>
      </c>
      <c r="X69" s="310">
        <v>312651.15999999997</v>
      </c>
      <c r="Y69" s="310">
        <v>103904.59</v>
      </c>
    </row>
    <row r="70" spans="1:28" x14ac:dyDescent="0.25">
      <c r="A70" t="s">
        <v>2890</v>
      </c>
      <c r="B70" s="310">
        <v>260700.41</v>
      </c>
      <c r="C70" s="310">
        <v>15840</v>
      </c>
      <c r="D70" s="310">
        <v>30356.1</v>
      </c>
      <c r="E70" s="310">
        <v>157027.25</v>
      </c>
      <c r="F70" s="310">
        <v>154256.67000000001</v>
      </c>
      <c r="G70" s="310">
        <v>0</v>
      </c>
      <c r="I70" s="310">
        <v>13300</v>
      </c>
      <c r="J70" s="310">
        <v>41.71</v>
      </c>
      <c r="M70" s="310">
        <v>81842.320000000007</v>
      </c>
      <c r="N70" s="310">
        <v>547255.34</v>
      </c>
      <c r="O70" s="310">
        <v>994576.11</v>
      </c>
      <c r="P70" s="310">
        <v>61979</v>
      </c>
      <c r="Q70" s="310">
        <v>263.89</v>
      </c>
      <c r="S70" s="310">
        <v>964955</v>
      </c>
      <c r="T70" s="310">
        <v>89950</v>
      </c>
      <c r="U70" s="310">
        <v>1078215</v>
      </c>
      <c r="V70" s="310">
        <v>1280</v>
      </c>
      <c r="W70" s="310">
        <v>344</v>
      </c>
      <c r="X70" s="310">
        <v>969959.9</v>
      </c>
      <c r="Y70" s="310">
        <v>69490.039999999994</v>
      </c>
      <c r="AB70" s="310">
        <v>16694</v>
      </c>
    </row>
    <row r="71" spans="1:28" x14ac:dyDescent="0.25">
      <c r="A71" t="s">
        <v>2891</v>
      </c>
      <c r="B71" s="310">
        <v>604192.48</v>
      </c>
      <c r="C71" s="310">
        <v>0</v>
      </c>
      <c r="D71" s="310">
        <v>86536.14</v>
      </c>
      <c r="E71" s="310">
        <v>584877.52</v>
      </c>
      <c r="F71" s="310">
        <v>260443.25</v>
      </c>
      <c r="G71" s="310">
        <v>23500</v>
      </c>
      <c r="H71" s="310">
        <v>47290.84</v>
      </c>
      <c r="J71" s="310">
        <v>1267.8599999999999</v>
      </c>
      <c r="M71" s="310">
        <v>-1288732.3500000001</v>
      </c>
      <c r="N71" s="310">
        <v>2767861</v>
      </c>
      <c r="O71" s="310">
        <v>1775260.88</v>
      </c>
      <c r="P71" s="310">
        <v>42000</v>
      </c>
      <c r="Q71" s="310">
        <v>951.74</v>
      </c>
      <c r="S71" s="310">
        <v>1496300.3</v>
      </c>
      <c r="T71" s="310">
        <v>26300</v>
      </c>
      <c r="U71" s="310">
        <v>2032315.14</v>
      </c>
      <c r="V71" s="310">
        <v>5040</v>
      </c>
      <c r="W71" s="310">
        <v>10200</v>
      </c>
      <c r="X71" s="310">
        <v>984343.2</v>
      </c>
      <c r="Y71" s="310">
        <v>145496.54</v>
      </c>
      <c r="AB71" s="310">
        <v>178556</v>
      </c>
    </row>
    <row r="72" spans="1:28" x14ac:dyDescent="0.25">
      <c r="A72" t="s">
        <v>2892</v>
      </c>
      <c r="B72" s="310">
        <v>411583.27</v>
      </c>
      <c r="C72" s="310">
        <v>65</v>
      </c>
      <c r="D72" s="310">
        <v>33731.46</v>
      </c>
      <c r="E72" s="310">
        <v>52348.83</v>
      </c>
      <c r="F72" s="310">
        <v>72690.679999999993</v>
      </c>
      <c r="G72" s="310">
        <v>81828</v>
      </c>
      <c r="H72" s="310">
        <v>3516.84</v>
      </c>
      <c r="I72" s="310">
        <v>13200</v>
      </c>
      <c r="J72" s="310">
        <v>350.03</v>
      </c>
      <c r="M72" s="310">
        <v>22094.17</v>
      </c>
      <c r="N72" s="310">
        <v>432862.99</v>
      </c>
      <c r="O72" s="310">
        <v>746226.3</v>
      </c>
      <c r="P72" s="310">
        <v>70554</v>
      </c>
      <c r="Q72" s="310">
        <v>458.13</v>
      </c>
      <c r="S72" s="310">
        <v>335205.5</v>
      </c>
      <c r="T72" s="310">
        <v>40500</v>
      </c>
      <c r="U72" s="310">
        <v>405505.5</v>
      </c>
      <c r="V72" s="310">
        <v>6320</v>
      </c>
      <c r="W72" s="310">
        <v>8846</v>
      </c>
      <c r="X72" s="310">
        <v>683303.04</v>
      </c>
      <c r="Y72" s="310">
        <v>62058.18</v>
      </c>
      <c r="AB72" s="310">
        <v>10344</v>
      </c>
    </row>
    <row r="73" spans="1:28" x14ac:dyDescent="0.25">
      <c r="A73" t="s">
        <v>2893</v>
      </c>
      <c r="B73" s="310">
        <v>333187.65999999997</v>
      </c>
      <c r="C73" s="310">
        <v>33492</v>
      </c>
      <c r="D73" s="310">
        <v>20624.68</v>
      </c>
      <c r="E73" s="310">
        <v>322161.48</v>
      </c>
      <c r="F73" s="310">
        <v>92809.5</v>
      </c>
      <c r="G73" s="310">
        <v>19100</v>
      </c>
      <c r="H73" s="310">
        <v>25961.919999999998</v>
      </c>
      <c r="I73" s="310">
        <v>6600</v>
      </c>
      <c r="J73" s="310">
        <v>26.17</v>
      </c>
      <c r="M73" s="310">
        <v>-396698.2</v>
      </c>
      <c r="N73" s="310">
        <v>923490.75</v>
      </c>
      <c r="O73" s="310">
        <v>642282.18000000005</v>
      </c>
      <c r="P73" s="310">
        <v>58400</v>
      </c>
      <c r="Q73" s="310">
        <v>253.46</v>
      </c>
      <c r="S73" s="310">
        <v>1148751.6000000001</v>
      </c>
      <c r="T73" s="310">
        <v>278841</v>
      </c>
      <c r="U73" s="310">
        <v>1281847.6000000001</v>
      </c>
      <c r="V73" s="310">
        <v>2080</v>
      </c>
      <c r="W73" s="310">
        <v>5694</v>
      </c>
      <c r="X73" s="310">
        <v>542324.18000000005</v>
      </c>
      <c r="Y73" s="310">
        <v>69858.78</v>
      </c>
      <c r="AB73" s="310">
        <v>2929</v>
      </c>
    </row>
    <row r="74" spans="1:28" x14ac:dyDescent="0.25">
      <c r="A74" t="s">
        <v>2894</v>
      </c>
      <c r="B74" s="310">
        <v>505425.12</v>
      </c>
      <c r="C74" s="310">
        <v>0</v>
      </c>
      <c r="D74" s="310">
        <v>20820.490000000002</v>
      </c>
      <c r="E74" s="310">
        <v>83603.850000000006</v>
      </c>
      <c r="F74" s="310">
        <v>112350.29</v>
      </c>
      <c r="G74" s="310">
        <v>0</v>
      </c>
      <c r="H74" s="310">
        <v>0</v>
      </c>
      <c r="I74" s="310">
        <v>35000</v>
      </c>
      <c r="J74" s="310">
        <v>834.49</v>
      </c>
      <c r="M74" s="310">
        <v>-265084.32</v>
      </c>
      <c r="N74" s="310">
        <v>606181.84</v>
      </c>
      <c r="O74" s="310">
        <v>851753.25</v>
      </c>
      <c r="Q74" s="310">
        <v>262.17</v>
      </c>
      <c r="S74" s="310">
        <v>965758</v>
      </c>
      <c r="T74" s="310">
        <v>310560</v>
      </c>
      <c r="U74" s="310">
        <v>1089041.8400000001</v>
      </c>
      <c r="V74" s="310">
        <v>16330</v>
      </c>
      <c r="W74" s="310">
        <v>3688</v>
      </c>
      <c r="X74" s="310">
        <v>600834.51</v>
      </c>
      <c r="Y74" s="310">
        <v>61355.33</v>
      </c>
      <c r="Z74" s="310">
        <v>6236</v>
      </c>
      <c r="AB74" s="310">
        <v>5580</v>
      </c>
    </row>
    <row r="75" spans="1:28" x14ac:dyDescent="0.25">
      <c r="A75" t="s">
        <v>2895</v>
      </c>
      <c r="B75" s="310">
        <v>1067637.48</v>
      </c>
      <c r="C75" s="310">
        <v>0</v>
      </c>
      <c r="D75" s="310">
        <v>50812.99</v>
      </c>
      <c r="E75" s="310">
        <v>270767.15999999997</v>
      </c>
      <c r="F75" s="310">
        <v>247502.18</v>
      </c>
      <c r="G75" s="310">
        <v>6000</v>
      </c>
      <c r="H75" s="310">
        <v>44538.59</v>
      </c>
      <c r="I75" s="310">
        <v>76195</v>
      </c>
      <c r="J75" s="310">
        <v>368.39</v>
      </c>
      <c r="K75" s="310">
        <v>-24000</v>
      </c>
      <c r="M75" s="310">
        <v>-876215.59</v>
      </c>
      <c r="N75" s="310">
        <v>1832865.74</v>
      </c>
      <c r="O75" s="310">
        <v>1192757.54</v>
      </c>
      <c r="P75" s="310">
        <v>132000</v>
      </c>
      <c r="Q75" s="310">
        <v>887.52</v>
      </c>
      <c r="S75" s="310">
        <v>1281088.8</v>
      </c>
      <c r="T75" s="310">
        <v>418177</v>
      </c>
      <c r="U75" s="310">
        <v>1503454.56</v>
      </c>
      <c r="V75" s="310">
        <v>15040</v>
      </c>
      <c r="W75" s="310">
        <v>4432</v>
      </c>
      <c r="X75" s="310">
        <v>804889.91</v>
      </c>
      <c r="Y75" s="310">
        <v>120126.71</v>
      </c>
    </row>
    <row r="76" spans="1:28" x14ac:dyDescent="0.25">
      <c r="A76" t="s">
        <v>2896</v>
      </c>
      <c r="B76" s="310">
        <v>485741.32</v>
      </c>
      <c r="C76" s="310">
        <v>0</v>
      </c>
      <c r="D76" s="310">
        <v>48444.68</v>
      </c>
      <c r="E76" s="310">
        <v>674415.29</v>
      </c>
      <c r="F76" s="310">
        <v>-43636.1</v>
      </c>
      <c r="G76" s="310">
        <v>0</v>
      </c>
      <c r="H76" s="310">
        <v>30566.85</v>
      </c>
      <c r="I76" s="310">
        <v>51200</v>
      </c>
      <c r="J76" s="310">
        <v>88.46</v>
      </c>
      <c r="M76" s="310">
        <v>-831598.64</v>
      </c>
      <c r="N76" s="310">
        <v>1701541.88</v>
      </c>
      <c r="O76" s="310">
        <v>739058.73</v>
      </c>
      <c r="P76" s="310">
        <v>68520</v>
      </c>
      <c r="Q76" s="310">
        <v>469.33</v>
      </c>
      <c r="S76" s="310">
        <v>334760</v>
      </c>
      <c r="T76" s="310">
        <v>5400</v>
      </c>
      <c r="U76" s="310">
        <v>522697.67</v>
      </c>
      <c r="W76" s="310">
        <v>3422</v>
      </c>
      <c r="X76" s="310">
        <v>337749.38</v>
      </c>
      <c r="Y76" s="310">
        <v>67318.37</v>
      </c>
      <c r="AB76" s="310">
        <v>3854</v>
      </c>
    </row>
    <row r="77" spans="1:28" x14ac:dyDescent="0.25">
      <c r="A77" t="s">
        <v>2897</v>
      </c>
      <c r="B77" s="310">
        <v>589055.65</v>
      </c>
      <c r="C77" s="310">
        <v>560649</v>
      </c>
      <c r="D77" s="310">
        <v>85796.83</v>
      </c>
      <c r="E77" s="310">
        <v>1105747.8</v>
      </c>
      <c r="F77" s="310">
        <v>101158.84</v>
      </c>
      <c r="G77" s="310">
        <v>-112630</v>
      </c>
      <c r="H77" s="310">
        <v>41189.339999999997</v>
      </c>
      <c r="I77" s="310">
        <v>114715</v>
      </c>
      <c r="J77" s="310">
        <v>9.0500000000000007</v>
      </c>
      <c r="M77" s="310">
        <v>-619242.46</v>
      </c>
      <c r="N77" s="310">
        <v>2052419.41</v>
      </c>
      <c r="O77" s="310">
        <v>1676505.56</v>
      </c>
      <c r="P77" s="310">
        <v>72325</v>
      </c>
      <c r="Q77" s="310">
        <v>502.02</v>
      </c>
      <c r="S77" s="310">
        <v>10917</v>
      </c>
      <c r="U77" s="310">
        <v>246950.59</v>
      </c>
      <c r="V77" s="310">
        <v>1660</v>
      </c>
      <c r="W77" s="310">
        <v>1520</v>
      </c>
      <c r="X77" s="310">
        <v>400582.23</v>
      </c>
      <c r="Y77" s="310">
        <v>12272.98</v>
      </c>
      <c r="AB77" s="310">
        <v>131316</v>
      </c>
    </row>
    <row r="78" spans="1:28" x14ac:dyDescent="0.25">
      <c r="A78" t="s">
        <v>2898</v>
      </c>
      <c r="B78" s="310">
        <v>480383.91</v>
      </c>
      <c r="C78" s="310">
        <v>0</v>
      </c>
      <c r="D78" s="310">
        <v>35293.18</v>
      </c>
      <c r="E78" s="310">
        <v>269446.90999999997</v>
      </c>
      <c r="F78" s="310">
        <v>61416.03</v>
      </c>
      <c r="G78" s="310">
        <v>18059</v>
      </c>
      <c r="H78" s="310">
        <v>56493.57</v>
      </c>
      <c r="I78" s="310">
        <v>153650</v>
      </c>
      <c r="J78" s="310">
        <v>-393</v>
      </c>
      <c r="M78" s="310">
        <v>-1590730.31</v>
      </c>
      <c r="N78" s="310">
        <v>2038156.59</v>
      </c>
      <c r="O78" s="310">
        <v>734881.89</v>
      </c>
      <c r="P78" s="310">
        <v>225830</v>
      </c>
      <c r="Q78" s="310">
        <v>381.41</v>
      </c>
      <c r="S78" s="310">
        <v>600500</v>
      </c>
      <c r="T78" s="310">
        <v>103600</v>
      </c>
      <c r="U78" s="310">
        <v>916564.33</v>
      </c>
      <c r="V78" s="310">
        <v>1360</v>
      </c>
      <c r="W78" s="310">
        <v>580</v>
      </c>
      <c r="X78" s="310">
        <v>504238.67</v>
      </c>
      <c r="Y78" s="310">
        <v>60603.12</v>
      </c>
      <c r="AB78" s="310">
        <v>10543</v>
      </c>
    </row>
    <row r="79" spans="1:28" x14ac:dyDescent="0.25">
      <c r="A79" t="s">
        <v>2899</v>
      </c>
      <c r="B79" s="310">
        <v>871267.68</v>
      </c>
      <c r="C79" s="310">
        <v>0</v>
      </c>
      <c r="D79" s="310">
        <v>120444.64</v>
      </c>
      <c r="E79" s="310">
        <v>688805.42</v>
      </c>
      <c r="F79" s="310">
        <v>39819.129999999997</v>
      </c>
      <c r="G79" s="310">
        <v>0</v>
      </c>
      <c r="H79" s="310">
        <v>60826.84</v>
      </c>
      <c r="I79" s="310">
        <v>57830</v>
      </c>
      <c r="J79" s="310">
        <v>773.21</v>
      </c>
      <c r="M79" s="310">
        <v>-630477.06999999995</v>
      </c>
      <c r="N79" s="310">
        <v>2089445.48</v>
      </c>
      <c r="O79" s="310">
        <v>814429.82</v>
      </c>
      <c r="Q79" s="310">
        <v>861.71</v>
      </c>
      <c r="S79" s="310">
        <v>900740</v>
      </c>
      <c r="T79" s="310">
        <v>29700</v>
      </c>
      <c r="U79" s="310">
        <v>1098787</v>
      </c>
      <c r="W79" s="310">
        <v>540</v>
      </c>
      <c r="X79" s="310">
        <v>367865.99</v>
      </c>
      <c r="Y79" s="310">
        <v>125774.13</v>
      </c>
      <c r="AB79" s="310">
        <v>10826</v>
      </c>
    </row>
    <row r="80" spans="1:28" x14ac:dyDescent="0.25">
      <c r="A80" t="s">
        <v>2900</v>
      </c>
      <c r="B80" s="310">
        <v>489539.87</v>
      </c>
      <c r="C80" s="310">
        <v>53297</v>
      </c>
      <c r="D80" s="310">
        <v>10388.5</v>
      </c>
      <c r="E80" s="310">
        <v>266561.93</v>
      </c>
      <c r="F80" s="310">
        <v>110706.96</v>
      </c>
      <c r="G80" s="310">
        <v>-61300</v>
      </c>
      <c r="H80" s="310">
        <v>-32000</v>
      </c>
      <c r="J80" s="310">
        <v>645.58000000000004</v>
      </c>
      <c r="M80" s="310">
        <v>-476694.24</v>
      </c>
      <c r="N80" s="310">
        <v>1725194.64</v>
      </c>
      <c r="O80" s="310">
        <v>300952.99</v>
      </c>
      <c r="Q80" s="310">
        <v>1111.23</v>
      </c>
      <c r="T80" s="310">
        <v>167840</v>
      </c>
      <c r="U80" s="310">
        <v>176698</v>
      </c>
      <c r="V80" s="310">
        <v>2180</v>
      </c>
      <c r="W80" s="310">
        <v>1260</v>
      </c>
      <c r="X80" s="310">
        <v>424889.96</v>
      </c>
      <c r="Y80" s="310">
        <v>90227.98</v>
      </c>
    </row>
    <row r="81" spans="1:28" x14ac:dyDescent="0.25">
      <c r="A81" t="s">
        <v>2901</v>
      </c>
      <c r="B81" s="310">
        <v>809147.97</v>
      </c>
      <c r="C81" s="310">
        <v>0</v>
      </c>
      <c r="D81" s="310">
        <v>68793.19</v>
      </c>
      <c r="E81" s="310">
        <v>129697.73</v>
      </c>
      <c r="F81" s="310">
        <v>48753.2</v>
      </c>
      <c r="G81" s="310">
        <v>74500</v>
      </c>
      <c r="H81" s="310">
        <v>31945.4</v>
      </c>
      <c r="J81" s="310">
        <v>286.62</v>
      </c>
      <c r="M81" s="310">
        <v>219920.02</v>
      </c>
      <c r="N81" s="310">
        <v>613262.28</v>
      </c>
      <c r="O81" s="310">
        <v>684661.92</v>
      </c>
      <c r="Q81" s="310">
        <v>827.8</v>
      </c>
      <c r="S81" s="310">
        <v>1114080</v>
      </c>
      <c r="U81" s="310">
        <v>1261926</v>
      </c>
      <c r="W81" s="310">
        <v>3900</v>
      </c>
      <c r="X81" s="310">
        <v>394145.57</v>
      </c>
      <c r="Y81" s="310">
        <v>19032.38</v>
      </c>
      <c r="AB81" s="310">
        <v>4088</v>
      </c>
    </row>
    <row r="82" spans="1:28" x14ac:dyDescent="0.25">
      <c r="A82" t="s">
        <v>2902</v>
      </c>
      <c r="B82" s="310">
        <v>599756.69999999995</v>
      </c>
      <c r="C82" s="310">
        <v>0</v>
      </c>
      <c r="D82" s="310">
        <v>23381.61</v>
      </c>
      <c r="E82" s="310">
        <v>186244.56</v>
      </c>
      <c r="F82" s="310">
        <v>76529.100000000006</v>
      </c>
      <c r="G82" s="310">
        <v>2000</v>
      </c>
      <c r="H82" s="310">
        <v>35056.239999999998</v>
      </c>
      <c r="I82" s="310">
        <v>8700</v>
      </c>
      <c r="J82" s="310">
        <v>583.99</v>
      </c>
      <c r="M82" s="310">
        <v>-55769.66</v>
      </c>
      <c r="N82" s="310">
        <v>788047.76</v>
      </c>
      <c r="O82" s="310">
        <v>585397.41</v>
      </c>
      <c r="Q82" s="310">
        <v>198.56</v>
      </c>
      <c r="S82" s="310">
        <v>521920</v>
      </c>
      <c r="U82" s="310">
        <v>695054</v>
      </c>
      <c r="W82" s="310">
        <v>4210</v>
      </c>
      <c r="X82" s="310">
        <v>265363.26</v>
      </c>
      <c r="Y82" s="310">
        <v>35095.07</v>
      </c>
      <c r="AB82" s="310">
        <v>500</v>
      </c>
    </row>
    <row r="83" spans="1:28" x14ac:dyDescent="0.25">
      <c r="A83" t="s">
        <v>2903</v>
      </c>
      <c r="B83" s="310">
        <v>652388.93999999994</v>
      </c>
      <c r="C83" s="310">
        <v>30686</v>
      </c>
      <c r="D83" s="310">
        <v>59632.5</v>
      </c>
      <c r="E83" s="310">
        <v>-1534890.15</v>
      </c>
      <c r="F83" s="310">
        <v>41751.07</v>
      </c>
      <c r="H83" s="310">
        <v>25312.55</v>
      </c>
      <c r="I83" s="310">
        <v>33000</v>
      </c>
      <c r="J83" s="310">
        <v>1603</v>
      </c>
      <c r="K83" s="310">
        <v>-11150</v>
      </c>
      <c r="M83" s="310">
        <v>-1159147.27</v>
      </c>
      <c r="N83" s="310">
        <v>123193.16</v>
      </c>
      <c r="O83" s="310">
        <v>558053.42000000004</v>
      </c>
      <c r="Q83" s="310">
        <v>637.99</v>
      </c>
      <c r="S83" s="310">
        <v>85158.1</v>
      </c>
      <c r="T83" s="310">
        <v>1620</v>
      </c>
      <c r="U83" s="310">
        <v>200307.1</v>
      </c>
      <c r="X83" s="310">
        <v>165430.13</v>
      </c>
      <c r="Y83" s="310">
        <v>42975.360000000001</v>
      </c>
    </row>
    <row r="84" spans="1:28" x14ac:dyDescent="0.25">
      <c r="A84" t="s">
        <v>2904</v>
      </c>
      <c r="B84" s="310">
        <v>559431.18000000005</v>
      </c>
      <c r="C84" s="310">
        <v>0</v>
      </c>
      <c r="D84" s="310">
        <v>71205</v>
      </c>
      <c r="E84" s="310">
        <v>212230.6</v>
      </c>
      <c r="F84" s="310">
        <v>18401.12</v>
      </c>
      <c r="H84" s="310">
        <v>34689.339999999997</v>
      </c>
      <c r="I84" s="310">
        <v>85515</v>
      </c>
      <c r="J84" s="310">
        <v>-264.10000000000002</v>
      </c>
      <c r="M84" s="310">
        <v>-1430969.81</v>
      </c>
      <c r="N84" s="310">
        <v>2101746.27</v>
      </c>
      <c r="O84" s="310">
        <v>560356.44999999995</v>
      </c>
      <c r="Q84" s="310">
        <v>524.12</v>
      </c>
      <c r="S84" s="310">
        <v>652680</v>
      </c>
      <c r="U84" s="310">
        <v>816627</v>
      </c>
      <c r="W84" s="310">
        <v>1780</v>
      </c>
      <c r="X84" s="310">
        <v>223851.81</v>
      </c>
      <c r="Y84" s="310">
        <v>79503.56</v>
      </c>
      <c r="AB84" s="310">
        <v>21247</v>
      </c>
    </row>
    <row r="85" spans="1:28" x14ac:dyDescent="0.25">
      <c r="A85" t="s">
        <v>2905</v>
      </c>
      <c r="B85" s="310">
        <v>369553.41</v>
      </c>
      <c r="C85" s="310">
        <v>0</v>
      </c>
      <c r="D85" s="310">
        <v>52441.56</v>
      </c>
      <c r="E85" s="310">
        <v>1085402.96</v>
      </c>
      <c r="F85" s="310">
        <v>83378.259999999995</v>
      </c>
      <c r="I85" s="310">
        <v>21</v>
      </c>
      <c r="J85" s="310">
        <v>0</v>
      </c>
      <c r="M85" s="310">
        <v>627482.03</v>
      </c>
      <c r="N85" s="310">
        <v>1047464</v>
      </c>
      <c r="O85" s="310">
        <v>461559.76</v>
      </c>
      <c r="P85" s="310">
        <v>318050</v>
      </c>
      <c r="Q85" s="310">
        <v>586.69000000000005</v>
      </c>
      <c r="S85" s="310">
        <v>1201170</v>
      </c>
      <c r="U85" s="310">
        <v>1403117</v>
      </c>
      <c r="X85" s="310">
        <v>559710.37</v>
      </c>
      <c r="Y85" s="310">
        <v>102729.92</v>
      </c>
    </row>
    <row r="86" spans="1:28" x14ac:dyDescent="0.25">
      <c r="A86" t="s">
        <v>2906</v>
      </c>
      <c r="B86" s="310">
        <v>898042.36</v>
      </c>
      <c r="C86" s="310">
        <v>89507.6</v>
      </c>
      <c r="D86" s="310">
        <v>126313.07</v>
      </c>
      <c r="E86" s="310">
        <v>3447986.55</v>
      </c>
      <c r="F86" s="310">
        <v>360240.48</v>
      </c>
      <c r="G86" s="310">
        <v>-745.4</v>
      </c>
      <c r="J86" s="310">
        <v>-6423.84</v>
      </c>
      <c r="K86" s="310">
        <v>466365</v>
      </c>
      <c r="M86" s="310">
        <v>-9278760.1199999992</v>
      </c>
      <c r="N86" s="310">
        <v>14214425</v>
      </c>
      <c r="O86" s="310">
        <v>1743468.86</v>
      </c>
      <c r="Q86" s="310">
        <v>791.19</v>
      </c>
      <c r="U86" s="310">
        <v>728826</v>
      </c>
      <c r="V86" s="310">
        <v>2712</v>
      </c>
      <c r="X86" s="310">
        <v>1186356.81</v>
      </c>
      <c r="Y86" s="310">
        <v>299135.82</v>
      </c>
    </row>
    <row r="87" spans="1:28" x14ac:dyDescent="0.25">
      <c r="A87" t="s">
        <v>2907</v>
      </c>
      <c r="B87" s="310">
        <v>1396930.11</v>
      </c>
      <c r="C87" s="310">
        <v>0</v>
      </c>
      <c r="D87" s="310">
        <v>71748.2</v>
      </c>
      <c r="E87" s="310">
        <v>1044628.44</v>
      </c>
      <c r="F87" s="310">
        <v>306114.05</v>
      </c>
      <c r="H87" s="310">
        <v>28100</v>
      </c>
      <c r="J87" s="310">
        <v>1038</v>
      </c>
      <c r="M87" s="310">
        <v>1758205.12</v>
      </c>
      <c r="N87" s="310">
        <v>1212550.31</v>
      </c>
      <c r="O87" s="310">
        <v>1425994.65</v>
      </c>
      <c r="Q87" s="310">
        <v>1636.55</v>
      </c>
      <c r="S87" s="310">
        <v>1702953</v>
      </c>
      <c r="U87" s="310">
        <v>2449236</v>
      </c>
      <c r="V87" s="310">
        <v>15900</v>
      </c>
      <c r="W87" s="310">
        <v>9754</v>
      </c>
      <c r="X87" s="310">
        <v>796182.7</v>
      </c>
      <c r="Y87" s="310">
        <v>39984.129999999997</v>
      </c>
    </row>
    <row r="88" spans="1:28" x14ac:dyDescent="0.25">
      <c r="A88" t="s">
        <v>2908</v>
      </c>
      <c r="B88" s="310">
        <v>564415.31999999995</v>
      </c>
      <c r="C88" s="310">
        <v>0</v>
      </c>
      <c r="D88" s="310">
        <v>76710.37</v>
      </c>
      <c r="E88" s="310">
        <v>3021005.9</v>
      </c>
      <c r="F88" s="310">
        <v>95035.32</v>
      </c>
      <c r="I88" s="310">
        <v>272079</v>
      </c>
      <c r="J88" s="310">
        <v>-3016</v>
      </c>
      <c r="M88" s="310">
        <v>2671440.1</v>
      </c>
      <c r="N88" s="310">
        <v>1047464</v>
      </c>
      <c r="O88" s="310">
        <v>762838.41</v>
      </c>
      <c r="Q88" s="310">
        <v>812.2</v>
      </c>
      <c r="S88" s="310">
        <v>1395821</v>
      </c>
      <c r="U88" s="310">
        <v>1752567</v>
      </c>
      <c r="X88" s="310">
        <v>432238.74</v>
      </c>
      <c r="Y88" s="310">
        <v>197206.06</v>
      </c>
      <c r="AB88" s="310">
        <v>8260</v>
      </c>
    </row>
    <row r="89" spans="1:28" x14ac:dyDescent="0.25">
      <c r="A89" t="s">
        <v>2909</v>
      </c>
      <c r="B89" s="310">
        <v>443626.76</v>
      </c>
      <c r="C89" s="310">
        <v>0</v>
      </c>
      <c r="D89" s="310">
        <v>422621.26</v>
      </c>
      <c r="E89" s="310">
        <v>1628451.25</v>
      </c>
      <c r="F89" s="310">
        <v>267377.86</v>
      </c>
      <c r="G89" s="310">
        <v>0</v>
      </c>
      <c r="I89" s="310">
        <v>132335</v>
      </c>
      <c r="J89" s="310">
        <v>1260.07</v>
      </c>
      <c r="K89" s="310">
        <v>124684</v>
      </c>
      <c r="M89" s="310">
        <v>166119.72</v>
      </c>
      <c r="N89" s="310">
        <v>2617329.11</v>
      </c>
      <c r="O89" s="310">
        <v>490192.32</v>
      </c>
      <c r="Q89" s="310">
        <v>450.01</v>
      </c>
      <c r="S89" s="310">
        <v>893840</v>
      </c>
      <c r="U89" s="310">
        <v>1174464</v>
      </c>
      <c r="W89" s="310">
        <v>11618</v>
      </c>
      <c r="X89" s="310">
        <v>332177.65000000002</v>
      </c>
      <c r="Y89" s="310">
        <v>145873.45000000001</v>
      </c>
    </row>
    <row r="90" spans="1:28" x14ac:dyDescent="0.25">
      <c r="A90" t="s">
        <v>2910</v>
      </c>
      <c r="B90" s="310">
        <v>241747.69</v>
      </c>
      <c r="C90" s="310">
        <v>7292.25</v>
      </c>
      <c r="D90" s="310">
        <v>12904.43</v>
      </c>
      <c r="E90" s="310">
        <v>460534.03</v>
      </c>
      <c r="F90" s="310">
        <v>68298.7</v>
      </c>
      <c r="G90" s="310">
        <v>194738.51</v>
      </c>
      <c r="J90" s="310">
        <v>45.05</v>
      </c>
      <c r="K90" s="310">
        <v>53140</v>
      </c>
      <c r="M90" s="310">
        <v>-383089.77</v>
      </c>
      <c r="N90" s="310">
        <v>1047464</v>
      </c>
      <c r="O90" s="310">
        <v>389750.93</v>
      </c>
      <c r="Q90" s="310">
        <v>719.62</v>
      </c>
      <c r="S90" s="310">
        <v>450180</v>
      </c>
      <c r="U90" s="310">
        <v>664500</v>
      </c>
      <c r="V90" s="310">
        <v>12371</v>
      </c>
      <c r="X90" s="310">
        <v>213517.41</v>
      </c>
      <c r="Y90" s="310">
        <v>71782.83</v>
      </c>
    </row>
    <row r="91" spans="1:28" x14ac:dyDescent="0.25">
      <c r="A91" t="s">
        <v>2911</v>
      </c>
      <c r="B91" s="310">
        <v>243388.98</v>
      </c>
      <c r="C91" s="310">
        <v>185791.8</v>
      </c>
      <c r="D91" s="310">
        <v>762318.92</v>
      </c>
      <c r="E91" s="310">
        <v>8600372.1500000004</v>
      </c>
      <c r="F91" s="310">
        <v>316671.11</v>
      </c>
      <c r="G91" s="310">
        <v>31913.25</v>
      </c>
      <c r="H91" s="310">
        <v>46654</v>
      </c>
      <c r="I91" s="310">
        <v>447143</v>
      </c>
      <c r="J91" s="310">
        <v>-1279.71</v>
      </c>
      <c r="M91" s="310">
        <v>8362578.2199999997</v>
      </c>
      <c r="N91" s="310">
        <v>1215671.21</v>
      </c>
      <c r="O91" s="310">
        <v>1199215.69</v>
      </c>
      <c r="Q91" s="310">
        <v>473.6</v>
      </c>
      <c r="S91" s="310">
        <v>1661910</v>
      </c>
      <c r="T91" s="310">
        <v>30000</v>
      </c>
      <c r="U91" s="310">
        <v>2471470</v>
      </c>
      <c r="W91" s="310">
        <v>5819</v>
      </c>
      <c r="X91" s="310">
        <v>303312.71999999997</v>
      </c>
      <c r="Y91" s="310">
        <v>105134.58</v>
      </c>
    </row>
    <row r="92" spans="1:28" x14ac:dyDescent="0.25">
      <c r="A92" t="s">
        <v>2912</v>
      </c>
      <c r="B92" s="310">
        <v>320464.06</v>
      </c>
      <c r="C92" s="310">
        <v>0</v>
      </c>
      <c r="D92" s="310">
        <v>57292.08</v>
      </c>
      <c r="E92" s="310">
        <v>993853.15</v>
      </c>
      <c r="F92" s="310">
        <v>220741.18</v>
      </c>
      <c r="G92" s="310">
        <v>219395.85</v>
      </c>
      <c r="H92" s="310">
        <v>5886.26</v>
      </c>
      <c r="I92" s="310">
        <v>18</v>
      </c>
      <c r="J92" s="310">
        <v>14093.71</v>
      </c>
      <c r="K92" s="310">
        <v>106290</v>
      </c>
      <c r="L92" s="310">
        <v>-134642.35</v>
      </c>
      <c r="M92" s="310">
        <v>-508861.44</v>
      </c>
      <c r="N92" s="310">
        <v>1849378.08</v>
      </c>
      <c r="O92" s="310">
        <v>1006365.3</v>
      </c>
      <c r="Q92" s="310">
        <v>264.42</v>
      </c>
      <c r="S92" s="310">
        <v>1159990</v>
      </c>
      <c r="U92" s="310">
        <v>1335327</v>
      </c>
      <c r="X92" s="310">
        <v>676703.45</v>
      </c>
      <c r="Y92" s="310">
        <v>113796.91</v>
      </c>
    </row>
    <row r="93" spans="1:28" x14ac:dyDescent="0.25">
      <c r="A93" t="s">
        <v>2913</v>
      </c>
      <c r="B93" s="310">
        <v>378784.72</v>
      </c>
      <c r="C93" s="310">
        <v>0</v>
      </c>
      <c r="D93" s="310">
        <v>31051.33</v>
      </c>
      <c r="E93" s="310">
        <v>1283491.6000000001</v>
      </c>
      <c r="F93" s="310">
        <v>82486.11</v>
      </c>
      <c r="G93" s="310">
        <v>129855</v>
      </c>
      <c r="J93" s="310">
        <v>1005.91</v>
      </c>
      <c r="K93" s="310">
        <v>172650</v>
      </c>
      <c r="L93" s="310">
        <v>111.4</v>
      </c>
      <c r="M93" s="310">
        <v>1733940.14</v>
      </c>
      <c r="N93" s="310">
        <v>281440</v>
      </c>
      <c r="O93" s="310">
        <v>503073.93</v>
      </c>
      <c r="Q93" s="310">
        <v>692.45</v>
      </c>
      <c r="U93" s="310">
        <v>337251</v>
      </c>
      <c r="W93" s="310">
        <v>-1480</v>
      </c>
      <c r="X93" s="310">
        <v>468402.93</v>
      </c>
      <c r="Y93" s="310">
        <v>242781.14</v>
      </c>
    </row>
    <row r="94" spans="1:28" x14ac:dyDescent="0.25">
      <c r="A94" t="s">
        <v>2914</v>
      </c>
      <c r="B94" s="310">
        <v>181530.49</v>
      </c>
      <c r="C94" s="310">
        <v>0</v>
      </c>
      <c r="D94" s="310">
        <v>36048.980000000003</v>
      </c>
      <c r="E94" s="310">
        <v>3546053.11</v>
      </c>
      <c r="F94" s="310">
        <v>258584.48</v>
      </c>
      <c r="G94" s="310">
        <v>-1684.11</v>
      </c>
      <c r="I94" s="310">
        <v>72670</v>
      </c>
      <c r="J94" s="310">
        <v>8255.11</v>
      </c>
      <c r="M94" s="310">
        <v>1565087.69</v>
      </c>
      <c r="N94" s="310">
        <v>2812906.16</v>
      </c>
      <c r="O94" s="310">
        <v>503566.51</v>
      </c>
      <c r="Q94" s="310">
        <v>466.53</v>
      </c>
      <c r="S94" s="310">
        <v>1026250</v>
      </c>
      <c r="U94" s="310">
        <v>1247494</v>
      </c>
      <c r="X94" s="310">
        <v>452795.83</v>
      </c>
      <c r="Y94" s="310">
        <v>265011</v>
      </c>
    </row>
    <row r="95" spans="1:28" x14ac:dyDescent="0.25">
      <c r="A95" t="s">
        <v>2915</v>
      </c>
      <c r="B95" s="310">
        <v>308234.06</v>
      </c>
      <c r="C95" s="310">
        <v>0</v>
      </c>
      <c r="D95" s="310">
        <v>48928.13</v>
      </c>
      <c r="E95" s="310">
        <v>2847358.77</v>
      </c>
      <c r="F95" s="310">
        <v>-26578.41</v>
      </c>
      <c r="G95" s="310">
        <v>0</v>
      </c>
      <c r="J95" s="310">
        <v>-236.44</v>
      </c>
      <c r="K95" s="310">
        <v>86380</v>
      </c>
      <c r="M95" s="310">
        <v>2272478.4700000002</v>
      </c>
      <c r="N95" s="310">
        <v>1047464</v>
      </c>
      <c r="O95" s="310">
        <v>428813.5</v>
      </c>
      <c r="Q95" s="310">
        <v>401.99</v>
      </c>
      <c r="S95" s="310">
        <v>826260</v>
      </c>
      <c r="U95" s="310">
        <v>1095055</v>
      </c>
      <c r="X95" s="310">
        <v>191246.42</v>
      </c>
      <c r="Y95" s="310">
        <v>197317.55</v>
      </c>
    </row>
    <row r="96" spans="1:28" x14ac:dyDescent="0.25">
      <c r="A96" t="s">
        <v>2916</v>
      </c>
      <c r="B96" s="310">
        <v>624163.43999999994</v>
      </c>
      <c r="C96" s="310">
        <v>0</v>
      </c>
      <c r="D96" s="310">
        <v>40193.089999999997</v>
      </c>
      <c r="E96" s="310">
        <v>865687.43</v>
      </c>
      <c r="F96" s="310">
        <v>781632.24</v>
      </c>
      <c r="I96" s="310">
        <v>23615</v>
      </c>
      <c r="J96" s="310">
        <v>0</v>
      </c>
      <c r="K96" s="310">
        <v>216480</v>
      </c>
      <c r="M96" s="310">
        <v>820520.77</v>
      </c>
      <c r="N96" s="310">
        <v>1334838.29</v>
      </c>
      <c r="O96" s="310">
        <v>900355.12</v>
      </c>
      <c r="Q96" s="310">
        <v>597.73</v>
      </c>
      <c r="U96" s="310">
        <v>306296</v>
      </c>
      <c r="W96" s="310">
        <v>1640</v>
      </c>
      <c r="X96" s="310">
        <v>451152.6</v>
      </c>
      <c r="Y96" s="310">
        <v>225642.11</v>
      </c>
    </row>
    <row r="97" spans="1:28" x14ac:dyDescent="0.25">
      <c r="A97" t="s">
        <v>2917</v>
      </c>
      <c r="B97" s="310">
        <v>294068.27</v>
      </c>
      <c r="C97" s="310">
        <v>-504266.05</v>
      </c>
      <c r="D97" s="310">
        <v>48476.58</v>
      </c>
      <c r="E97" s="310">
        <v>1286486.19</v>
      </c>
      <c r="F97" s="310">
        <v>1185131.94</v>
      </c>
      <c r="G97" s="310">
        <v>0</v>
      </c>
      <c r="H97" s="310">
        <v>924</v>
      </c>
      <c r="J97" s="310">
        <v>1890.12</v>
      </c>
      <c r="M97" s="310">
        <v>2947462.7</v>
      </c>
      <c r="N97" s="310">
        <v>613325.81999999995</v>
      </c>
      <c r="O97" s="310">
        <v>-122135</v>
      </c>
      <c r="Q97" s="310">
        <v>749.18</v>
      </c>
      <c r="S97" s="310">
        <v>638400</v>
      </c>
      <c r="T97" s="310">
        <v>-13746</v>
      </c>
      <c r="U97" s="310">
        <v>938289</v>
      </c>
      <c r="X97" s="310">
        <v>790179.89</v>
      </c>
      <c r="Y97" s="310">
        <v>1135</v>
      </c>
      <c r="AB97" s="310">
        <v>27370</v>
      </c>
    </row>
    <row r="98" spans="1:28" x14ac:dyDescent="0.25">
      <c r="A98" t="s">
        <v>2918</v>
      </c>
      <c r="B98" s="310">
        <v>195811.59</v>
      </c>
      <c r="C98" s="310">
        <v>0</v>
      </c>
      <c r="D98" s="310">
        <v>148652.53</v>
      </c>
      <c r="E98" s="310">
        <v>891863.36</v>
      </c>
      <c r="F98" s="310">
        <v>-264216.2</v>
      </c>
      <c r="J98" s="310">
        <v>-4101</v>
      </c>
      <c r="M98" s="310">
        <v>-554320.09</v>
      </c>
      <c r="N98" s="310">
        <v>1790978.12</v>
      </c>
      <c r="O98" s="310">
        <v>776858.34</v>
      </c>
      <c r="Q98" s="310">
        <v>397.65</v>
      </c>
      <c r="S98" s="310">
        <v>1181409.3</v>
      </c>
      <c r="U98" s="310">
        <v>1468056.3</v>
      </c>
      <c r="X98" s="310">
        <v>390212.77</v>
      </c>
      <c r="Y98" s="310">
        <v>111721.33</v>
      </c>
      <c r="AB98" s="310">
        <v>249120.64000000001</v>
      </c>
    </row>
    <row r="99" spans="1:28" x14ac:dyDescent="0.25">
      <c r="A99" t="s">
        <v>2919</v>
      </c>
      <c r="B99" s="310">
        <v>1334551.68</v>
      </c>
      <c r="C99" s="310">
        <v>0</v>
      </c>
      <c r="D99" s="310">
        <v>65423.47</v>
      </c>
      <c r="E99" s="310">
        <v>4023542.62</v>
      </c>
      <c r="F99" s="310">
        <v>993280.7</v>
      </c>
      <c r="G99" s="310">
        <v>0</v>
      </c>
      <c r="J99" s="310">
        <v>0</v>
      </c>
      <c r="K99" s="310">
        <v>164284</v>
      </c>
      <c r="M99" s="310">
        <v>5803272.3300000001</v>
      </c>
      <c r="N99" s="310">
        <v>1047464</v>
      </c>
      <c r="O99" s="310">
        <v>840359.04</v>
      </c>
      <c r="P99" s="310">
        <v>268710</v>
      </c>
      <c r="Q99" s="310">
        <v>3295.33</v>
      </c>
      <c r="S99" s="310">
        <v>1914560</v>
      </c>
      <c r="T99" s="310">
        <v>73500</v>
      </c>
      <c r="U99" s="310">
        <v>2474460</v>
      </c>
      <c r="V99" s="310">
        <v>13760</v>
      </c>
      <c r="W99" s="310">
        <v>1376</v>
      </c>
      <c r="X99" s="310">
        <v>708504.04</v>
      </c>
      <c r="Y99" s="310">
        <v>500546.19</v>
      </c>
    </row>
    <row r="100" spans="1:28" x14ac:dyDescent="0.25">
      <c r="A100" t="s">
        <v>2920</v>
      </c>
      <c r="B100" s="310">
        <v>127964.14</v>
      </c>
      <c r="C100" s="310">
        <v>14800</v>
      </c>
      <c r="D100" s="310">
        <v>69254.62</v>
      </c>
      <c r="E100" s="310">
        <v>1056195.53</v>
      </c>
      <c r="F100" s="310">
        <v>79134.679999999993</v>
      </c>
      <c r="G100" s="310">
        <v>0</v>
      </c>
      <c r="I100" s="310">
        <v>109500</v>
      </c>
      <c r="J100" s="310">
        <v>-3695.08</v>
      </c>
      <c r="M100" s="310">
        <v>-131964.51</v>
      </c>
      <c r="N100" s="310">
        <v>1768225.65</v>
      </c>
      <c r="O100" s="310">
        <v>554350.98</v>
      </c>
      <c r="Q100" s="310">
        <v>227.49</v>
      </c>
      <c r="U100" s="310">
        <v>253023</v>
      </c>
      <c r="X100" s="310">
        <v>569259.73</v>
      </c>
      <c r="Y100" s="310">
        <v>127012.83</v>
      </c>
    </row>
    <row r="101" spans="1:28" x14ac:dyDescent="0.25">
      <c r="A101" t="s">
        <v>2921</v>
      </c>
      <c r="B101" s="310">
        <v>122607.65</v>
      </c>
      <c r="C101" s="310">
        <v>0</v>
      </c>
      <c r="D101" s="310">
        <v>41781.120000000003</v>
      </c>
      <c r="E101" s="310">
        <v>595066.55000000005</v>
      </c>
      <c r="F101" s="310">
        <v>138627.60999999999</v>
      </c>
      <c r="I101" s="310">
        <v>190705</v>
      </c>
      <c r="J101" s="310">
        <v>-517</v>
      </c>
      <c r="M101" s="310">
        <v>-135061.65</v>
      </c>
      <c r="N101" s="310">
        <v>1440650.38</v>
      </c>
      <c r="O101" s="310">
        <v>620367.27</v>
      </c>
      <c r="Q101" s="310">
        <v>190.12</v>
      </c>
      <c r="S101" s="310">
        <v>1572030</v>
      </c>
      <c r="U101" s="310">
        <v>1923416</v>
      </c>
      <c r="V101" s="310">
        <v>1600</v>
      </c>
      <c r="X101" s="310">
        <v>711951.39</v>
      </c>
      <c r="Y101" s="310">
        <v>153313.79999999999</v>
      </c>
    </row>
    <row r="102" spans="1:28" x14ac:dyDescent="0.25">
      <c r="A102" t="s">
        <v>2922</v>
      </c>
      <c r="B102" s="310">
        <v>444039.2</v>
      </c>
      <c r="C102" s="310">
        <v>0</v>
      </c>
      <c r="D102" s="310">
        <v>31612.14</v>
      </c>
      <c r="E102" s="310">
        <v>1280597.67</v>
      </c>
      <c r="F102" s="310">
        <v>422423.99</v>
      </c>
      <c r="G102" s="310">
        <v>118120</v>
      </c>
      <c r="H102" s="310">
        <v>27200</v>
      </c>
      <c r="J102" s="310">
        <v>2037.11</v>
      </c>
      <c r="M102" s="310">
        <v>-441586.93</v>
      </c>
      <c r="N102" s="310">
        <v>2439714</v>
      </c>
      <c r="O102" s="310">
        <v>815469.98</v>
      </c>
      <c r="Q102" s="310">
        <v>473.43</v>
      </c>
      <c r="S102" s="310">
        <v>841960</v>
      </c>
      <c r="U102" s="310">
        <v>926808</v>
      </c>
      <c r="X102" s="310">
        <v>450534.42</v>
      </c>
      <c r="Y102" s="310">
        <v>235114.92</v>
      </c>
      <c r="AB102" s="310">
        <v>12257.25</v>
      </c>
    </row>
    <row r="103" spans="1:28" x14ac:dyDescent="0.25">
      <c r="A103" t="s">
        <v>2923</v>
      </c>
      <c r="B103" s="310">
        <v>292141.99</v>
      </c>
      <c r="C103" s="310">
        <v>19760</v>
      </c>
      <c r="D103" s="310">
        <v>107707.27</v>
      </c>
      <c r="E103" s="310">
        <v>908999.13</v>
      </c>
      <c r="F103" s="310">
        <v>192385.12</v>
      </c>
      <c r="H103" s="310">
        <v>33326.69</v>
      </c>
      <c r="J103" s="310">
        <v>463.17</v>
      </c>
      <c r="M103" s="310">
        <v>-1592654.36</v>
      </c>
      <c r="N103" s="310">
        <v>3137825</v>
      </c>
      <c r="O103" s="310">
        <v>736060.35</v>
      </c>
      <c r="Q103" s="310">
        <v>411.04</v>
      </c>
      <c r="U103" s="310">
        <v>247416</v>
      </c>
      <c r="V103" s="310">
        <v>6664</v>
      </c>
      <c r="W103" s="310">
        <v>712</v>
      </c>
      <c r="X103" s="310">
        <v>346928.27</v>
      </c>
      <c r="Y103" s="310">
        <v>188872.11</v>
      </c>
      <c r="AB103" s="310">
        <v>3846</v>
      </c>
    </row>
    <row r="104" spans="1:28" x14ac:dyDescent="0.25">
      <c r="A104" t="s">
        <v>2924</v>
      </c>
      <c r="B104" s="310">
        <v>118099.8</v>
      </c>
      <c r="C104" s="310">
        <v>0</v>
      </c>
      <c r="D104" s="310">
        <v>37474.550000000003</v>
      </c>
      <c r="E104" s="310">
        <v>1189145.32</v>
      </c>
      <c r="F104" s="310">
        <v>330770.59999999998</v>
      </c>
      <c r="H104" s="310">
        <v>42781.04</v>
      </c>
      <c r="J104" s="310">
        <v>6300.38</v>
      </c>
      <c r="M104" s="310">
        <v>216836.87</v>
      </c>
      <c r="N104" s="310">
        <v>1499736.2</v>
      </c>
      <c r="O104" s="310">
        <v>733581.98</v>
      </c>
      <c r="Q104" s="310">
        <v>152.19</v>
      </c>
      <c r="S104" s="310">
        <v>1049400</v>
      </c>
      <c r="T104" s="310">
        <v>12000</v>
      </c>
      <c r="U104" s="310">
        <v>1323295.5</v>
      </c>
      <c r="W104" s="310">
        <v>4608</v>
      </c>
      <c r="X104" s="310">
        <v>401835.42</v>
      </c>
      <c r="Y104" s="310">
        <v>109762.36</v>
      </c>
      <c r="Z104" s="310">
        <v>9665.9500000000007</v>
      </c>
      <c r="AB104" s="310">
        <v>36131.160000000003</v>
      </c>
    </row>
    <row r="105" spans="1:28" x14ac:dyDescent="0.25">
      <c r="A105" t="s">
        <v>2925</v>
      </c>
      <c r="B105" s="310">
        <v>395121.11</v>
      </c>
      <c r="C105" s="310">
        <v>0</v>
      </c>
      <c r="D105" s="310">
        <v>64868.69</v>
      </c>
      <c r="E105" s="310">
        <v>642816.23</v>
      </c>
      <c r="F105" s="310">
        <v>298593.7</v>
      </c>
      <c r="H105" s="310">
        <v>24520</v>
      </c>
      <c r="J105" s="310">
        <v>755.84</v>
      </c>
      <c r="M105" s="310">
        <v>-816325.35</v>
      </c>
      <c r="N105" s="310">
        <v>2219622</v>
      </c>
      <c r="O105" s="310">
        <v>842451.78</v>
      </c>
      <c r="Q105" s="310">
        <v>463.22</v>
      </c>
      <c r="S105" s="310">
        <v>720540</v>
      </c>
      <c r="T105" s="310">
        <v>12000</v>
      </c>
      <c r="U105" s="310">
        <v>986242</v>
      </c>
      <c r="X105" s="310">
        <v>393451.98</v>
      </c>
      <c r="Y105" s="310">
        <v>158116.32</v>
      </c>
      <c r="AB105" s="310">
        <v>64817.46</v>
      </c>
    </row>
    <row r="106" spans="1:28" x14ac:dyDescent="0.25">
      <c r="A106" t="s">
        <v>2926</v>
      </c>
      <c r="B106" s="310">
        <v>362274.58</v>
      </c>
      <c r="C106" s="310">
        <v>0</v>
      </c>
      <c r="D106" s="310">
        <v>34918.449999999997</v>
      </c>
      <c r="E106" s="310">
        <v>833259.73</v>
      </c>
      <c r="F106" s="310">
        <v>350961.16</v>
      </c>
      <c r="H106" s="310">
        <v>53813.15</v>
      </c>
      <c r="J106" s="310">
        <v>-11520.15</v>
      </c>
      <c r="K106" s="310">
        <v>2000</v>
      </c>
      <c r="M106" s="310">
        <v>1471642.12</v>
      </c>
      <c r="N106" s="310">
        <v>57641</v>
      </c>
      <c r="O106" s="310">
        <v>874048.51</v>
      </c>
      <c r="Q106" s="310">
        <v>458.49</v>
      </c>
      <c r="S106" s="310">
        <v>385760</v>
      </c>
      <c r="T106" s="310">
        <v>35950</v>
      </c>
      <c r="U106" s="310">
        <v>763590</v>
      </c>
      <c r="V106" s="310">
        <v>1680</v>
      </c>
      <c r="W106" s="310">
        <v>7496</v>
      </c>
      <c r="X106" s="310">
        <v>348702.67</v>
      </c>
      <c r="Y106" s="310">
        <v>127565.28</v>
      </c>
      <c r="AB106" s="310">
        <v>39345.25</v>
      </c>
    </row>
    <row r="107" spans="1:28" x14ac:dyDescent="0.25">
      <c r="A107" t="s">
        <v>2927</v>
      </c>
      <c r="B107" s="310">
        <v>892794.06</v>
      </c>
      <c r="C107" s="310">
        <v>0</v>
      </c>
      <c r="D107" s="310">
        <v>119121</v>
      </c>
      <c r="E107" s="310">
        <v>915941.99</v>
      </c>
      <c r="F107" s="310">
        <v>170882.04</v>
      </c>
      <c r="J107" s="310">
        <v>763.18</v>
      </c>
      <c r="M107" s="310">
        <v>-2565518.88</v>
      </c>
      <c r="N107" s="310">
        <v>4303318.3099999996</v>
      </c>
      <c r="O107" s="310">
        <v>1141304.58</v>
      </c>
      <c r="P107" s="310">
        <v>128000</v>
      </c>
      <c r="Q107" s="310">
        <v>1255.82</v>
      </c>
      <c r="S107" s="310">
        <v>1840378.5</v>
      </c>
      <c r="U107" s="310">
        <v>2133834.5</v>
      </c>
      <c r="V107" s="310">
        <v>36598</v>
      </c>
      <c r="X107" s="310">
        <v>492653.27</v>
      </c>
      <c r="Y107" s="310">
        <v>87676.65</v>
      </c>
    </row>
    <row r="108" spans="1:28" x14ac:dyDescent="0.25">
      <c r="A108" t="s">
        <v>2928</v>
      </c>
      <c r="B108" s="310">
        <v>351671.4</v>
      </c>
      <c r="C108" s="310">
        <v>0</v>
      </c>
      <c r="D108" s="310">
        <v>10084.67</v>
      </c>
      <c r="E108" s="310">
        <v>538232.98</v>
      </c>
      <c r="F108" s="310">
        <v>217846.14</v>
      </c>
      <c r="H108" s="310">
        <v>20123</v>
      </c>
      <c r="J108" s="310">
        <v>156</v>
      </c>
      <c r="M108" s="310">
        <v>-1225763.6200000001</v>
      </c>
      <c r="N108" s="310">
        <v>2346487</v>
      </c>
      <c r="O108" s="310">
        <v>661446.53</v>
      </c>
      <c r="Q108" s="310">
        <v>406.81</v>
      </c>
      <c r="S108" s="310">
        <v>1131607.1000000001</v>
      </c>
      <c r="U108" s="310">
        <v>1303707.1000000001</v>
      </c>
      <c r="X108" s="310">
        <v>363062.71</v>
      </c>
      <c r="Y108" s="310">
        <v>149857.82</v>
      </c>
    </row>
    <row r="109" spans="1:28" x14ac:dyDescent="0.25">
      <c r="A109" t="s">
        <v>2929</v>
      </c>
      <c r="B109" s="310">
        <v>672854.2</v>
      </c>
      <c r="C109" s="310">
        <v>0</v>
      </c>
      <c r="D109" s="310">
        <v>92018.01</v>
      </c>
      <c r="E109" s="310">
        <v>849868.52</v>
      </c>
      <c r="F109" s="310">
        <v>239681.78</v>
      </c>
      <c r="G109" s="310">
        <v>0</v>
      </c>
      <c r="H109" s="310">
        <v>29656.6</v>
      </c>
      <c r="J109" s="310">
        <v>293.04000000000002</v>
      </c>
      <c r="M109" s="310">
        <v>-88525.28</v>
      </c>
      <c r="N109" s="310">
        <v>2125037.4300000002</v>
      </c>
      <c r="O109" s="310">
        <v>1058785.57</v>
      </c>
      <c r="Q109" s="310">
        <v>945.65</v>
      </c>
      <c r="S109" s="310">
        <v>1149601.5</v>
      </c>
      <c r="T109" s="310">
        <v>81424</v>
      </c>
      <c r="U109" s="310">
        <v>1427127.5</v>
      </c>
      <c r="V109" s="310">
        <v>12756</v>
      </c>
      <c r="W109" s="310">
        <v>2350</v>
      </c>
      <c r="X109" s="310">
        <v>919410.61</v>
      </c>
      <c r="Y109" s="310">
        <v>141151.89000000001</v>
      </c>
    </row>
    <row r="110" spans="1:28" x14ac:dyDescent="0.25">
      <c r="A110" t="s">
        <v>2930</v>
      </c>
      <c r="B110" s="310">
        <v>684830.43</v>
      </c>
      <c r="C110" s="310">
        <v>21840</v>
      </c>
      <c r="D110" s="310">
        <v>53786.23</v>
      </c>
      <c r="E110" s="310">
        <v>2952330.48</v>
      </c>
      <c r="F110" s="310">
        <v>516074.54</v>
      </c>
      <c r="G110" s="310">
        <v>0</v>
      </c>
      <c r="H110" s="310">
        <v>33778.410000000003</v>
      </c>
      <c r="I110" s="310">
        <v>12000</v>
      </c>
      <c r="J110" s="310">
        <v>220</v>
      </c>
      <c r="M110" s="310">
        <v>2671271.17</v>
      </c>
      <c r="N110" s="310">
        <v>1196485.3400000001</v>
      </c>
      <c r="O110" s="310">
        <v>1286492.43</v>
      </c>
      <c r="Q110" s="310">
        <v>1161.44</v>
      </c>
      <c r="S110" s="310">
        <v>816007.5</v>
      </c>
      <c r="T110" s="310">
        <v>94983.67</v>
      </c>
      <c r="U110" s="310">
        <v>1185296.5</v>
      </c>
      <c r="V110" s="310">
        <v>13290</v>
      </c>
      <c r="X110" s="310">
        <v>482361.95</v>
      </c>
      <c r="Y110" s="310">
        <v>202089.83</v>
      </c>
      <c r="AB110" s="310">
        <v>500</v>
      </c>
    </row>
    <row r="111" spans="1:28" x14ac:dyDescent="0.25">
      <c r="A111" t="s">
        <v>2931</v>
      </c>
      <c r="B111" s="310">
        <v>374854.16</v>
      </c>
      <c r="C111" s="310">
        <v>0</v>
      </c>
      <c r="D111" s="310">
        <v>87882.27</v>
      </c>
      <c r="E111" s="310">
        <v>412725.95</v>
      </c>
      <c r="F111" s="310">
        <v>176128.76</v>
      </c>
      <c r="H111" s="310">
        <v>20300.259999999998</v>
      </c>
      <c r="J111" s="310">
        <v>156</v>
      </c>
      <c r="M111" s="310">
        <v>-100784.98</v>
      </c>
      <c r="N111" s="310">
        <v>1169693.49</v>
      </c>
      <c r="O111" s="310">
        <v>670211.63</v>
      </c>
      <c r="Q111" s="310">
        <v>490.73</v>
      </c>
      <c r="S111" s="310">
        <v>642448</v>
      </c>
      <c r="U111" s="310">
        <v>947098</v>
      </c>
      <c r="V111" s="310">
        <v>3000</v>
      </c>
      <c r="W111" s="310">
        <v>2872</v>
      </c>
      <c r="X111" s="310">
        <v>253902.88</v>
      </c>
      <c r="Y111" s="310">
        <v>143551.10999999999</v>
      </c>
      <c r="AB111" s="310">
        <v>500</v>
      </c>
    </row>
    <row r="112" spans="1:28" x14ac:dyDescent="0.25">
      <c r="A112" t="s">
        <v>2932</v>
      </c>
      <c r="B112" s="310">
        <v>623388.93999999994</v>
      </c>
      <c r="C112" s="310">
        <v>5315.75</v>
      </c>
      <c r="D112" s="310">
        <v>69078.62</v>
      </c>
      <c r="E112" s="310">
        <v>1511108.1</v>
      </c>
      <c r="F112" s="310">
        <v>586899.37</v>
      </c>
      <c r="G112" s="310">
        <v>0</v>
      </c>
      <c r="H112" s="310">
        <v>52817.5</v>
      </c>
      <c r="I112" s="310">
        <v>182000</v>
      </c>
      <c r="J112" s="310">
        <v>4093.87</v>
      </c>
      <c r="M112" s="310">
        <v>2042456.77</v>
      </c>
      <c r="N112" s="310">
        <v>620039.24</v>
      </c>
      <c r="O112" s="310">
        <v>1046620.07</v>
      </c>
      <c r="Q112" s="310">
        <v>1452.69</v>
      </c>
      <c r="R112" s="310">
        <v>630</v>
      </c>
      <c r="S112" s="310">
        <v>1504925.9</v>
      </c>
      <c r="T112" s="310">
        <v>944745.16</v>
      </c>
      <c r="U112" s="310">
        <v>1971799.58</v>
      </c>
      <c r="V112" s="310">
        <v>17644</v>
      </c>
      <c r="W112" s="310">
        <v>3388</v>
      </c>
      <c r="X112" s="310">
        <v>1285567.3999999999</v>
      </c>
      <c r="Y112" s="310">
        <v>233795.82</v>
      </c>
      <c r="AA112" s="310">
        <v>6</v>
      </c>
      <c r="AB112" s="310">
        <v>91789.62</v>
      </c>
    </row>
    <row r="113" spans="1:28" x14ac:dyDescent="0.25">
      <c r="A113" t="s">
        <v>2933</v>
      </c>
      <c r="B113" s="310">
        <v>1644232.01</v>
      </c>
      <c r="C113" s="310">
        <v>0</v>
      </c>
      <c r="D113" s="310">
        <v>87792.73</v>
      </c>
      <c r="E113" s="310">
        <v>971684.85</v>
      </c>
      <c r="F113" s="310">
        <v>308624.78999999998</v>
      </c>
      <c r="G113" s="310">
        <v>3000</v>
      </c>
      <c r="H113" s="310">
        <v>87679</v>
      </c>
      <c r="I113" s="310">
        <v>129080</v>
      </c>
      <c r="J113" s="310">
        <v>-7641.77</v>
      </c>
      <c r="K113" s="310">
        <v>536711</v>
      </c>
      <c r="M113" s="310">
        <v>-966267.04</v>
      </c>
      <c r="N113" s="310">
        <v>3271774.09</v>
      </c>
      <c r="O113" s="310">
        <v>2152271</v>
      </c>
      <c r="Q113" s="310">
        <v>1335.82</v>
      </c>
      <c r="R113" s="310">
        <v>860</v>
      </c>
      <c r="S113" s="310">
        <v>914619</v>
      </c>
      <c r="U113" s="310">
        <v>1609707</v>
      </c>
      <c r="V113" s="310">
        <v>500</v>
      </c>
      <c r="W113" s="310">
        <v>7568</v>
      </c>
      <c r="X113" s="310">
        <v>1306856.08</v>
      </c>
      <c r="Y113" s="310">
        <v>186455.64</v>
      </c>
    </row>
    <row r="114" spans="1:28" x14ac:dyDescent="0.25">
      <c r="A114" t="s">
        <v>2934</v>
      </c>
      <c r="B114" s="310">
        <v>769451.86</v>
      </c>
      <c r="C114" s="310">
        <v>0</v>
      </c>
      <c r="D114" s="310">
        <v>41294</v>
      </c>
      <c r="E114" s="310">
        <v>751815.07</v>
      </c>
      <c r="F114" s="310">
        <v>62330.49</v>
      </c>
      <c r="G114" s="310">
        <v>-31900</v>
      </c>
      <c r="I114" s="310">
        <v>9000</v>
      </c>
      <c r="J114" s="310">
        <v>-640</v>
      </c>
      <c r="M114" s="310">
        <v>308969.83</v>
      </c>
      <c r="N114" s="310">
        <v>1131001.29</v>
      </c>
      <c r="O114" s="310">
        <v>877813.55</v>
      </c>
      <c r="P114" s="310">
        <v>56000</v>
      </c>
      <c r="Q114" s="310">
        <v>771.05</v>
      </c>
      <c r="R114" s="310">
        <v>830</v>
      </c>
      <c r="S114" s="310">
        <v>684090</v>
      </c>
      <c r="U114" s="310">
        <v>934735</v>
      </c>
      <c r="V114" s="310">
        <v>15072</v>
      </c>
      <c r="W114" s="310">
        <v>1288</v>
      </c>
      <c r="X114" s="310">
        <v>390961.18</v>
      </c>
      <c r="Y114" s="310">
        <v>68988.12</v>
      </c>
    </row>
    <row r="115" spans="1:28" x14ac:dyDescent="0.25">
      <c r="A115" t="s">
        <v>2935</v>
      </c>
      <c r="B115" s="310">
        <v>336559.31</v>
      </c>
      <c r="C115" s="310">
        <v>27786.52</v>
      </c>
      <c r="D115" s="310">
        <v>20790.34</v>
      </c>
      <c r="E115" s="310">
        <v>802744.45</v>
      </c>
      <c r="F115" s="310">
        <v>495922.93</v>
      </c>
      <c r="J115" s="310">
        <v>-831.78</v>
      </c>
      <c r="M115" s="310">
        <v>424546.92</v>
      </c>
      <c r="N115" s="310">
        <v>1731639.01</v>
      </c>
      <c r="O115" s="310">
        <v>1407754.2</v>
      </c>
      <c r="P115" s="310">
        <v>9600</v>
      </c>
      <c r="Q115" s="310">
        <v>660.56</v>
      </c>
      <c r="R115" s="310">
        <v>1140</v>
      </c>
      <c r="S115" s="310">
        <v>1403100</v>
      </c>
      <c r="T115" s="310">
        <v>135600</v>
      </c>
      <c r="U115" s="310">
        <v>2020114</v>
      </c>
      <c r="W115" s="310">
        <v>13028</v>
      </c>
      <c r="X115" s="310">
        <v>1202832.72</v>
      </c>
      <c r="Y115" s="310">
        <v>193430.64</v>
      </c>
    </row>
    <row r="116" spans="1:28" x14ac:dyDescent="0.25">
      <c r="A116" t="s">
        <v>2936</v>
      </c>
      <c r="B116" s="310">
        <v>340497.91</v>
      </c>
      <c r="C116" s="310">
        <v>0</v>
      </c>
      <c r="D116" s="310">
        <v>12896.61</v>
      </c>
      <c r="E116" s="310">
        <v>510586.4</v>
      </c>
      <c r="F116" s="310">
        <v>211289.06</v>
      </c>
      <c r="G116" s="310">
        <v>0</v>
      </c>
      <c r="J116" s="310">
        <v>12</v>
      </c>
      <c r="M116" s="310">
        <v>-1206287.99</v>
      </c>
      <c r="N116" s="310">
        <v>2353915.73</v>
      </c>
      <c r="O116" s="310">
        <v>498973.82</v>
      </c>
      <c r="Q116" s="310">
        <v>354.82</v>
      </c>
      <c r="S116" s="310">
        <v>543940</v>
      </c>
      <c r="U116" s="310">
        <v>638980</v>
      </c>
      <c r="V116" s="310">
        <v>500</v>
      </c>
      <c r="W116" s="310">
        <v>14916</v>
      </c>
      <c r="X116" s="310">
        <v>327857.81</v>
      </c>
      <c r="Y116" s="310">
        <v>133384.59</v>
      </c>
    </row>
    <row r="117" spans="1:28" x14ac:dyDescent="0.25">
      <c r="A117" t="s">
        <v>2937</v>
      </c>
      <c r="B117" s="310">
        <v>991914.02</v>
      </c>
      <c r="C117" s="310">
        <v>21958.85</v>
      </c>
      <c r="D117" s="310">
        <v>72643.16</v>
      </c>
      <c r="E117" s="310">
        <v>2220354.5699999998</v>
      </c>
      <c r="F117" s="310">
        <v>557433.24</v>
      </c>
      <c r="G117" s="310">
        <v>0</v>
      </c>
      <c r="H117" s="310">
        <v>0</v>
      </c>
      <c r="I117" s="310">
        <v>110000</v>
      </c>
      <c r="J117" s="310">
        <v>124.68</v>
      </c>
      <c r="M117" s="310">
        <v>2522891.41</v>
      </c>
      <c r="N117" s="310">
        <v>1221990.08</v>
      </c>
      <c r="O117" s="310">
        <v>1801740.85</v>
      </c>
      <c r="P117" s="310">
        <v>494521.25</v>
      </c>
      <c r="Q117" s="310">
        <v>1179.18</v>
      </c>
      <c r="R117" s="310">
        <v>1280</v>
      </c>
      <c r="S117" s="310">
        <v>1392300</v>
      </c>
      <c r="U117" s="310">
        <v>1912920</v>
      </c>
      <c r="V117" s="310">
        <v>500</v>
      </c>
      <c r="W117" s="310">
        <v>13744</v>
      </c>
      <c r="X117" s="310">
        <v>1540275.2</v>
      </c>
      <c r="Y117" s="310">
        <v>212107.34</v>
      </c>
      <c r="AB117" s="310">
        <v>2177.0700000000002</v>
      </c>
    </row>
    <row r="118" spans="1:28" x14ac:dyDescent="0.25">
      <c r="A118" t="s">
        <v>2938</v>
      </c>
      <c r="B118" s="310">
        <v>947227.48</v>
      </c>
      <c r="C118" s="310">
        <v>0</v>
      </c>
      <c r="D118" s="310">
        <v>137760.19</v>
      </c>
      <c r="E118" s="310">
        <v>819496.26</v>
      </c>
      <c r="F118" s="310">
        <v>78209.149999999994</v>
      </c>
      <c r="G118" s="310">
        <v>0</v>
      </c>
      <c r="H118" s="310">
        <v>40474.47</v>
      </c>
      <c r="I118" s="310">
        <v>28518</v>
      </c>
      <c r="J118" s="310">
        <v>5671</v>
      </c>
      <c r="K118" s="310">
        <v>54451</v>
      </c>
      <c r="M118" s="310">
        <v>193408.92</v>
      </c>
      <c r="N118" s="310">
        <v>1488507.55</v>
      </c>
      <c r="O118" s="310">
        <v>922924.45</v>
      </c>
      <c r="Q118" s="310">
        <v>875.97</v>
      </c>
      <c r="S118" s="310">
        <v>1002582</v>
      </c>
      <c r="U118" s="310">
        <v>1250460</v>
      </c>
      <c r="W118" s="310">
        <v>904</v>
      </c>
      <c r="X118" s="310">
        <v>376069.25</v>
      </c>
      <c r="Y118" s="310">
        <v>116787.03</v>
      </c>
      <c r="AB118" s="310">
        <v>10500</v>
      </c>
    </row>
    <row r="119" spans="1:28" x14ac:dyDescent="0.25">
      <c r="A119" t="s">
        <v>2939</v>
      </c>
      <c r="B119" s="310">
        <v>1325729.24</v>
      </c>
      <c r="C119" s="310">
        <v>0</v>
      </c>
      <c r="D119" s="310">
        <v>94692.71</v>
      </c>
      <c r="E119" s="310">
        <v>595136.72</v>
      </c>
      <c r="F119" s="310">
        <v>116115.96</v>
      </c>
      <c r="H119" s="310">
        <v>6600</v>
      </c>
      <c r="J119" s="310">
        <v>0</v>
      </c>
      <c r="K119" s="310">
        <v>208485</v>
      </c>
      <c r="M119" s="310">
        <v>518960.03</v>
      </c>
      <c r="N119" s="310">
        <v>1247302.3600000001</v>
      </c>
      <c r="O119" s="310">
        <v>1005071.95</v>
      </c>
      <c r="Q119" s="310">
        <v>1123.98</v>
      </c>
      <c r="S119" s="310">
        <v>949543</v>
      </c>
      <c r="U119" s="310">
        <v>1283258</v>
      </c>
      <c r="X119" s="310">
        <v>438707.42</v>
      </c>
      <c r="Y119" s="310">
        <v>83446.27</v>
      </c>
    </row>
    <row r="120" spans="1:28" x14ac:dyDescent="0.25">
      <c r="A120" t="s">
        <v>2940</v>
      </c>
      <c r="B120" s="310">
        <v>1107772.8700000001</v>
      </c>
      <c r="C120" s="310">
        <v>0</v>
      </c>
      <c r="D120" s="310">
        <v>17240.43</v>
      </c>
      <c r="E120" s="310">
        <v>511466.39</v>
      </c>
      <c r="F120" s="310">
        <v>73536.600000000006</v>
      </c>
      <c r="G120" s="310">
        <v>0</v>
      </c>
      <c r="H120" s="310">
        <v>67887.39</v>
      </c>
      <c r="I120" s="310">
        <v>12000</v>
      </c>
      <c r="J120" s="310">
        <v>6340.4</v>
      </c>
      <c r="K120" s="310">
        <v>112518.9</v>
      </c>
      <c r="M120" s="310">
        <v>-346621.88</v>
      </c>
      <c r="N120" s="310">
        <v>1693308.65</v>
      </c>
      <c r="O120" s="310">
        <v>927797.49</v>
      </c>
      <c r="Q120" s="310">
        <v>929.76</v>
      </c>
      <c r="S120" s="310">
        <v>929372.5</v>
      </c>
      <c r="U120" s="310">
        <v>1223996.5</v>
      </c>
      <c r="V120" s="310">
        <v>840</v>
      </c>
      <c r="W120" s="310">
        <v>1008</v>
      </c>
      <c r="X120" s="310">
        <v>389397.74</v>
      </c>
      <c r="Y120" s="310">
        <v>78274.679999999993</v>
      </c>
    </row>
    <row r="121" spans="1:28" x14ac:dyDescent="0.25">
      <c r="A121" t="s">
        <v>2941</v>
      </c>
      <c r="B121" s="310">
        <v>898842.87</v>
      </c>
      <c r="C121" s="310">
        <v>0</v>
      </c>
      <c r="D121" s="310">
        <v>206443.97</v>
      </c>
      <c r="E121" s="310">
        <v>832255.79</v>
      </c>
      <c r="F121" s="310">
        <v>255722.23</v>
      </c>
      <c r="H121" s="310">
        <v>149966.01999999999</v>
      </c>
      <c r="I121" s="310">
        <v>51444</v>
      </c>
      <c r="J121" s="310">
        <v>0</v>
      </c>
      <c r="M121" s="310">
        <v>2036761.22</v>
      </c>
      <c r="O121" s="310">
        <v>1035552.62</v>
      </c>
      <c r="Q121" s="310">
        <v>854.14</v>
      </c>
      <c r="S121" s="310">
        <v>1538104.5</v>
      </c>
      <c r="U121" s="310">
        <v>2071019.5</v>
      </c>
      <c r="V121" s="310">
        <v>4304</v>
      </c>
      <c r="X121" s="310">
        <v>322780.76</v>
      </c>
      <c r="Y121" s="310">
        <v>174025.38</v>
      </c>
      <c r="AB121" s="310">
        <v>47288</v>
      </c>
    </row>
    <row r="122" spans="1:28" x14ac:dyDescent="0.25">
      <c r="A122" t="s">
        <v>2942</v>
      </c>
      <c r="B122" s="310">
        <v>419294.85</v>
      </c>
      <c r="C122" s="310">
        <v>0</v>
      </c>
      <c r="D122" s="310">
        <v>129345.67</v>
      </c>
      <c r="E122" s="310">
        <v>305119.87</v>
      </c>
      <c r="F122" s="310">
        <v>106936.21</v>
      </c>
      <c r="G122" s="310">
        <v>0</v>
      </c>
      <c r="H122" s="310">
        <v>19792.419999999998</v>
      </c>
      <c r="I122" s="310">
        <v>36600</v>
      </c>
      <c r="J122" s="310">
        <v>2449</v>
      </c>
      <c r="M122" s="310">
        <v>416282.88</v>
      </c>
      <c r="N122" s="310">
        <v>345503.07</v>
      </c>
      <c r="O122" s="310">
        <v>703230.32</v>
      </c>
      <c r="Q122" s="310">
        <v>428.9</v>
      </c>
      <c r="S122" s="310">
        <v>577456.19999999995</v>
      </c>
      <c r="T122" s="310">
        <v>1351</v>
      </c>
      <c r="U122" s="310">
        <v>832903.4</v>
      </c>
      <c r="V122" s="310">
        <v>1532</v>
      </c>
      <c r="X122" s="310">
        <v>268290.40999999997</v>
      </c>
      <c r="Y122" s="310">
        <v>39671.379999999997</v>
      </c>
    </row>
    <row r="123" spans="1:28" x14ac:dyDescent="0.25">
      <c r="A123" t="s">
        <v>2943</v>
      </c>
      <c r="B123" s="310">
        <v>588018.53</v>
      </c>
      <c r="C123" s="310">
        <v>0</v>
      </c>
      <c r="D123" s="310">
        <v>101821.59</v>
      </c>
      <c r="E123" s="310">
        <v>469595.95</v>
      </c>
      <c r="F123" s="310">
        <v>147061.24</v>
      </c>
      <c r="G123" s="310">
        <v>0</v>
      </c>
      <c r="H123" s="310">
        <v>36126.11</v>
      </c>
      <c r="J123" s="310">
        <v>0</v>
      </c>
      <c r="M123" s="310">
        <v>-1307541.75</v>
      </c>
      <c r="N123" s="310">
        <v>2439641.09</v>
      </c>
      <c r="O123" s="310">
        <v>676728.33</v>
      </c>
      <c r="Q123" s="310">
        <v>577.29999999999995</v>
      </c>
      <c r="S123" s="310">
        <v>671891</v>
      </c>
      <c r="U123" s="310">
        <v>855291</v>
      </c>
      <c r="X123" s="310">
        <v>283999.98</v>
      </c>
      <c r="Y123" s="310">
        <v>68469.789999999994</v>
      </c>
      <c r="AB123" s="310">
        <v>3164</v>
      </c>
    </row>
    <row r="124" spans="1:28" x14ac:dyDescent="0.25">
      <c r="A124" t="s">
        <v>2944</v>
      </c>
      <c r="B124" s="310">
        <v>676442.17</v>
      </c>
      <c r="C124" s="310">
        <v>0</v>
      </c>
      <c r="D124" s="310">
        <v>236266.78</v>
      </c>
      <c r="E124" s="310">
        <v>570563.35</v>
      </c>
      <c r="F124" s="310">
        <v>124294.19</v>
      </c>
      <c r="G124" s="310">
        <v>0</v>
      </c>
      <c r="H124" s="310">
        <v>31900</v>
      </c>
      <c r="I124" s="310">
        <v>48550</v>
      </c>
      <c r="J124" s="310">
        <v>3868.01</v>
      </c>
      <c r="M124" s="310">
        <v>-1491330.92</v>
      </c>
      <c r="N124" s="310">
        <v>3028722.67</v>
      </c>
      <c r="O124" s="310">
        <v>712656.11</v>
      </c>
      <c r="Q124" s="310">
        <v>736.47</v>
      </c>
      <c r="S124" s="310">
        <v>894237.1</v>
      </c>
      <c r="U124" s="310">
        <v>1134243.1000000001</v>
      </c>
      <c r="V124" s="310">
        <v>720</v>
      </c>
      <c r="X124" s="310">
        <v>220669.18</v>
      </c>
      <c r="Y124" s="310">
        <v>235417.17</v>
      </c>
      <c r="AB124" s="310">
        <v>30723.5</v>
      </c>
    </row>
    <row r="125" spans="1:28" x14ac:dyDescent="0.25">
      <c r="A125" t="s">
        <v>2945</v>
      </c>
      <c r="B125" s="310">
        <v>441522.83</v>
      </c>
      <c r="C125" s="310">
        <v>0</v>
      </c>
      <c r="D125" s="310">
        <v>34592.31</v>
      </c>
      <c r="E125" s="310">
        <v>944666.13</v>
      </c>
      <c r="F125" s="310">
        <v>8472.7099999999991</v>
      </c>
      <c r="H125" s="310">
        <v>40600</v>
      </c>
      <c r="J125" s="310">
        <v>0</v>
      </c>
      <c r="M125" s="310">
        <v>1268482.83</v>
      </c>
      <c r="O125" s="310">
        <v>851953.21</v>
      </c>
      <c r="Q125" s="310">
        <v>369.12</v>
      </c>
      <c r="S125" s="310">
        <v>1032251.42</v>
      </c>
      <c r="U125" s="310">
        <v>1279578.42</v>
      </c>
      <c r="V125" s="310">
        <v>25632</v>
      </c>
      <c r="W125" s="310">
        <v>376</v>
      </c>
      <c r="X125" s="310">
        <v>244910.27</v>
      </c>
      <c r="Y125" s="310">
        <v>213655.91</v>
      </c>
      <c r="AB125" s="310">
        <v>250</v>
      </c>
    </row>
    <row r="126" spans="1:28" x14ac:dyDescent="0.25">
      <c r="A126" t="s">
        <v>2946</v>
      </c>
      <c r="B126" s="310">
        <v>523874.35</v>
      </c>
      <c r="C126" s="310">
        <v>0</v>
      </c>
      <c r="D126" s="310">
        <v>13394.6</v>
      </c>
      <c r="E126" s="310">
        <v>730933.43</v>
      </c>
      <c r="F126" s="310">
        <v>256715.18</v>
      </c>
      <c r="H126" s="310">
        <v>69359</v>
      </c>
      <c r="J126" s="310">
        <v>2060</v>
      </c>
      <c r="K126" s="310">
        <v>85640</v>
      </c>
      <c r="M126" s="310">
        <v>-1135870.18</v>
      </c>
      <c r="N126" s="310">
        <v>2656385</v>
      </c>
      <c r="O126" s="310">
        <v>1233114.79</v>
      </c>
      <c r="Q126" s="310">
        <v>669.82</v>
      </c>
      <c r="S126" s="310">
        <v>1555942.3</v>
      </c>
      <c r="T126" s="310">
        <v>102970</v>
      </c>
      <c r="U126" s="310">
        <v>2318087.2999999998</v>
      </c>
      <c r="X126" s="310">
        <v>507557.63</v>
      </c>
      <c r="Y126" s="310">
        <v>182664.64</v>
      </c>
      <c r="AB126" s="310">
        <v>37043.599999999999</v>
      </c>
    </row>
    <row r="127" spans="1:28" x14ac:dyDescent="0.25">
      <c r="A127" t="s">
        <v>2947</v>
      </c>
      <c r="B127" s="310">
        <v>697698.49</v>
      </c>
      <c r="C127" s="310">
        <v>30600</v>
      </c>
      <c r="D127" s="310">
        <v>18025.52</v>
      </c>
      <c r="E127" s="310">
        <v>211457.75</v>
      </c>
      <c r="F127" s="310">
        <v>188338.89</v>
      </c>
      <c r="H127" s="310">
        <v>50779.1</v>
      </c>
      <c r="J127" s="310">
        <v>424.3</v>
      </c>
      <c r="M127" s="310">
        <v>-1513336.85</v>
      </c>
      <c r="N127" s="310">
        <v>2668500</v>
      </c>
      <c r="O127" s="310">
        <v>745273.06</v>
      </c>
      <c r="P127" s="310">
        <v>102668</v>
      </c>
      <c r="Q127" s="310">
        <v>827.78</v>
      </c>
      <c r="S127" s="310">
        <v>1421468.9</v>
      </c>
      <c r="T127" s="310">
        <v>400</v>
      </c>
      <c r="U127" s="310">
        <v>1813746.9</v>
      </c>
      <c r="X127" s="310">
        <v>367423.01</v>
      </c>
      <c r="Y127" s="310">
        <v>133392.48000000001</v>
      </c>
      <c r="AB127" s="310">
        <v>16321.25</v>
      </c>
    </row>
    <row r="128" spans="1:28" x14ac:dyDescent="0.25">
      <c r="A128" t="s">
        <v>2948</v>
      </c>
      <c r="B128" s="310">
        <v>1336140.25</v>
      </c>
      <c r="C128" s="310">
        <v>0</v>
      </c>
      <c r="D128" s="310">
        <v>25210.43</v>
      </c>
      <c r="E128" s="310">
        <v>4488545.93</v>
      </c>
      <c r="F128" s="310">
        <v>459797.04</v>
      </c>
      <c r="G128" s="310">
        <v>0</v>
      </c>
      <c r="H128" s="310">
        <v>76474.3</v>
      </c>
      <c r="J128" s="310">
        <v>-357.95</v>
      </c>
      <c r="M128" s="310">
        <v>-3880517.46</v>
      </c>
      <c r="N128" s="310">
        <v>9526566.6699999999</v>
      </c>
      <c r="O128" s="310">
        <v>1949339.66</v>
      </c>
      <c r="P128" s="310">
        <v>564575</v>
      </c>
      <c r="Q128" s="310">
        <v>1196.72</v>
      </c>
      <c r="S128" s="310">
        <v>2560274.46</v>
      </c>
      <c r="T128" s="310">
        <v>141990</v>
      </c>
      <c r="U128" s="310">
        <v>3258172.46</v>
      </c>
      <c r="V128" s="310">
        <v>7300.1</v>
      </c>
      <c r="X128" s="310">
        <v>907927.42</v>
      </c>
      <c r="Y128" s="310">
        <v>392156.29</v>
      </c>
      <c r="AB128" s="310">
        <v>64291.48</v>
      </c>
    </row>
    <row r="129" spans="1:28" x14ac:dyDescent="0.25">
      <c r="A129" t="s">
        <v>2949</v>
      </c>
      <c r="B129" s="310">
        <v>752299.72</v>
      </c>
      <c r="C129" s="310">
        <v>0</v>
      </c>
      <c r="D129" s="310">
        <v>0</v>
      </c>
      <c r="E129" s="310">
        <v>352659.93</v>
      </c>
      <c r="F129" s="310">
        <v>209749.48</v>
      </c>
      <c r="H129" s="310">
        <v>43128.52</v>
      </c>
      <c r="J129" s="310">
        <v>0</v>
      </c>
      <c r="K129" s="310">
        <v>155940</v>
      </c>
      <c r="M129" s="310">
        <v>-1434181.38</v>
      </c>
      <c r="N129" s="310">
        <v>2647000</v>
      </c>
      <c r="O129" s="310">
        <v>731980.7</v>
      </c>
      <c r="Q129" s="310">
        <v>988.47</v>
      </c>
      <c r="S129" s="310">
        <v>1300153.5</v>
      </c>
      <c r="T129" s="310">
        <v>200</v>
      </c>
      <c r="U129" s="310">
        <v>1603061.58</v>
      </c>
      <c r="V129" s="310">
        <v>1132</v>
      </c>
      <c r="X129" s="310">
        <v>335693.46</v>
      </c>
      <c r="Y129" s="310">
        <v>104806.94</v>
      </c>
      <c r="AB129" s="310">
        <v>85806.7</v>
      </c>
    </row>
    <row r="130" spans="1:28" x14ac:dyDescent="0.25">
      <c r="A130" t="s">
        <v>2950</v>
      </c>
      <c r="B130" s="310">
        <v>233181.79</v>
      </c>
      <c r="C130" s="310">
        <v>0</v>
      </c>
      <c r="D130" s="310">
        <v>14739.13</v>
      </c>
      <c r="E130" s="310">
        <v>311920.19</v>
      </c>
      <c r="F130" s="310">
        <v>159181.23000000001</v>
      </c>
      <c r="H130" s="310">
        <v>44664</v>
      </c>
      <c r="J130" s="310">
        <v>15</v>
      </c>
      <c r="M130" s="310">
        <v>-1204759.21</v>
      </c>
      <c r="N130" s="310">
        <v>1913700</v>
      </c>
      <c r="O130" s="310">
        <v>591232.78</v>
      </c>
      <c r="P130" s="310">
        <v>94700</v>
      </c>
      <c r="Q130" s="310">
        <v>312.89999999999998</v>
      </c>
      <c r="S130" s="310">
        <v>548034</v>
      </c>
      <c r="T130" s="310">
        <v>300</v>
      </c>
      <c r="U130" s="310">
        <v>790101</v>
      </c>
      <c r="X130" s="310">
        <v>339085.11</v>
      </c>
      <c r="Y130" s="310">
        <v>119633.27</v>
      </c>
      <c r="AB130" s="310">
        <v>20357.75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L130"/>
  <sheetViews>
    <sheetView topLeftCell="L64" zoomScale="70" zoomScaleNormal="70" workbookViewId="0">
      <selection activeCell="AD101" sqref="AD101"/>
    </sheetView>
  </sheetViews>
  <sheetFormatPr defaultColWidth="9" defaultRowHeight="13.8" x14ac:dyDescent="0.25"/>
  <cols>
    <col min="1" max="1" width="6.5" style="38" customWidth="1"/>
    <col min="2" max="2" width="8.59765625" style="38" customWidth="1"/>
    <col min="3" max="3" width="6.5" style="45" customWidth="1"/>
    <col min="4" max="4" width="26.59765625" style="45" customWidth="1"/>
    <col min="5" max="5" width="43.69921875" customWidth="1"/>
    <col min="6" max="6" width="14.19921875" style="333" customWidth="1"/>
    <col min="7" max="7" width="31.09765625" style="333" bestFit="1" customWidth="1"/>
    <col min="8" max="8" width="22.69921875" style="333" bestFit="1" customWidth="1"/>
    <col min="9" max="9" width="17.5" bestFit="1" customWidth="1"/>
    <col min="10" max="10" width="8.796875"/>
    <col min="11" max="11" width="16.5" style="348" bestFit="1" customWidth="1"/>
    <col min="12" max="12" width="8.796875" style="348"/>
    <col min="13" max="13" width="17.8984375" style="348" customWidth="1"/>
    <col min="14" max="14" width="20.19921875" style="348" bestFit="1" customWidth="1"/>
    <col min="15" max="15" width="22.19921875" bestFit="1" customWidth="1"/>
    <col min="16" max="17" width="8.796875"/>
    <col min="18" max="18" width="14.796875" bestFit="1" customWidth="1"/>
    <col min="19" max="19" width="43.3984375" style="329" bestFit="1" customWidth="1"/>
    <col min="20" max="24" width="8.796875" style="329"/>
    <col min="25" max="25" width="19.19921875" style="325" bestFit="1" customWidth="1"/>
    <col min="26" max="32" width="8.796875" style="325"/>
    <col min="33" max="33" width="20.5" style="72" bestFit="1" customWidth="1"/>
    <col min="34" max="34" width="17.8984375" style="50" bestFit="1" customWidth="1"/>
    <col min="35" max="35" width="17.3984375" style="51" bestFit="1" customWidth="1"/>
    <col min="36" max="36" width="17.59765625" style="48" bestFit="1" customWidth="1"/>
    <col min="37" max="37" width="19.09765625" style="47" bestFit="1" customWidth="1"/>
    <col min="38" max="38" width="23.59765625" style="51" bestFit="1" customWidth="1"/>
    <col min="39" max="16384" width="9" style="55"/>
  </cols>
  <sheetData>
    <row r="1" spans="1:38" x14ac:dyDescent="0.25">
      <c r="A1" s="226"/>
      <c r="B1" s="226"/>
      <c r="E1" t="s">
        <v>2458</v>
      </c>
      <c r="F1" s="333" t="s">
        <v>2459</v>
      </c>
      <c r="G1" s="333" t="s">
        <v>2460</v>
      </c>
      <c r="H1" s="333" t="s">
        <v>2461</v>
      </c>
      <c r="I1" t="s">
        <v>2463</v>
      </c>
      <c r="J1" t="s">
        <v>2464</v>
      </c>
      <c r="K1" s="348" t="s">
        <v>2466</v>
      </c>
      <c r="L1" s="348" t="s">
        <v>2467</v>
      </c>
      <c r="M1" s="348" t="s">
        <v>2470</v>
      </c>
      <c r="N1" s="348" t="s">
        <v>2471</v>
      </c>
      <c r="O1" t="s">
        <v>2472</v>
      </c>
      <c r="P1" t="s">
        <v>2473</v>
      </c>
      <c r="Q1" t="s">
        <v>2474</v>
      </c>
      <c r="R1" t="s">
        <v>2475</v>
      </c>
      <c r="S1" s="329" t="s">
        <v>2478</v>
      </c>
      <c r="T1" s="329" t="s">
        <v>2479</v>
      </c>
      <c r="U1" s="329" t="s">
        <v>2480</v>
      </c>
      <c r="V1" s="329" t="s">
        <v>2616</v>
      </c>
      <c r="W1" s="329" t="s">
        <v>2481</v>
      </c>
      <c r="X1" s="329" t="s">
        <v>2483</v>
      </c>
      <c r="Y1" s="325" t="s">
        <v>2484</v>
      </c>
      <c r="Z1" s="325" t="s">
        <v>2485</v>
      </c>
      <c r="AA1" s="325" t="s">
        <v>2486</v>
      </c>
      <c r="AB1" s="325" t="s">
        <v>2487</v>
      </c>
      <c r="AC1" s="325" t="s">
        <v>2488</v>
      </c>
      <c r="AD1" s="325" t="s">
        <v>2617</v>
      </c>
      <c r="AE1" s="325" t="s">
        <v>2618</v>
      </c>
      <c r="AF1" s="325" t="s">
        <v>2490</v>
      </c>
      <c r="AG1" s="72" t="s">
        <v>6</v>
      </c>
      <c r="AH1" s="50" t="s">
        <v>7</v>
      </c>
      <c r="AI1" s="51" t="s">
        <v>8</v>
      </c>
      <c r="AJ1" s="52" t="s">
        <v>9</v>
      </c>
      <c r="AK1" s="53" t="s">
        <v>10</v>
      </c>
      <c r="AL1" s="54" t="s">
        <v>11</v>
      </c>
    </row>
    <row r="2" spans="1:38" x14ac:dyDescent="0.25">
      <c r="A2" s="226"/>
      <c r="B2" s="226"/>
      <c r="C2" s="45" t="s">
        <v>810</v>
      </c>
      <c r="E2" t="s">
        <v>2491</v>
      </c>
      <c r="F2" s="333" t="s">
        <v>2492</v>
      </c>
      <c r="G2" s="333" t="s">
        <v>2493</v>
      </c>
      <c r="H2" s="333" t="s">
        <v>2494</v>
      </c>
      <c r="I2" t="s">
        <v>2496</v>
      </c>
      <c r="J2" t="s">
        <v>2497</v>
      </c>
      <c r="K2" s="348" t="s">
        <v>2499</v>
      </c>
      <c r="L2" s="348" t="s">
        <v>2500</v>
      </c>
      <c r="M2" s="348" t="s">
        <v>2503</v>
      </c>
      <c r="N2" s="348" t="s">
        <v>2504</v>
      </c>
      <c r="O2" t="s">
        <v>2505</v>
      </c>
      <c r="P2" t="s">
        <v>2506</v>
      </c>
      <c r="Q2" t="s">
        <v>2507</v>
      </c>
      <c r="R2" t="s">
        <v>2508</v>
      </c>
      <c r="S2" s="329" t="s">
        <v>2511</v>
      </c>
      <c r="T2" s="329" t="s">
        <v>2512</v>
      </c>
      <c r="U2" s="329" t="s">
        <v>2513</v>
      </c>
      <c r="V2" s="329" t="s">
        <v>2622</v>
      </c>
      <c r="W2" s="329" t="s">
        <v>2514</v>
      </c>
      <c r="X2" s="329" t="s">
        <v>2516</v>
      </c>
      <c r="Y2" s="325" t="s">
        <v>2517</v>
      </c>
      <c r="Z2" s="325" t="s">
        <v>2518</v>
      </c>
      <c r="AA2" s="325" t="s">
        <v>2519</v>
      </c>
      <c r="AB2" s="325" t="s">
        <v>2520</v>
      </c>
      <c r="AC2" s="325" t="s">
        <v>2521</v>
      </c>
      <c r="AD2" s="325" t="s">
        <v>2623</v>
      </c>
      <c r="AE2" s="325" t="s">
        <v>2624</v>
      </c>
      <c r="AF2" s="325" t="s">
        <v>2523</v>
      </c>
    </row>
    <row r="3" spans="1:38" ht="14.4" thickBot="1" x14ac:dyDescent="0.3">
      <c r="A3" s="226"/>
      <c r="B3" s="226"/>
      <c r="E3" t="s">
        <v>2524</v>
      </c>
      <c r="F3" s="334">
        <v>82342482.5</v>
      </c>
      <c r="G3" s="334">
        <v>2463126.86</v>
      </c>
      <c r="H3" s="334">
        <v>9568688.6300000008</v>
      </c>
      <c r="I3" s="310">
        <v>119788118.69</v>
      </c>
      <c r="J3" s="310">
        <v>29399196.399999999</v>
      </c>
      <c r="K3" s="349">
        <v>1041905.1</v>
      </c>
      <c r="L3" s="349">
        <v>2709651.29</v>
      </c>
      <c r="M3" s="349">
        <v>5400903.3499999996</v>
      </c>
      <c r="N3" s="349">
        <v>153621.12</v>
      </c>
      <c r="O3" s="310">
        <v>8074770.3499999996</v>
      </c>
      <c r="P3" s="310">
        <v>-134530.95000000001</v>
      </c>
      <c r="Q3" s="310">
        <v>6127042.1600000001</v>
      </c>
      <c r="R3" s="310">
        <v>220838199.25999999</v>
      </c>
      <c r="S3" s="330">
        <v>116975305.14</v>
      </c>
      <c r="T3" s="330">
        <v>5399351.1600000001</v>
      </c>
      <c r="U3" s="330">
        <v>95235.43</v>
      </c>
      <c r="V3" s="330">
        <v>4740</v>
      </c>
      <c r="W3" s="330">
        <v>129180592.38</v>
      </c>
      <c r="X3" s="330">
        <v>9724974.4800000004</v>
      </c>
      <c r="Y3" s="326">
        <v>168902388.02000001</v>
      </c>
      <c r="Z3" s="326">
        <v>719941.6</v>
      </c>
      <c r="AA3" s="326">
        <v>391422.59</v>
      </c>
      <c r="AB3" s="326">
        <v>69481119</v>
      </c>
      <c r="AC3" s="326">
        <v>19600011.140000001</v>
      </c>
      <c r="AD3" s="326">
        <v>150148.35</v>
      </c>
      <c r="AE3" s="326">
        <v>25</v>
      </c>
      <c r="AF3" s="326">
        <v>2785091.49</v>
      </c>
      <c r="AG3" s="72">
        <f t="shared" ref="AG3:AL3" si="0">SUM(AG4:AG130)</f>
        <v>94374297.99000001</v>
      </c>
      <c r="AH3" s="50">
        <f t="shared" si="0"/>
        <v>9306080.8599999975</v>
      </c>
      <c r="AI3" s="51">
        <f t="shared" si="0"/>
        <v>85068217.130000025</v>
      </c>
      <c r="AJ3" s="48">
        <f t="shared" si="0"/>
        <v>261380198.58999991</v>
      </c>
      <c r="AK3" s="47">
        <f t="shared" si="0"/>
        <v>262030147.18999994</v>
      </c>
      <c r="AL3" s="56">
        <f t="shared" si="0"/>
        <v>-649948.59999999753</v>
      </c>
    </row>
    <row r="4" spans="1:38" ht="14.4" thickBot="1" x14ac:dyDescent="0.3">
      <c r="A4" s="38" t="s">
        <v>362</v>
      </c>
      <c r="B4" s="38" t="s">
        <v>364</v>
      </c>
      <c r="C4" s="63">
        <v>6411</v>
      </c>
      <c r="D4" s="64" t="s">
        <v>683</v>
      </c>
      <c r="E4" t="s">
        <v>2824</v>
      </c>
      <c r="F4" s="334">
        <v>1773451.72</v>
      </c>
      <c r="G4" s="334">
        <v>113251.5</v>
      </c>
      <c r="H4" s="334">
        <v>121504.07</v>
      </c>
      <c r="I4" s="310">
        <v>4713855.93</v>
      </c>
      <c r="J4" s="310">
        <v>572189.59</v>
      </c>
      <c r="K4" s="349">
        <v>0</v>
      </c>
      <c r="L4" s="349">
        <v>3200</v>
      </c>
      <c r="N4" s="349">
        <v>1550.53</v>
      </c>
      <c r="O4" s="310">
        <v>829859</v>
      </c>
      <c r="Q4" s="310">
        <v>4580948.88</v>
      </c>
      <c r="R4" s="310">
        <v>1723269</v>
      </c>
      <c r="S4" s="330">
        <v>1712988.88</v>
      </c>
      <c r="T4" s="330">
        <v>1</v>
      </c>
      <c r="U4" s="330">
        <v>2487.65</v>
      </c>
      <c r="W4" s="330">
        <v>1428767</v>
      </c>
      <c r="X4" s="330">
        <v>530550</v>
      </c>
      <c r="Y4" s="326">
        <v>2032372.79</v>
      </c>
      <c r="Z4" s="326">
        <v>39640</v>
      </c>
      <c r="AA4" s="326">
        <v>45518</v>
      </c>
      <c r="AB4" s="326">
        <v>1107340.3600000001</v>
      </c>
      <c r="AC4" s="326">
        <v>259497.98</v>
      </c>
      <c r="AF4" s="326">
        <v>35000</v>
      </c>
      <c r="AG4" s="351">
        <f>SUM(F4:H4)</f>
        <v>2008207.29</v>
      </c>
      <c r="AH4" s="350">
        <f>SUM(K4:N4)</f>
        <v>4750.53</v>
      </c>
      <c r="AI4" s="352">
        <f>AG4-AH4</f>
        <v>2003456.76</v>
      </c>
      <c r="AJ4" s="353">
        <f>SUM(S4:X4)</f>
        <v>3674794.53</v>
      </c>
      <c r="AK4" s="354">
        <f>SUM(Y4:AF4)</f>
        <v>3519369.1300000004</v>
      </c>
      <c r="AL4" s="56">
        <f>AJ4-AK4</f>
        <v>155425.39999999944</v>
      </c>
    </row>
    <row r="5" spans="1:38" ht="14.4" thickBot="1" x14ac:dyDescent="0.3">
      <c r="A5" s="38" t="s">
        <v>362</v>
      </c>
      <c r="B5" s="38" t="s">
        <v>364</v>
      </c>
      <c r="C5" s="63">
        <v>2059</v>
      </c>
      <c r="D5" s="64" t="s">
        <v>684</v>
      </c>
      <c r="E5" t="s">
        <v>2825</v>
      </c>
      <c r="F5" s="334">
        <v>395450.88</v>
      </c>
      <c r="G5" s="334">
        <v>18437</v>
      </c>
      <c r="H5" s="334">
        <v>123513.13</v>
      </c>
      <c r="I5" s="310">
        <v>493172.16</v>
      </c>
      <c r="J5" s="310">
        <v>266834.5</v>
      </c>
      <c r="K5" s="349">
        <v>0</v>
      </c>
      <c r="L5" s="349">
        <v>0</v>
      </c>
      <c r="N5" s="349">
        <v>741.93</v>
      </c>
      <c r="O5" s="310">
        <v>138995</v>
      </c>
      <c r="Q5" s="310">
        <v>-623845.18999999994</v>
      </c>
      <c r="R5" s="310">
        <v>1740746.12</v>
      </c>
      <c r="S5" s="330">
        <v>764744.33</v>
      </c>
      <c r="U5" s="330">
        <v>157.6</v>
      </c>
      <c r="W5" s="330">
        <v>1043083.1</v>
      </c>
      <c r="X5" s="330">
        <v>122000</v>
      </c>
      <c r="Y5" s="326">
        <v>1237365.1000000001</v>
      </c>
      <c r="AB5" s="326">
        <v>434406.52</v>
      </c>
      <c r="AC5" s="326">
        <v>213223.6</v>
      </c>
      <c r="AF5" s="326">
        <v>4220</v>
      </c>
      <c r="AG5" s="351">
        <f t="shared" ref="AG5:AG68" si="1">SUM(F5:H5)</f>
        <v>537401.01</v>
      </c>
      <c r="AH5" s="350">
        <f t="shared" ref="AH5:AH68" si="2">SUM(K5:N5)</f>
        <v>741.93</v>
      </c>
      <c r="AI5" s="352">
        <f t="shared" ref="AI5:AI68" si="3">AG5-AH5</f>
        <v>536659.07999999996</v>
      </c>
      <c r="AJ5" s="353">
        <f t="shared" ref="AJ5:AJ68" si="4">SUM(S5:X5)</f>
        <v>1929985.0299999998</v>
      </c>
      <c r="AK5" s="354">
        <f t="shared" ref="AK5:AK68" si="5">SUM(Y5:AF5)</f>
        <v>1889215.2200000002</v>
      </c>
      <c r="AL5" s="56">
        <f t="shared" ref="AL5:AL68" si="6">AJ5-AK5</f>
        <v>40769.80999999959</v>
      </c>
    </row>
    <row r="6" spans="1:38" ht="14.4" thickBot="1" x14ac:dyDescent="0.3">
      <c r="A6" s="38" t="s">
        <v>362</v>
      </c>
      <c r="B6" s="38" t="s">
        <v>364</v>
      </c>
      <c r="C6" s="63">
        <v>6691</v>
      </c>
      <c r="D6" s="64" t="s">
        <v>685</v>
      </c>
      <c r="E6" t="s">
        <v>2826</v>
      </c>
      <c r="F6" s="334">
        <v>1053830.8899999999</v>
      </c>
      <c r="G6" s="334">
        <v>51505</v>
      </c>
      <c r="H6" s="334">
        <v>139956.70000000001</v>
      </c>
      <c r="I6" s="310">
        <v>493800.26</v>
      </c>
      <c r="J6" s="310">
        <v>380166.99</v>
      </c>
      <c r="K6" s="349">
        <v>0</v>
      </c>
      <c r="L6" s="349">
        <v>0</v>
      </c>
      <c r="M6" s="349">
        <v>253780</v>
      </c>
      <c r="N6" s="349">
        <v>103.33</v>
      </c>
      <c r="O6" s="310">
        <v>89300</v>
      </c>
      <c r="Q6" s="310">
        <v>-369380.42</v>
      </c>
      <c r="R6" s="310">
        <v>2169071.4500000002</v>
      </c>
      <c r="S6" s="330">
        <v>1728592.99</v>
      </c>
      <c r="U6" s="330">
        <v>694.68</v>
      </c>
      <c r="W6" s="330">
        <v>1690844.1</v>
      </c>
      <c r="X6" s="330">
        <v>287990</v>
      </c>
      <c r="Y6" s="326">
        <v>2666421.1</v>
      </c>
      <c r="Z6" s="326">
        <v>5250</v>
      </c>
      <c r="AA6" s="326">
        <v>1288</v>
      </c>
      <c r="AB6" s="326">
        <v>746827.71</v>
      </c>
      <c r="AC6" s="326">
        <v>150922.48000000001</v>
      </c>
      <c r="AF6" s="326">
        <v>161027</v>
      </c>
      <c r="AG6" s="351">
        <f t="shared" si="1"/>
        <v>1245292.5899999999</v>
      </c>
      <c r="AH6" s="350">
        <f t="shared" si="2"/>
        <v>253883.33</v>
      </c>
      <c r="AI6" s="352">
        <f t="shared" si="3"/>
        <v>991409.25999999989</v>
      </c>
      <c r="AJ6" s="353">
        <f t="shared" si="4"/>
        <v>3708121.77</v>
      </c>
      <c r="AK6" s="354">
        <f t="shared" si="5"/>
        <v>3731736.29</v>
      </c>
      <c r="AL6" s="56">
        <f t="shared" si="6"/>
        <v>-23614.520000000019</v>
      </c>
    </row>
    <row r="7" spans="1:38" ht="14.4" thickBot="1" x14ac:dyDescent="0.3">
      <c r="A7" s="38" t="s">
        <v>362</v>
      </c>
      <c r="B7" s="38" t="s">
        <v>364</v>
      </c>
      <c r="C7" s="63">
        <v>3434</v>
      </c>
      <c r="D7" s="64" t="s">
        <v>686</v>
      </c>
      <c r="E7" t="s">
        <v>2827</v>
      </c>
      <c r="F7" s="334">
        <v>811199.08</v>
      </c>
      <c r="G7" s="334">
        <v>29467</v>
      </c>
      <c r="H7" s="334">
        <v>224545.64</v>
      </c>
      <c r="I7" s="310">
        <v>346525.1</v>
      </c>
      <c r="J7" s="310">
        <v>306252.59000000003</v>
      </c>
      <c r="K7" s="349">
        <v>0</v>
      </c>
      <c r="L7" s="349">
        <v>0</v>
      </c>
      <c r="M7" s="349">
        <v>421069</v>
      </c>
      <c r="N7" s="349">
        <v>695.38</v>
      </c>
      <c r="Q7" s="310">
        <v>1263840.8400000001</v>
      </c>
      <c r="R7" s="310">
        <v>235221.96</v>
      </c>
      <c r="S7" s="330">
        <v>992788.4</v>
      </c>
      <c r="U7" s="330">
        <v>701.07</v>
      </c>
      <c r="W7" s="330">
        <v>1827261.2</v>
      </c>
      <c r="X7" s="330">
        <v>198454</v>
      </c>
      <c r="Y7" s="326">
        <v>2032341.2</v>
      </c>
      <c r="AA7" s="326">
        <v>3832</v>
      </c>
      <c r="AB7" s="326">
        <v>1000475.98</v>
      </c>
      <c r="AC7" s="326">
        <v>143853.26</v>
      </c>
      <c r="AF7" s="326">
        <v>41540</v>
      </c>
      <c r="AG7" s="351">
        <f t="shared" si="1"/>
        <v>1065211.72</v>
      </c>
      <c r="AH7" s="350">
        <f t="shared" si="2"/>
        <v>421764.38</v>
      </c>
      <c r="AI7" s="352">
        <f t="shared" si="3"/>
        <v>643447.34</v>
      </c>
      <c r="AJ7" s="353">
        <f t="shared" si="4"/>
        <v>3019204.67</v>
      </c>
      <c r="AK7" s="354">
        <f t="shared" si="5"/>
        <v>3222042.4399999995</v>
      </c>
      <c r="AL7" s="56">
        <f t="shared" si="6"/>
        <v>-202837.76999999955</v>
      </c>
    </row>
    <row r="8" spans="1:38" ht="14.4" thickBot="1" x14ac:dyDescent="0.3">
      <c r="A8" s="38" t="s">
        <v>362</v>
      </c>
      <c r="B8" s="38" t="s">
        <v>364</v>
      </c>
      <c r="C8" s="63">
        <v>3172</v>
      </c>
      <c r="D8" s="64" t="s">
        <v>687</v>
      </c>
      <c r="E8" t="s">
        <v>2828</v>
      </c>
      <c r="F8" s="334">
        <v>832792.69</v>
      </c>
      <c r="G8" s="334">
        <v>54116</v>
      </c>
      <c r="H8" s="334">
        <v>77369.22</v>
      </c>
      <c r="I8" s="310">
        <v>30934.23</v>
      </c>
      <c r="J8" s="310">
        <v>152797.31</v>
      </c>
      <c r="K8" s="349">
        <v>4900</v>
      </c>
      <c r="L8" s="349">
        <v>56327.42</v>
      </c>
      <c r="M8" s="349">
        <v>442015</v>
      </c>
      <c r="N8" s="349">
        <v>485.81</v>
      </c>
      <c r="Q8" s="310">
        <v>-1067775.55</v>
      </c>
      <c r="R8" s="310">
        <v>1649277.25</v>
      </c>
      <c r="S8" s="330">
        <v>1009872.61</v>
      </c>
      <c r="U8" s="330">
        <v>906.26</v>
      </c>
      <c r="W8" s="330">
        <v>765743.6</v>
      </c>
      <c r="X8" s="330">
        <v>165660</v>
      </c>
      <c r="Y8" s="326">
        <v>932393.6</v>
      </c>
      <c r="AB8" s="326">
        <v>901048.26</v>
      </c>
      <c r="AC8" s="326">
        <v>45961.09</v>
      </c>
      <c r="AG8" s="351">
        <f t="shared" si="1"/>
        <v>964277.90999999992</v>
      </c>
      <c r="AH8" s="350">
        <f t="shared" si="2"/>
        <v>503728.23</v>
      </c>
      <c r="AI8" s="352">
        <f t="shared" si="3"/>
        <v>460549.67999999993</v>
      </c>
      <c r="AJ8" s="353">
        <f t="shared" si="4"/>
        <v>1942182.47</v>
      </c>
      <c r="AK8" s="354">
        <f t="shared" si="5"/>
        <v>1879402.95</v>
      </c>
      <c r="AL8" s="56">
        <f t="shared" si="6"/>
        <v>62779.520000000019</v>
      </c>
    </row>
    <row r="9" spans="1:38" ht="14.4" thickBot="1" x14ac:dyDescent="0.3">
      <c r="A9" s="38" t="s">
        <v>362</v>
      </c>
      <c r="B9" s="38" t="s">
        <v>364</v>
      </c>
      <c r="C9" s="63">
        <v>3172</v>
      </c>
      <c r="D9" s="64" t="s">
        <v>688</v>
      </c>
      <c r="E9" t="s">
        <v>2829</v>
      </c>
      <c r="F9" s="334">
        <v>734056.38</v>
      </c>
      <c r="G9" s="334">
        <v>4601</v>
      </c>
      <c r="H9" s="334">
        <v>152607.54</v>
      </c>
      <c r="I9" s="310">
        <v>230739.21</v>
      </c>
      <c r="J9" s="310">
        <v>355872.49</v>
      </c>
      <c r="K9" s="349">
        <v>0</v>
      </c>
      <c r="N9" s="349">
        <v>302.04000000000002</v>
      </c>
      <c r="O9" s="310">
        <v>61650</v>
      </c>
      <c r="Q9" s="310">
        <v>126948.67</v>
      </c>
      <c r="R9" s="310">
        <v>991159.3</v>
      </c>
      <c r="S9" s="330">
        <v>908444.19</v>
      </c>
      <c r="T9" s="330">
        <v>46200</v>
      </c>
      <c r="U9" s="330">
        <v>767.4</v>
      </c>
      <c r="W9" s="330">
        <v>1018085.4</v>
      </c>
      <c r="X9" s="330">
        <v>165720</v>
      </c>
      <c r="Y9" s="326">
        <v>1330168.3999999999</v>
      </c>
      <c r="AB9" s="326">
        <v>371517.02</v>
      </c>
      <c r="AC9" s="326">
        <v>99214.96</v>
      </c>
      <c r="AF9" s="326">
        <v>40500</v>
      </c>
      <c r="AG9" s="351">
        <f t="shared" si="1"/>
        <v>891264.92</v>
      </c>
      <c r="AH9" s="350">
        <f t="shared" si="2"/>
        <v>302.04000000000002</v>
      </c>
      <c r="AI9" s="352">
        <f t="shared" si="3"/>
        <v>890962.88</v>
      </c>
      <c r="AJ9" s="353">
        <f t="shared" si="4"/>
        <v>2139216.9900000002</v>
      </c>
      <c r="AK9" s="354">
        <f t="shared" si="5"/>
        <v>1841400.38</v>
      </c>
      <c r="AL9" s="56">
        <f t="shared" si="6"/>
        <v>297816.61000000034</v>
      </c>
    </row>
    <row r="10" spans="1:38" ht="14.4" thickBot="1" x14ac:dyDescent="0.3">
      <c r="A10" s="38" t="s">
        <v>362</v>
      </c>
      <c r="B10" s="38" t="s">
        <v>364</v>
      </c>
      <c r="C10" s="63">
        <v>1819</v>
      </c>
      <c r="D10" s="64" t="s">
        <v>689</v>
      </c>
      <c r="E10" t="s">
        <v>2830</v>
      </c>
      <c r="F10" s="334">
        <v>509089.01</v>
      </c>
      <c r="G10" s="334">
        <v>2460</v>
      </c>
      <c r="H10" s="334">
        <v>118779.69</v>
      </c>
      <c r="I10" s="310">
        <v>809188.83</v>
      </c>
      <c r="J10" s="310">
        <v>37816.53</v>
      </c>
      <c r="K10" s="349">
        <v>0</v>
      </c>
      <c r="L10" s="349">
        <v>2118.8200000000002</v>
      </c>
      <c r="N10" s="349">
        <v>392.22</v>
      </c>
      <c r="O10" s="310">
        <v>292620</v>
      </c>
      <c r="Q10" s="310">
        <v>907291.98</v>
      </c>
      <c r="R10" s="310">
        <v>169383.81</v>
      </c>
      <c r="S10" s="330">
        <v>624119.81999999995</v>
      </c>
      <c r="U10" s="330">
        <v>530.19000000000005</v>
      </c>
      <c r="W10" s="330">
        <v>1413492.3</v>
      </c>
      <c r="X10" s="330">
        <v>125200</v>
      </c>
      <c r="Y10" s="326">
        <v>1585592.3</v>
      </c>
      <c r="AB10" s="326">
        <v>421089.95</v>
      </c>
      <c r="AC10" s="326">
        <v>50632.83</v>
      </c>
      <c r="AF10" s="326">
        <v>500</v>
      </c>
      <c r="AG10" s="351">
        <f t="shared" si="1"/>
        <v>630328.69999999995</v>
      </c>
      <c r="AH10" s="350">
        <f t="shared" si="2"/>
        <v>2511.04</v>
      </c>
      <c r="AI10" s="352">
        <f t="shared" si="3"/>
        <v>627817.65999999992</v>
      </c>
      <c r="AJ10" s="353">
        <f t="shared" si="4"/>
        <v>2163342.31</v>
      </c>
      <c r="AK10" s="354">
        <f t="shared" si="5"/>
        <v>2057815.08</v>
      </c>
      <c r="AL10" s="56">
        <f t="shared" si="6"/>
        <v>105527.22999999998</v>
      </c>
    </row>
    <row r="11" spans="1:38" ht="14.4" thickBot="1" x14ac:dyDescent="0.3">
      <c r="A11" s="38" t="s">
        <v>362</v>
      </c>
      <c r="B11" s="38" t="s">
        <v>364</v>
      </c>
      <c r="C11" s="63">
        <v>6183</v>
      </c>
      <c r="D11" s="64" t="s">
        <v>690</v>
      </c>
      <c r="E11" t="s">
        <v>2831</v>
      </c>
      <c r="F11" s="334">
        <v>1286172.3</v>
      </c>
      <c r="G11" s="334">
        <v>28322</v>
      </c>
      <c r="H11" s="334">
        <v>31617.08</v>
      </c>
      <c r="I11" s="310">
        <v>717546.34</v>
      </c>
      <c r="J11" s="310">
        <v>947949.69</v>
      </c>
      <c r="K11" s="349">
        <v>0</v>
      </c>
      <c r="N11" s="349">
        <v>1708.94</v>
      </c>
      <c r="O11" s="310">
        <v>115800</v>
      </c>
      <c r="Q11" s="310">
        <v>2354657.54</v>
      </c>
      <c r="R11" s="310">
        <v>668274.24</v>
      </c>
      <c r="S11" s="330">
        <v>1052493.49</v>
      </c>
      <c r="T11" s="330">
        <v>342950</v>
      </c>
      <c r="U11" s="330">
        <v>2219.52</v>
      </c>
      <c r="W11" s="330">
        <v>2377654.2999999998</v>
      </c>
      <c r="X11" s="330">
        <v>354726</v>
      </c>
      <c r="Y11" s="326">
        <v>2962748.3</v>
      </c>
      <c r="AB11" s="326">
        <v>1084875.33</v>
      </c>
      <c r="AC11" s="326">
        <v>151252.99</v>
      </c>
      <c r="AF11" s="326">
        <v>60000</v>
      </c>
      <c r="AG11" s="351">
        <f t="shared" si="1"/>
        <v>1346111.3800000001</v>
      </c>
      <c r="AH11" s="350">
        <f t="shared" si="2"/>
        <v>1708.94</v>
      </c>
      <c r="AI11" s="352">
        <f t="shared" si="3"/>
        <v>1344402.4400000002</v>
      </c>
      <c r="AJ11" s="353">
        <f t="shared" si="4"/>
        <v>4130043.3099999996</v>
      </c>
      <c r="AK11" s="354">
        <f t="shared" si="5"/>
        <v>4258876.62</v>
      </c>
      <c r="AL11" s="56">
        <f t="shared" si="6"/>
        <v>-128833.31000000052</v>
      </c>
    </row>
    <row r="12" spans="1:38" ht="14.4" thickBot="1" x14ac:dyDescent="0.3">
      <c r="A12" s="38" t="s">
        <v>362</v>
      </c>
      <c r="B12" s="38" t="s">
        <v>364</v>
      </c>
      <c r="C12" s="63">
        <v>2360</v>
      </c>
      <c r="D12" s="64" t="s">
        <v>691</v>
      </c>
      <c r="E12" t="s">
        <v>2832</v>
      </c>
      <c r="F12" s="334">
        <v>870934.2</v>
      </c>
      <c r="G12" s="334">
        <v>6966</v>
      </c>
      <c r="H12" s="334">
        <v>67969.649999999994</v>
      </c>
      <c r="I12" s="310">
        <v>748823.59</v>
      </c>
      <c r="J12" s="310">
        <v>238068.37</v>
      </c>
      <c r="K12" s="349">
        <v>0</v>
      </c>
      <c r="M12" s="349">
        <v>29650</v>
      </c>
      <c r="N12" s="349">
        <v>104.73</v>
      </c>
      <c r="O12" s="310">
        <v>8500</v>
      </c>
      <c r="Q12" s="310">
        <v>-229681.66</v>
      </c>
      <c r="R12" s="310">
        <v>2102009.77</v>
      </c>
      <c r="S12" s="330">
        <v>814614.35</v>
      </c>
      <c r="U12" s="330">
        <v>869.17</v>
      </c>
      <c r="W12" s="330">
        <v>1689798.5</v>
      </c>
      <c r="X12" s="330">
        <v>690528</v>
      </c>
      <c r="Y12" s="326">
        <v>2584001.5</v>
      </c>
      <c r="AB12" s="326">
        <v>343567.18</v>
      </c>
      <c r="AC12" s="326">
        <v>138062.37</v>
      </c>
      <c r="AF12" s="326">
        <v>108000</v>
      </c>
      <c r="AG12" s="351">
        <f t="shared" si="1"/>
        <v>945869.85</v>
      </c>
      <c r="AH12" s="350">
        <f t="shared" si="2"/>
        <v>29754.73</v>
      </c>
      <c r="AI12" s="352">
        <f t="shared" si="3"/>
        <v>916115.12</v>
      </c>
      <c r="AJ12" s="353">
        <f t="shared" si="4"/>
        <v>3195810.02</v>
      </c>
      <c r="AK12" s="354">
        <f t="shared" si="5"/>
        <v>3173631.0500000003</v>
      </c>
      <c r="AL12" s="56">
        <f t="shared" si="6"/>
        <v>22178.969999999739</v>
      </c>
    </row>
    <row r="13" spans="1:38" ht="14.4" thickBot="1" x14ac:dyDescent="0.3">
      <c r="A13" s="38" t="s">
        <v>362</v>
      </c>
      <c r="B13" s="38" t="s">
        <v>364</v>
      </c>
      <c r="C13" s="63">
        <v>5028</v>
      </c>
      <c r="D13" s="64" t="s">
        <v>692</v>
      </c>
      <c r="E13" t="s">
        <v>2833</v>
      </c>
      <c r="F13" s="334">
        <v>1052690.52</v>
      </c>
      <c r="G13" s="334">
        <v>62631</v>
      </c>
      <c r="H13" s="334">
        <v>59899.14</v>
      </c>
      <c r="I13" s="310">
        <v>1115568.98</v>
      </c>
      <c r="J13" s="310">
        <v>292757.26</v>
      </c>
      <c r="N13" s="349">
        <v>108.02</v>
      </c>
      <c r="O13" s="310">
        <v>29800</v>
      </c>
      <c r="Q13" s="310">
        <v>1165360.6100000001</v>
      </c>
      <c r="R13" s="310">
        <v>1442563.02</v>
      </c>
      <c r="S13" s="330">
        <v>887395.3</v>
      </c>
      <c r="T13" s="330">
        <v>23511.5</v>
      </c>
      <c r="U13" s="330">
        <v>1042.02</v>
      </c>
      <c r="W13" s="330">
        <v>1039539.9</v>
      </c>
      <c r="X13" s="330">
        <v>239710</v>
      </c>
      <c r="Y13" s="326">
        <v>1357049.9</v>
      </c>
      <c r="AB13" s="326">
        <v>713330.07</v>
      </c>
      <c r="AC13" s="326">
        <v>142603.5</v>
      </c>
      <c r="AF13" s="326">
        <v>32500</v>
      </c>
      <c r="AG13" s="351">
        <f t="shared" si="1"/>
        <v>1175220.6599999999</v>
      </c>
      <c r="AH13" s="350">
        <f t="shared" si="2"/>
        <v>108.02</v>
      </c>
      <c r="AI13" s="352">
        <f t="shared" si="3"/>
        <v>1175112.6399999999</v>
      </c>
      <c r="AJ13" s="353">
        <f t="shared" si="4"/>
        <v>2191198.7200000002</v>
      </c>
      <c r="AK13" s="354">
        <f t="shared" si="5"/>
        <v>2245483.4699999997</v>
      </c>
      <c r="AL13" s="56">
        <f t="shared" si="6"/>
        <v>-54284.749999999534</v>
      </c>
    </row>
    <row r="14" spans="1:38" ht="14.4" thickBot="1" x14ac:dyDescent="0.3">
      <c r="A14" s="38" t="s">
        <v>362</v>
      </c>
      <c r="B14" s="38" t="s">
        <v>364</v>
      </c>
      <c r="C14" s="63">
        <v>3227</v>
      </c>
      <c r="D14" s="64" t="s">
        <v>693</v>
      </c>
      <c r="E14" t="s">
        <v>2834</v>
      </c>
      <c r="F14" s="334">
        <v>403065.82</v>
      </c>
      <c r="G14" s="334">
        <v>3931</v>
      </c>
      <c r="H14" s="334">
        <v>46847.55</v>
      </c>
      <c r="I14" s="310">
        <v>943589.29</v>
      </c>
      <c r="J14" s="310">
        <v>230997.72</v>
      </c>
      <c r="K14" s="349">
        <v>0</v>
      </c>
      <c r="L14" s="349">
        <v>3</v>
      </c>
      <c r="M14" s="349">
        <v>170490</v>
      </c>
      <c r="N14" s="349">
        <v>294.60000000000002</v>
      </c>
      <c r="O14" s="310">
        <v>150400</v>
      </c>
      <c r="Q14" s="310">
        <v>911671.91</v>
      </c>
      <c r="R14" s="310">
        <v>484200</v>
      </c>
      <c r="S14" s="330">
        <v>795794.19</v>
      </c>
      <c r="T14" s="330">
        <v>44600</v>
      </c>
      <c r="U14" s="330">
        <v>444.28</v>
      </c>
      <c r="W14" s="330">
        <v>1554656.6</v>
      </c>
      <c r="X14" s="330">
        <v>232650</v>
      </c>
      <c r="Y14" s="326">
        <v>1777242.6</v>
      </c>
      <c r="AB14" s="326">
        <v>836714.76</v>
      </c>
      <c r="AC14" s="326">
        <v>102315.84</v>
      </c>
      <c r="AF14" s="326">
        <v>500</v>
      </c>
      <c r="AG14" s="351">
        <f t="shared" si="1"/>
        <v>453844.37</v>
      </c>
      <c r="AH14" s="350">
        <f t="shared" si="2"/>
        <v>170787.6</v>
      </c>
      <c r="AI14" s="352">
        <f t="shared" si="3"/>
        <v>283056.77</v>
      </c>
      <c r="AJ14" s="353">
        <f t="shared" si="4"/>
        <v>2628145.0700000003</v>
      </c>
      <c r="AK14" s="354">
        <f t="shared" si="5"/>
        <v>2716773.2</v>
      </c>
      <c r="AL14" s="56">
        <f t="shared" si="6"/>
        <v>-88628.129999999888</v>
      </c>
    </row>
    <row r="15" spans="1:38" ht="14.4" thickBot="1" x14ac:dyDescent="0.3">
      <c r="A15" s="38" t="s">
        <v>362</v>
      </c>
      <c r="B15" s="38" t="s">
        <v>364</v>
      </c>
      <c r="C15" s="63">
        <v>5146</v>
      </c>
      <c r="D15" s="64" t="s">
        <v>694</v>
      </c>
      <c r="E15" t="s">
        <v>2835</v>
      </c>
      <c r="F15" s="334">
        <v>1267859.32</v>
      </c>
      <c r="G15" s="334">
        <v>50212</v>
      </c>
      <c r="H15" s="334">
        <v>140986.29</v>
      </c>
      <c r="I15" s="310">
        <v>460466.17</v>
      </c>
      <c r="J15" s="310">
        <v>347766.11</v>
      </c>
      <c r="K15" s="349">
        <v>44885</v>
      </c>
      <c r="L15" s="349">
        <v>4517.8599999999997</v>
      </c>
      <c r="M15" s="349">
        <v>90000</v>
      </c>
      <c r="N15" s="349">
        <v>243.54</v>
      </c>
      <c r="O15" s="310">
        <v>221941</v>
      </c>
      <c r="Q15" s="310">
        <v>251884.68</v>
      </c>
      <c r="R15" s="310">
        <v>1884119.29</v>
      </c>
      <c r="S15" s="330">
        <v>1367205.03</v>
      </c>
      <c r="U15" s="330">
        <v>1521.65</v>
      </c>
      <c r="W15" s="330">
        <v>1657953.5</v>
      </c>
      <c r="X15" s="330">
        <v>170500</v>
      </c>
      <c r="Y15" s="326">
        <v>1974564.5</v>
      </c>
      <c r="Z15" s="326">
        <v>3240</v>
      </c>
      <c r="AA15" s="326">
        <v>3218</v>
      </c>
      <c r="AB15" s="326">
        <v>1244583.78</v>
      </c>
      <c r="AC15" s="326">
        <v>111875.38</v>
      </c>
      <c r="AF15" s="326">
        <v>90000</v>
      </c>
      <c r="AG15" s="351">
        <f t="shared" si="1"/>
        <v>1459057.61</v>
      </c>
      <c r="AH15" s="350">
        <f t="shared" si="2"/>
        <v>139646.39999999999</v>
      </c>
      <c r="AI15" s="352">
        <f t="shared" si="3"/>
        <v>1319411.2100000002</v>
      </c>
      <c r="AJ15" s="353">
        <f t="shared" si="4"/>
        <v>3197180.1799999997</v>
      </c>
      <c r="AK15" s="354">
        <f t="shared" si="5"/>
        <v>3427481.66</v>
      </c>
      <c r="AL15" s="56">
        <f t="shared" si="6"/>
        <v>-230301.48000000045</v>
      </c>
    </row>
    <row r="16" spans="1:38" ht="14.4" thickBot="1" x14ac:dyDescent="0.3">
      <c r="A16" s="38" t="s">
        <v>362</v>
      </c>
      <c r="B16" s="38" t="s">
        <v>364</v>
      </c>
      <c r="C16" s="63">
        <v>3255</v>
      </c>
      <c r="D16" s="64" t="s">
        <v>695</v>
      </c>
      <c r="E16" t="s">
        <v>2836</v>
      </c>
      <c r="F16" s="334">
        <v>459035.34</v>
      </c>
      <c r="G16" s="334">
        <v>0</v>
      </c>
      <c r="H16" s="334">
        <v>60814</v>
      </c>
      <c r="I16" s="310">
        <v>605358.41</v>
      </c>
      <c r="J16" s="310">
        <v>258442.41</v>
      </c>
      <c r="K16" s="349">
        <v>0</v>
      </c>
      <c r="N16" s="349">
        <v>144.52000000000001</v>
      </c>
      <c r="O16" s="310">
        <v>190115</v>
      </c>
      <c r="Q16" s="310">
        <v>-1126754.45</v>
      </c>
      <c r="R16" s="310">
        <v>2403607</v>
      </c>
      <c r="S16" s="330">
        <v>730865.24</v>
      </c>
      <c r="U16" s="330">
        <v>427.58</v>
      </c>
      <c r="W16" s="330">
        <v>1830995.8</v>
      </c>
      <c r="X16" s="330">
        <v>199176</v>
      </c>
      <c r="Y16" s="326">
        <v>2083454.8</v>
      </c>
      <c r="Z16" s="326">
        <v>19000</v>
      </c>
      <c r="AB16" s="326">
        <v>579917.14</v>
      </c>
      <c r="AC16" s="326">
        <v>137054.59</v>
      </c>
      <c r="AF16" s="326">
        <v>25500</v>
      </c>
      <c r="AG16" s="351">
        <f t="shared" si="1"/>
        <v>519849.34</v>
      </c>
      <c r="AH16" s="350">
        <f t="shared" si="2"/>
        <v>144.52000000000001</v>
      </c>
      <c r="AI16" s="352">
        <f t="shared" si="3"/>
        <v>519704.82</v>
      </c>
      <c r="AJ16" s="353">
        <f t="shared" si="4"/>
        <v>2761464.62</v>
      </c>
      <c r="AK16" s="354">
        <f t="shared" si="5"/>
        <v>2844926.53</v>
      </c>
      <c r="AL16" s="56">
        <f t="shared" si="6"/>
        <v>-83461.909999999683</v>
      </c>
    </row>
    <row r="17" spans="1:38" ht="14.4" thickBot="1" x14ac:dyDescent="0.3">
      <c r="A17" s="38" t="s">
        <v>362</v>
      </c>
      <c r="B17" s="38" t="s">
        <v>364</v>
      </c>
      <c r="C17" s="63">
        <v>4631</v>
      </c>
      <c r="D17" s="64" t="s">
        <v>696</v>
      </c>
      <c r="E17" t="s">
        <v>2837</v>
      </c>
      <c r="F17" s="334">
        <v>1107005.6100000001</v>
      </c>
      <c r="G17" s="334">
        <v>0</v>
      </c>
      <c r="H17" s="334">
        <v>218913.28</v>
      </c>
      <c r="I17" s="310">
        <v>364192.01</v>
      </c>
      <c r="J17" s="310">
        <v>340552</v>
      </c>
      <c r="K17" s="349">
        <v>0</v>
      </c>
      <c r="L17" s="349">
        <v>3</v>
      </c>
      <c r="N17" s="349">
        <v>755.7</v>
      </c>
      <c r="O17" s="310">
        <v>281635</v>
      </c>
      <c r="Q17" s="310">
        <v>-864109.94</v>
      </c>
      <c r="R17" s="310">
        <v>2696435.34</v>
      </c>
      <c r="S17" s="330">
        <v>852090.82</v>
      </c>
      <c r="T17" s="330">
        <v>150000</v>
      </c>
      <c r="U17" s="330">
        <v>1372.77</v>
      </c>
      <c r="W17" s="330">
        <v>1803232.2</v>
      </c>
      <c r="X17" s="330">
        <v>192639</v>
      </c>
      <c r="Y17" s="326">
        <v>2065860.2</v>
      </c>
      <c r="AB17" s="326">
        <v>743485.07</v>
      </c>
      <c r="AC17" s="326">
        <v>144236.12</v>
      </c>
      <c r="AF17" s="326">
        <v>129809.60000000001</v>
      </c>
      <c r="AG17" s="351">
        <f t="shared" si="1"/>
        <v>1325918.8900000001</v>
      </c>
      <c r="AH17" s="350">
        <f t="shared" si="2"/>
        <v>758.7</v>
      </c>
      <c r="AI17" s="352">
        <f t="shared" si="3"/>
        <v>1325160.1900000002</v>
      </c>
      <c r="AJ17" s="353">
        <f t="shared" si="4"/>
        <v>2999334.79</v>
      </c>
      <c r="AK17" s="354">
        <f t="shared" si="5"/>
        <v>3083390.99</v>
      </c>
      <c r="AL17" s="56">
        <f t="shared" si="6"/>
        <v>-84056.200000000186</v>
      </c>
    </row>
    <row r="18" spans="1:38" ht="14.4" thickBot="1" x14ac:dyDescent="0.3">
      <c r="A18" s="38" t="s">
        <v>362</v>
      </c>
      <c r="B18" s="38" t="s">
        <v>364</v>
      </c>
      <c r="C18" s="63">
        <v>4306</v>
      </c>
      <c r="D18" s="64" t="s">
        <v>697</v>
      </c>
      <c r="E18" t="s">
        <v>2838</v>
      </c>
      <c r="F18" s="334">
        <v>718856.42</v>
      </c>
      <c r="G18" s="334">
        <v>27340</v>
      </c>
      <c r="H18" s="334">
        <v>111689.65</v>
      </c>
      <c r="I18" s="310">
        <v>762887.28</v>
      </c>
      <c r="J18" s="310">
        <v>397883.82</v>
      </c>
      <c r="K18" s="349">
        <v>44636</v>
      </c>
      <c r="L18" s="349">
        <v>7330</v>
      </c>
      <c r="M18" s="349">
        <v>125000</v>
      </c>
      <c r="N18" s="349">
        <v>816.37</v>
      </c>
      <c r="O18" s="310">
        <v>193440</v>
      </c>
      <c r="Q18" s="310">
        <v>-658708.49</v>
      </c>
      <c r="R18" s="310">
        <v>2510757.66</v>
      </c>
      <c r="S18" s="330">
        <v>1044055.19</v>
      </c>
      <c r="T18" s="330">
        <v>95650</v>
      </c>
      <c r="U18" s="330">
        <v>657.04</v>
      </c>
      <c r="W18" s="330">
        <v>1853553.5</v>
      </c>
      <c r="X18" s="330">
        <v>370830</v>
      </c>
      <c r="Y18" s="326">
        <v>2416739.5</v>
      </c>
      <c r="AA18" s="326">
        <v>192</v>
      </c>
      <c r="AB18" s="326">
        <v>904615.89</v>
      </c>
      <c r="AC18" s="326">
        <v>222826.21</v>
      </c>
      <c r="AF18" s="326">
        <v>24986.5</v>
      </c>
      <c r="AG18" s="351">
        <f t="shared" si="1"/>
        <v>857886.07000000007</v>
      </c>
      <c r="AH18" s="350">
        <f t="shared" si="2"/>
        <v>177782.37</v>
      </c>
      <c r="AI18" s="352">
        <f t="shared" si="3"/>
        <v>680103.70000000007</v>
      </c>
      <c r="AJ18" s="353">
        <f t="shared" si="4"/>
        <v>3364745.73</v>
      </c>
      <c r="AK18" s="354">
        <f t="shared" si="5"/>
        <v>3569360.1</v>
      </c>
      <c r="AL18" s="56">
        <f t="shared" si="6"/>
        <v>-204614.37000000011</v>
      </c>
    </row>
    <row r="19" spans="1:38" ht="14.4" thickBot="1" x14ac:dyDescent="0.3">
      <c r="A19" s="38" t="s">
        <v>362</v>
      </c>
      <c r="B19" s="38" t="s">
        <v>364</v>
      </c>
      <c r="C19" s="63">
        <v>5667</v>
      </c>
      <c r="D19" s="64" t="s">
        <v>698</v>
      </c>
      <c r="E19" t="s">
        <v>2839</v>
      </c>
      <c r="F19" s="334">
        <v>1133402.8600000001</v>
      </c>
      <c r="G19" s="334">
        <v>0</v>
      </c>
      <c r="H19" s="334">
        <v>32243.34</v>
      </c>
      <c r="I19" s="310">
        <v>998781.9</v>
      </c>
      <c r="J19" s="310">
        <v>858002.6</v>
      </c>
      <c r="N19" s="349">
        <v>2049</v>
      </c>
      <c r="O19" s="310">
        <v>361453</v>
      </c>
      <c r="Q19" s="310">
        <v>2276460.4</v>
      </c>
      <c r="R19" s="310">
        <v>684118.79</v>
      </c>
      <c r="S19" s="330">
        <v>765025.29</v>
      </c>
      <c r="U19" s="330">
        <v>1377.45</v>
      </c>
      <c r="W19" s="330">
        <v>961305.5</v>
      </c>
      <c r="X19" s="330">
        <v>262890</v>
      </c>
      <c r="Y19" s="326">
        <v>1278491.5</v>
      </c>
      <c r="Z19" s="326">
        <v>19230</v>
      </c>
      <c r="AA19" s="326">
        <v>24035</v>
      </c>
      <c r="AB19" s="326">
        <v>632551.01</v>
      </c>
      <c r="AC19" s="326">
        <v>268941.21999999997</v>
      </c>
      <c r="AF19" s="326">
        <v>69000</v>
      </c>
      <c r="AG19" s="351">
        <f t="shared" si="1"/>
        <v>1165646.2000000002</v>
      </c>
      <c r="AH19" s="350">
        <f t="shared" si="2"/>
        <v>2049</v>
      </c>
      <c r="AI19" s="352">
        <f t="shared" si="3"/>
        <v>1163597.2000000002</v>
      </c>
      <c r="AJ19" s="353">
        <f t="shared" si="4"/>
        <v>1990598.24</v>
      </c>
      <c r="AK19" s="354">
        <f t="shared" si="5"/>
        <v>2292248.73</v>
      </c>
      <c r="AL19" s="56">
        <f t="shared" si="6"/>
        <v>-301650.49</v>
      </c>
    </row>
    <row r="20" spans="1:38" ht="14.4" thickBot="1" x14ac:dyDescent="0.3">
      <c r="A20" s="38" t="s">
        <v>362</v>
      </c>
      <c r="B20" s="38" t="s">
        <v>364</v>
      </c>
      <c r="C20" s="63">
        <v>1990</v>
      </c>
      <c r="D20" s="64" t="s">
        <v>699</v>
      </c>
      <c r="E20" t="s">
        <v>2840</v>
      </c>
      <c r="F20" s="334">
        <v>471335.02</v>
      </c>
      <c r="G20" s="334">
        <v>3095</v>
      </c>
      <c r="H20" s="334">
        <v>96068.84</v>
      </c>
      <c r="I20" s="310">
        <v>405750.13</v>
      </c>
      <c r="J20" s="310">
        <v>128514.46</v>
      </c>
      <c r="K20" s="349">
        <v>0</v>
      </c>
      <c r="M20" s="349">
        <v>82230</v>
      </c>
      <c r="N20" s="349">
        <v>338.25</v>
      </c>
      <c r="Q20" s="310">
        <v>-9063.74</v>
      </c>
      <c r="R20" s="310">
        <v>865361.67</v>
      </c>
      <c r="S20" s="330">
        <v>761781.96</v>
      </c>
      <c r="T20" s="330">
        <v>167490</v>
      </c>
      <c r="U20" s="330">
        <v>403.76</v>
      </c>
      <c r="W20" s="330">
        <v>1277254</v>
      </c>
      <c r="X20" s="330">
        <v>133100</v>
      </c>
      <c r="Y20" s="326">
        <v>1518821</v>
      </c>
      <c r="Z20" s="326">
        <v>560</v>
      </c>
      <c r="AA20" s="326">
        <v>4448</v>
      </c>
      <c r="AB20" s="326">
        <v>569851.53</v>
      </c>
      <c r="AC20" s="326">
        <v>79951.92</v>
      </c>
      <c r="AF20" s="326">
        <v>500</v>
      </c>
      <c r="AG20" s="351">
        <f t="shared" si="1"/>
        <v>570498.86</v>
      </c>
      <c r="AH20" s="350">
        <f t="shared" si="2"/>
        <v>82568.25</v>
      </c>
      <c r="AI20" s="352">
        <f t="shared" si="3"/>
        <v>487930.61</v>
      </c>
      <c r="AJ20" s="353">
        <f t="shared" si="4"/>
        <v>2340029.7199999997</v>
      </c>
      <c r="AK20" s="354">
        <f t="shared" si="5"/>
        <v>2174132.4500000002</v>
      </c>
      <c r="AL20" s="56">
        <f t="shared" si="6"/>
        <v>165897.26999999955</v>
      </c>
    </row>
    <row r="21" spans="1:38" ht="14.4" thickBot="1" x14ac:dyDescent="0.3">
      <c r="A21" s="38" t="s">
        <v>362</v>
      </c>
      <c r="B21" s="38" t="s">
        <v>364</v>
      </c>
      <c r="C21" s="63">
        <v>2504</v>
      </c>
      <c r="D21" s="64" t="s">
        <v>700</v>
      </c>
      <c r="E21" t="s">
        <v>2841</v>
      </c>
      <c r="F21" s="334">
        <v>537756.5</v>
      </c>
      <c r="G21" s="334">
        <v>27856.25</v>
      </c>
      <c r="H21" s="334">
        <v>60468.11</v>
      </c>
      <c r="I21" s="310">
        <v>456412.18</v>
      </c>
      <c r="J21" s="310">
        <v>360315.14</v>
      </c>
      <c r="K21" s="349">
        <v>0</v>
      </c>
      <c r="N21" s="349">
        <v>577.84</v>
      </c>
      <c r="O21" s="310">
        <v>56400</v>
      </c>
      <c r="Q21" s="310">
        <v>-296631.08</v>
      </c>
      <c r="R21" s="310">
        <v>1709584.67</v>
      </c>
      <c r="S21" s="330">
        <v>558423.37</v>
      </c>
      <c r="T21" s="330">
        <v>24200</v>
      </c>
      <c r="U21" s="330">
        <v>538.9</v>
      </c>
      <c r="W21" s="330">
        <v>1317099</v>
      </c>
      <c r="X21" s="330">
        <v>96060</v>
      </c>
      <c r="Y21" s="326">
        <v>1515167</v>
      </c>
      <c r="AB21" s="326">
        <v>329947.58</v>
      </c>
      <c r="AC21" s="326">
        <v>157829.94</v>
      </c>
      <c r="AF21" s="326">
        <v>20500</v>
      </c>
      <c r="AG21" s="351">
        <f t="shared" si="1"/>
        <v>626080.86</v>
      </c>
      <c r="AH21" s="350">
        <f t="shared" si="2"/>
        <v>577.84</v>
      </c>
      <c r="AI21" s="352">
        <f t="shared" si="3"/>
        <v>625503.02</v>
      </c>
      <c r="AJ21" s="353">
        <f t="shared" si="4"/>
        <v>1996321.27</v>
      </c>
      <c r="AK21" s="354">
        <f t="shared" si="5"/>
        <v>2023444.52</v>
      </c>
      <c r="AL21" s="56">
        <f t="shared" si="6"/>
        <v>-27123.25</v>
      </c>
    </row>
    <row r="22" spans="1:38" ht="14.4" thickBot="1" x14ac:dyDescent="0.3">
      <c r="A22" s="38" t="s">
        <v>362</v>
      </c>
      <c r="B22" s="38" t="s">
        <v>364</v>
      </c>
      <c r="C22" s="63">
        <v>2869</v>
      </c>
      <c r="D22" s="64" t="s">
        <v>701</v>
      </c>
      <c r="E22" t="s">
        <v>2842</v>
      </c>
      <c r="F22" s="334">
        <v>815936.89</v>
      </c>
      <c r="G22" s="334">
        <v>36363.75</v>
      </c>
      <c r="H22" s="334">
        <v>114620.73</v>
      </c>
      <c r="I22" s="310">
        <v>571877.07999999996</v>
      </c>
      <c r="J22" s="310">
        <v>297385.09999999998</v>
      </c>
      <c r="L22" s="349">
        <v>0</v>
      </c>
      <c r="M22" s="349">
        <v>280442</v>
      </c>
      <c r="N22" s="349">
        <v>148</v>
      </c>
      <c r="Q22" s="310">
        <v>-937366.48</v>
      </c>
      <c r="R22" s="310">
        <v>2287426.9300000002</v>
      </c>
      <c r="S22" s="330">
        <v>758978.14</v>
      </c>
      <c r="U22" s="330">
        <v>358.2</v>
      </c>
      <c r="W22" s="330">
        <v>913789</v>
      </c>
      <c r="X22" s="330">
        <v>161310</v>
      </c>
      <c r="Y22" s="326">
        <v>1047999</v>
      </c>
      <c r="AA22" s="326">
        <v>15296.59</v>
      </c>
      <c r="AB22" s="326">
        <v>395491.36</v>
      </c>
      <c r="AC22" s="326">
        <v>170115.29</v>
      </c>
      <c r="AG22" s="351">
        <f t="shared" si="1"/>
        <v>966921.37</v>
      </c>
      <c r="AH22" s="350">
        <f t="shared" si="2"/>
        <v>280590</v>
      </c>
      <c r="AI22" s="352">
        <f t="shared" si="3"/>
        <v>686331.37</v>
      </c>
      <c r="AJ22" s="353">
        <f t="shared" si="4"/>
        <v>1834435.3399999999</v>
      </c>
      <c r="AK22" s="354">
        <f t="shared" si="5"/>
        <v>1628902.2400000002</v>
      </c>
      <c r="AL22" s="56">
        <f t="shared" si="6"/>
        <v>205533.09999999963</v>
      </c>
    </row>
    <row r="23" spans="1:38" ht="14.4" thickBot="1" x14ac:dyDescent="0.3">
      <c r="A23" s="38" t="s">
        <v>367</v>
      </c>
      <c r="B23" s="38" t="s">
        <v>368</v>
      </c>
      <c r="C23" s="63">
        <v>1771</v>
      </c>
      <c r="D23" s="64" t="s">
        <v>702</v>
      </c>
      <c r="E23" t="s">
        <v>2843</v>
      </c>
      <c r="F23" s="334">
        <v>211824.37</v>
      </c>
      <c r="G23" s="334">
        <v>0</v>
      </c>
      <c r="H23" s="334">
        <v>50154.63</v>
      </c>
      <c r="I23" s="310">
        <v>689072.14</v>
      </c>
      <c r="J23" s="310">
        <v>156409.85</v>
      </c>
      <c r="K23" s="349">
        <v>0</v>
      </c>
      <c r="M23" s="349">
        <v>80000</v>
      </c>
      <c r="N23" s="349">
        <v>0</v>
      </c>
      <c r="Q23" s="310">
        <v>-942162.13</v>
      </c>
      <c r="R23" s="310">
        <v>2091979.99</v>
      </c>
      <c r="S23" s="330">
        <v>513135.67</v>
      </c>
      <c r="U23" s="330">
        <v>347.74</v>
      </c>
      <c r="W23" s="330">
        <v>425960</v>
      </c>
      <c r="X23" s="330">
        <v>13500</v>
      </c>
      <c r="Y23" s="326">
        <v>567214.6</v>
      </c>
      <c r="AB23" s="326">
        <v>321767.21000000002</v>
      </c>
      <c r="AC23" s="326">
        <v>186318.47</v>
      </c>
      <c r="AG23" s="351">
        <f t="shared" si="1"/>
        <v>261979</v>
      </c>
      <c r="AH23" s="350">
        <f t="shared" si="2"/>
        <v>80000</v>
      </c>
      <c r="AI23" s="352">
        <f t="shared" si="3"/>
        <v>181979</v>
      </c>
      <c r="AJ23" s="353">
        <f t="shared" si="4"/>
        <v>952943.40999999992</v>
      </c>
      <c r="AK23" s="354">
        <f t="shared" si="5"/>
        <v>1075300.28</v>
      </c>
      <c r="AL23" s="56">
        <f t="shared" si="6"/>
        <v>-122356.87000000011</v>
      </c>
    </row>
    <row r="24" spans="1:38" ht="14.4" thickBot="1" x14ac:dyDescent="0.3">
      <c r="A24" s="38" t="s">
        <v>367</v>
      </c>
      <c r="B24" s="38" t="s">
        <v>368</v>
      </c>
      <c r="C24" s="63">
        <v>5076</v>
      </c>
      <c r="D24" s="64" t="s">
        <v>703</v>
      </c>
      <c r="E24" t="s">
        <v>2844</v>
      </c>
      <c r="F24" s="334">
        <v>1232580.08</v>
      </c>
      <c r="G24" s="334">
        <v>0</v>
      </c>
      <c r="H24" s="334">
        <v>38957.19</v>
      </c>
      <c r="I24" s="310">
        <v>561772.24</v>
      </c>
      <c r="J24" s="310">
        <v>147078.32</v>
      </c>
      <c r="K24" s="349">
        <v>0</v>
      </c>
      <c r="L24" s="349">
        <v>0</v>
      </c>
      <c r="M24" s="349">
        <v>27744</v>
      </c>
      <c r="N24" s="349">
        <v>480.04</v>
      </c>
      <c r="O24" s="310">
        <v>179212.75</v>
      </c>
      <c r="Q24" s="310">
        <v>1453767.72</v>
      </c>
      <c r="S24" s="330">
        <v>969657.29</v>
      </c>
      <c r="U24" s="330">
        <v>1220.71</v>
      </c>
      <c r="W24" s="330">
        <v>1360035.6</v>
      </c>
      <c r="X24" s="330">
        <v>458056.65</v>
      </c>
      <c r="Y24" s="326">
        <v>1587122.96</v>
      </c>
      <c r="Z24" s="326">
        <v>1400</v>
      </c>
      <c r="AB24" s="326">
        <v>697354.67</v>
      </c>
      <c r="AC24" s="326">
        <v>180588.3</v>
      </c>
      <c r="AF24" s="326">
        <v>3321</v>
      </c>
      <c r="AG24" s="351">
        <f t="shared" si="1"/>
        <v>1271537.27</v>
      </c>
      <c r="AH24" s="350">
        <f t="shared" si="2"/>
        <v>28224.04</v>
      </c>
      <c r="AI24" s="352">
        <f t="shared" si="3"/>
        <v>1243313.23</v>
      </c>
      <c r="AJ24" s="353">
        <f t="shared" si="4"/>
        <v>2788970.25</v>
      </c>
      <c r="AK24" s="354">
        <f t="shared" si="5"/>
        <v>2469786.9299999997</v>
      </c>
      <c r="AL24" s="56">
        <f t="shared" si="6"/>
        <v>319183.3200000003</v>
      </c>
    </row>
    <row r="25" spans="1:38" ht="14.4" thickBot="1" x14ac:dyDescent="0.3">
      <c r="A25" s="38" t="s">
        <v>367</v>
      </c>
      <c r="B25" s="38" t="s">
        <v>368</v>
      </c>
      <c r="C25" s="63">
        <v>1132</v>
      </c>
      <c r="D25" s="64" t="s">
        <v>704</v>
      </c>
      <c r="E25" t="s">
        <v>2845</v>
      </c>
      <c r="F25" s="334">
        <v>196645.58</v>
      </c>
      <c r="G25" s="334">
        <v>0</v>
      </c>
      <c r="H25" s="334">
        <v>33983.339999999997</v>
      </c>
      <c r="I25" s="310">
        <v>939411.93</v>
      </c>
      <c r="J25" s="310">
        <v>188640.96</v>
      </c>
      <c r="K25" s="349">
        <v>0</v>
      </c>
      <c r="L25" s="349">
        <v>0</v>
      </c>
      <c r="N25" s="349">
        <v>993.87</v>
      </c>
      <c r="Q25" s="310">
        <v>-360815.86</v>
      </c>
      <c r="R25" s="310">
        <v>1967042.37</v>
      </c>
      <c r="S25" s="330">
        <v>637696.64</v>
      </c>
      <c r="U25" s="330">
        <v>251.18</v>
      </c>
      <c r="W25" s="330">
        <v>1891435.5</v>
      </c>
      <c r="X25" s="330">
        <v>13500</v>
      </c>
      <c r="Y25" s="326">
        <v>2275495.5</v>
      </c>
      <c r="AA25" s="326">
        <v>17420</v>
      </c>
      <c r="AB25" s="326">
        <v>355794.73</v>
      </c>
      <c r="AC25" s="326">
        <v>142016.66</v>
      </c>
      <c r="AF25" s="326">
        <v>695</v>
      </c>
      <c r="AG25" s="351">
        <f t="shared" si="1"/>
        <v>230628.91999999998</v>
      </c>
      <c r="AH25" s="350">
        <f t="shared" si="2"/>
        <v>993.87</v>
      </c>
      <c r="AI25" s="352">
        <f t="shared" si="3"/>
        <v>229635.05</v>
      </c>
      <c r="AJ25" s="353">
        <f t="shared" si="4"/>
        <v>2542883.3200000003</v>
      </c>
      <c r="AK25" s="354">
        <f t="shared" si="5"/>
        <v>2791421.89</v>
      </c>
      <c r="AL25" s="56">
        <f t="shared" si="6"/>
        <v>-248538.56999999983</v>
      </c>
    </row>
    <row r="26" spans="1:38" ht="14.4" thickBot="1" x14ac:dyDescent="0.3">
      <c r="A26" s="38" t="s">
        <v>367</v>
      </c>
      <c r="B26" s="38" t="s">
        <v>368</v>
      </c>
      <c r="C26" s="63">
        <v>2987</v>
      </c>
      <c r="D26" s="64" t="s">
        <v>705</v>
      </c>
      <c r="E26" t="s">
        <v>2846</v>
      </c>
      <c r="F26" s="334">
        <v>207922.79</v>
      </c>
      <c r="G26" s="334">
        <v>0</v>
      </c>
      <c r="H26" s="334">
        <v>30359.3</v>
      </c>
      <c r="I26" s="310">
        <v>495388.22</v>
      </c>
      <c r="J26" s="310">
        <v>102188.11</v>
      </c>
      <c r="K26" s="349">
        <v>0</v>
      </c>
      <c r="N26" s="349">
        <v>648.1</v>
      </c>
      <c r="Q26" s="310">
        <v>-91293.68</v>
      </c>
      <c r="R26" s="310">
        <v>1301651.56</v>
      </c>
      <c r="S26" s="330">
        <v>526760.67000000004</v>
      </c>
      <c r="U26" s="330">
        <v>525.45000000000005</v>
      </c>
      <c r="W26" s="330">
        <v>57780</v>
      </c>
      <c r="X26" s="330">
        <v>25000</v>
      </c>
      <c r="Y26" s="326">
        <v>269214.3</v>
      </c>
      <c r="AB26" s="326">
        <v>535874.24</v>
      </c>
      <c r="AC26" s="326">
        <v>165571.54</v>
      </c>
      <c r="AF26" s="326">
        <v>14553.6</v>
      </c>
      <c r="AG26" s="351">
        <f t="shared" si="1"/>
        <v>238282.09</v>
      </c>
      <c r="AH26" s="350">
        <f t="shared" si="2"/>
        <v>648.1</v>
      </c>
      <c r="AI26" s="352">
        <f t="shared" si="3"/>
        <v>237633.99</v>
      </c>
      <c r="AJ26" s="353">
        <f t="shared" si="4"/>
        <v>610066.12</v>
      </c>
      <c r="AK26" s="354">
        <f t="shared" si="5"/>
        <v>985213.68</v>
      </c>
      <c r="AL26" s="56">
        <f t="shared" si="6"/>
        <v>-375147.56000000006</v>
      </c>
    </row>
    <row r="27" spans="1:38" ht="14.4" thickBot="1" x14ac:dyDescent="0.3">
      <c r="A27" s="38" t="s">
        <v>367</v>
      </c>
      <c r="B27" s="38" t="s">
        <v>368</v>
      </c>
      <c r="C27" s="63">
        <v>2340</v>
      </c>
      <c r="D27" s="64" t="s">
        <v>706</v>
      </c>
      <c r="E27" t="s">
        <v>2847</v>
      </c>
      <c r="F27" s="334">
        <v>436791.14</v>
      </c>
      <c r="G27" s="334">
        <v>0</v>
      </c>
      <c r="H27" s="334">
        <v>12704.62</v>
      </c>
      <c r="I27" s="310">
        <v>1615595.04</v>
      </c>
      <c r="J27" s="310">
        <v>193920.97</v>
      </c>
      <c r="K27" s="349">
        <v>0</v>
      </c>
      <c r="N27" s="349">
        <v>503.8</v>
      </c>
      <c r="O27" s="310">
        <v>127857</v>
      </c>
      <c r="Q27" s="310">
        <v>591833.99</v>
      </c>
      <c r="R27" s="310">
        <v>1776680.82</v>
      </c>
      <c r="S27" s="330">
        <v>582542.16</v>
      </c>
      <c r="T27" s="330">
        <v>22260</v>
      </c>
      <c r="U27" s="330">
        <v>507.55</v>
      </c>
      <c r="W27" s="330">
        <v>909194.4</v>
      </c>
      <c r="X27" s="330">
        <v>16000</v>
      </c>
      <c r="Y27" s="326">
        <v>1141498.48</v>
      </c>
      <c r="AA27" s="326">
        <v>1416</v>
      </c>
      <c r="AB27" s="326">
        <v>412259.89</v>
      </c>
      <c r="AC27" s="326">
        <v>211673.58</v>
      </c>
      <c r="AF27" s="326">
        <v>1520</v>
      </c>
      <c r="AG27" s="351">
        <f t="shared" si="1"/>
        <v>449495.76</v>
      </c>
      <c r="AH27" s="350">
        <f t="shared" si="2"/>
        <v>503.8</v>
      </c>
      <c r="AI27" s="352">
        <f t="shared" si="3"/>
        <v>448991.96</v>
      </c>
      <c r="AJ27" s="353">
        <f t="shared" si="4"/>
        <v>1530504.11</v>
      </c>
      <c r="AK27" s="354">
        <f t="shared" si="5"/>
        <v>1768367.9500000002</v>
      </c>
      <c r="AL27" s="56">
        <f t="shared" si="6"/>
        <v>-237863.84000000008</v>
      </c>
    </row>
    <row r="28" spans="1:38" ht="14.4" thickBot="1" x14ac:dyDescent="0.3">
      <c r="A28" s="38" t="s">
        <v>371</v>
      </c>
      <c r="B28" s="38" t="s">
        <v>372</v>
      </c>
      <c r="C28" s="63">
        <v>4716</v>
      </c>
      <c r="D28" s="64" t="s">
        <v>707</v>
      </c>
      <c r="E28" t="s">
        <v>2848</v>
      </c>
      <c r="F28" s="334">
        <v>1066931.46</v>
      </c>
      <c r="G28" s="334">
        <v>36181</v>
      </c>
      <c r="H28" s="334">
        <v>63905.06</v>
      </c>
      <c r="I28" s="310">
        <v>1115440.06</v>
      </c>
      <c r="J28" s="310">
        <v>412793.2</v>
      </c>
      <c r="K28" s="349">
        <v>1300</v>
      </c>
      <c r="L28" s="349">
        <v>60065</v>
      </c>
      <c r="M28" s="349">
        <v>120000</v>
      </c>
      <c r="N28" s="349">
        <v>1160.6099999999999</v>
      </c>
      <c r="O28" s="310">
        <v>328742.82</v>
      </c>
      <c r="Q28" s="310">
        <v>191585.02</v>
      </c>
      <c r="R28" s="310">
        <v>2074982.75</v>
      </c>
      <c r="S28" s="330">
        <v>1571113.14</v>
      </c>
      <c r="U28" s="330">
        <v>1191.76</v>
      </c>
      <c r="W28" s="330">
        <v>2461828.4</v>
      </c>
      <c r="X28" s="330">
        <v>28500</v>
      </c>
      <c r="Y28" s="326">
        <v>3011894.4</v>
      </c>
      <c r="Z28" s="326">
        <v>1020</v>
      </c>
      <c r="AA28" s="326">
        <v>1304</v>
      </c>
      <c r="AB28" s="326">
        <v>764607.98</v>
      </c>
      <c r="AC28" s="326">
        <v>335992.34</v>
      </c>
      <c r="AF28" s="326">
        <v>30400</v>
      </c>
      <c r="AG28" s="351">
        <f t="shared" si="1"/>
        <v>1167017.52</v>
      </c>
      <c r="AH28" s="350">
        <f t="shared" si="2"/>
        <v>182525.61</v>
      </c>
      <c r="AI28" s="352">
        <f t="shared" si="3"/>
        <v>984491.91</v>
      </c>
      <c r="AJ28" s="353">
        <f t="shared" si="4"/>
        <v>4062633.3</v>
      </c>
      <c r="AK28" s="354">
        <f t="shared" si="5"/>
        <v>4145218.7199999997</v>
      </c>
      <c r="AL28" s="56">
        <f t="shared" si="6"/>
        <v>-82585.419999999925</v>
      </c>
    </row>
    <row r="29" spans="1:38" ht="14.4" thickBot="1" x14ac:dyDescent="0.3">
      <c r="A29" s="38" t="s">
        <v>371</v>
      </c>
      <c r="B29" s="38" t="s">
        <v>372</v>
      </c>
      <c r="C29" s="63">
        <v>2694</v>
      </c>
      <c r="D29" s="64" t="s">
        <v>708</v>
      </c>
      <c r="E29" t="s">
        <v>2849</v>
      </c>
      <c r="F29" s="334">
        <v>639657.69999999995</v>
      </c>
      <c r="G29" s="334">
        <v>6754.5</v>
      </c>
      <c r="H29" s="334">
        <v>82827.69</v>
      </c>
      <c r="I29" s="310">
        <v>584184.43000000005</v>
      </c>
      <c r="J29" s="310">
        <v>192599.63</v>
      </c>
      <c r="K29" s="349">
        <v>0</v>
      </c>
      <c r="L29" s="349">
        <v>26010.84</v>
      </c>
      <c r="M29" s="349">
        <v>158260.16</v>
      </c>
      <c r="N29" s="349">
        <v>238.2</v>
      </c>
      <c r="Q29" s="310">
        <v>-522276.99</v>
      </c>
      <c r="R29" s="310">
        <v>1942599.48</v>
      </c>
      <c r="S29" s="330">
        <v>693408.2</v>
      </c>
      <c r="U29" s="330">
        <v>737.02</v>
      </c>
      <c r="W29" s="330">
        <v>760647</v>
      </c>
      <c r="X29" s="330">
        <v>18000</v>
      </c>
      <c r="Y29" s="326">
        <v>937947</v>
      </c>
      <c r="AB29" s="326">
        <v>353388.24</v>
      </c>
      <c r="AC29" s="326">
        <v>268014.71999999997</v>
      </c>
      <c r="AF29" s="326">
        <v>12250</v>
      </c>
      <c r="AG29" s="351">
        <f t="shared" si="1"/>
        <v>729239.8899999999</v>
      </c>
      <c r="AH29" s="350">
        <f t="shared" si="2"/>
        <v>184509.2</v>
      </c>
      <c r="AI29" s="352">
        <f t="shared" si="3"/>
        <v>544730.68999999994</v>
      </c>
      <c r="AJ29" s="353">
        <f t="shared" si="4"/>
        <v>1472792.22</v>
      </c>
      <c r="AK29" s="354">
        <f t="shared" si="5"/>
        <v>1571599.96</v>
      </c>
      <c r="AL29" s="56">
        <f t="shared" si="6"/>
        <v>-98807.739999999991</v>
      </c>
    </row>
    <row r="30" spans="1:38" ht="14.4" thickBot="1" x14ac:dyDescent="0.3">
      <c r="A30" s="38" t="s">
        <v>371</v>
      </c>
      <c r="B30" s="38" t="s">
        <v>372</v>
      </c>
      <c r="C30" s="63">
        <v>3656</v>
      </c>
      <c r="D30" s="64" t="s">
        <v>709</v>
      </c>
      <c r="E30" t="s">
        <v>2850</v>
      </c>
      <c r="F30" s="334">
        <v>952087.87</v>
      </c>
      <c r="G30" s="334">
        <v>6446</v>
      </c>
      <c r="H30" s="334">
        <v>50757.01</v>
      </c>
      <c r="I30" s="310">
        <v>771495.08</v>
      </c>
      <c r="J30" s="310">
        <v>196311.42</v>
      </c>
      <c r="K30" s="349">
        <v>0</v>
      </c>
      <c r="L30" s="349">
        <v>19663.419999999998</v>
      </c>
      <c r="N30" s="349">
        <v>242.85</v>
      </c>
      <c r="O30" s="310">
        <v>82600</v>
      </c>
      <c r="Q30" s="310">
        <v>467499.48</v>
      </c>
      <c r="R30" s="310">
        <v>1357301.45</v>
      </c>
      <c r="S30" s="330">
        <v>982528.97</v>
      </c>
      <c r="U30" s="330">
        <v>1116.1099999999999</v>
      </c>
      <c r="W30" s="330">
        <v>927617.6</v>
      </c>
      <c r="X30" s="330">
        <v>30800</v>
      </c>
      <c r="Y30" s="326">
        <v>1162609.6000000001</v>
      </c>
      <c r="AB30" s="326">
        <v>539724.85</v>
      </c>
      <c r="AC30" s="326">
        <v>174437.05</v>
      </c>
      <c r="AE30" s="326">
        <v>1</v>
      </c>
      <c r="AF30" s="326">
        <v>15500</v>
      </c>
      <c r="AG30" s="351">
        <f t="shared" si="1"/>
        <v>1009290.88</v>
      </c>
      <c r="AH30" s="350">
        <f t="shared" si="2"/>
        <v>19906.269999999997</v>
      </c>
      <c r="AI30" s="352">
        <f t="shared" si="3"/>
        <v>989384.61</v>
      </c>
      <c r="AJ30" s="353">
        <f t="shared" si="4"/>
        <v>1942062.68</v>
      </c>
      <c r="AK30" s="354">
        <f t="shared" si="5"/>
        <v>1892272.5000000002</v>
      </c>
      <c r="AL30" s="56">
        <f t="shared" si="6"/>
        <v>49790.179999999702</v>
      </c>
    </row>
    <row r="31" spans="1:38" ht="14.4" thickBot="1" x14ac:dyDescent="0.3">
      <c r="A31" s="38" t="s">
        <v>371</v>
      </c>
      <c r="B31" s="38" t="s">
        <v>372</v>
      </c>
      <c r="C31" s="63">
        <v>4918</v>
      </c>
      <c r="D31" s="64" t="s">
        <v>710</v>
      </c>
      <c r="E31" t="s">
        <v>2851</v>
      </c>
      <c r="F31" s="334">
        <v>725895.47</v>
      </c>
      <c r="G31" s="334">
        <v>0</v>
      </c>
      <c r="H31" s="334">
        <v>59318.71</v>
      </c>
      <c r="I31" s="310">
        <v>408964.47</v>
      </c>
      <c r="J31" s="310">
        <v>177400.81</v>
      </c>
      <c r="K31" s="349">
        <v>0</v>
      </c>
      <c r="L31" s="349">
        <v>28550</v>
      </c>
      <c r="M31" s="349">
        <v>0.19</v>
      </c>
      <c r="N31" s="349">
        <v>118.82</v>
      </c>
      <c r="O31" s="310">
        <v>9040.66</v>
      </c>
      <c r="Q31" s="310">
        <v>-248480.3</v>
      </c>
      <c r="R31" s="310">
        <v>1339755.76</v>
      </c>
      <c r="S31" s="330">
        <v>1242324.98</v>
      </c>
      <c r="T31" s="330">
        <v>86900</v>
      </c>
      <c r="U31" s="330">
        <v>942.41</v>
      </c>
      <c r="W31" s="330">
        <v>1476963.66</v>
      </c>
      <c r="X31" s="330">
        <v>22000</v>
      </c>
      <c r="Y31" s="326">
        <v>1810586.66</v>
      </c>
      <c r="AA31" s="326">
        <v>2048</v>
      </c>
      <c r="AB31" s="326">
        <v>670236.47</v>
      </c>
      <c r="AC31" s="326">
        <v>84665.59</v>
      </c>
      <c r="AF31" s="326">
        <v>19000</v>
      </c>
      <c r="AG31" s="351">
        <f t="shared" si="1"/>
        <v>785214.17999999993</v>
      </c>
      <c r="AH31" s="350">
        <f t="shared" si="2"/>
        <v>28669.01</v>
      </c>
      <c r="AI31" s="352">
        <f t="shared" si="3"/>
        <v>756545.16999999993</v>
      </c>
      <c r="AJ31" s="353">
        <f t="shared" si="4"/>
        <v>2829131.05</v>
      </c>
      <c r="AK31" s="354">
        <f t="shared" si="5"/>
        <v>2586536.7199999997</v>
      </c>
      <c r="AL31" s="56">
        <f t="shared" si="6"/>
        <v>242594.33000000007</v>
      </c>
    </row>
    <row r="32" spans="1:38" ht="14.4" thickBot="1" x14ac:dyDescent="0.3">
      <c r="A32" s="38" t="s">
        <v>371</v>
      </c>
      <c r="B32" s="38" t="s">
        <v>372</v>
      </c>
      <c r="C32" s="63">
        <v>2308</v>
      </c>
      <c r="D32" s="64" t="s">
        <v>711</v>
      </c>
      <c r="E32" t="s">
        <v>2852</v>
      </c>
      <c r="F32" s="334">
        <v>504255.53</v>
      </c>
      <c r="G32" s="334">
        <v>459</v>
      </c>
      <c r="H32" s="334">
        <v>64992.88</v>
      </c>
      <c r="I32" s="310">
        <v>855615.73</v>
      </c>
      <c r="J32" s="310">
        <v>434262</v>
      </c>
      <c r="K32" s="349">
        <v>0</v>
      </c>
      <c r="L32" s="349">
        <v>22014.880000000001</v>
      </c>
      <c r="N32" s="349">
        <v>444.8</v>
      </c>
      <c r="O32" s="310">
        <v>60000</v>
      </c>
      <c r="Q32" s="310">
        <v>-264287.99</v>
      </c>
      <c r="R32" s="310">
        <v>2103448.6</v>
      </c>
      <c r="S32" s="330">
        <v>1024349.15</v>
      </c>
      <c r="U32" s="330">
        <v>640.84</v>
      </c>
      <c r="W32" s="330">
        <v>1130889</v>
      </c>
      <c r="X32" s="330">
        <v>258800</v>
      </c>
      <c r="Y32" s="326">
        <v>1444236</v>
      </c>
      <c r="Z32" s="326">
        <v>197640</v>
      </c>
      <c r="AA32" s="326">
        <v>31366</v>
      </c>
      <c r="AB32" s="326">
        <v>400191.34</v>
      </c>
      <c r="AC32" s="326">
        <v>403060.8</v>
      </c>
      <c r="AF32" s="326">
        <v>220</v>
      </c>
      <c r="AG32" s="351">
        <f t="shared" si="1"/>
        <v>569707.41</v>
      </c>
      <c r="AH32" s="350">
        <f t="shared" si="2"/>
        <v>22459.68</v>
      </c>
      <c r="AI32" s="352">
        <f t="shared" si="3"/>
        <v>547247.73</v>
      </c>
      <c r="AJ32" s="353">
        <f t="shared" si="4"/>
        <v>2414678.9900000002</v>
      </c>
      <c r="AK32" s="354">
        <f t="shared" si="5"/>
        <v>2476714.14</v>
      </c>
      <c r="AL32" s="56">
        <f t="shared" si="6"/>
        <v>-62035.149999999907</v>
      </c>
    </row>
    <row r="33" spans="1:38" ht="14.4" thickBot="1" x14ac:dyDescent="0.3">
      <c r="A33" s="38" t="s">
        <v>371</v>
      </c>
      <c r="B33" s="38" t="s">
        <v>372</v>
      </c>
      <c r="C33" s="63">
        <v>1606</v>
      </c>
      <c r="D33" s="64" t="s">
        <v>712</v>
      </c>
      <c r="E33" t="s">
        <v>2853</v>
      </c>
      <c r="F33" s="334">
        <v>676140.12</v>
      </c>
      <c r="G33" s="334">
        <v>0</v>
      </c>
      <c r="H33" s="334">
        <v>78727.53</v>
      </c>
      <c r="I33" s="310">
        <v>237262.44</v>
      </c>
      <c r="J33" s="310">
        <v>21.7</v>
      </c>
      <c r="L33" s="349">
        <v>16358.27</v>
      </c>
      <c r="N33" s="349">
        <v>144.1</v>
      </c>
      <c r="O33" s="310">
        <v>103809.81</v>
      </c>
      <c r="Q33" s="310">
        <v>-568338.25</v>
      </c>
      <c r="R33" s="310">
        <v>1634028.2</v>
      </c>
      <c r="S33" s="330">
        <v>1080701.23</v>
      </c>
      <c r="U33" s="330">
        <v>918.47</v>
      </c>
      <c r="W33" s="330">
        <v>755448.7</v>
      </c>
      <c r="X33" s="330">
        <v>9000</v>
      </c>
      <c r="Y33" s="326">
        <v>946059.7</v>
      </c>
      <c r="Z33" s="326">
        <v>4400</v>
      </c>
      <c r="AA33" s="326">
        <v>14790</v>
      </c>
      <c r="AB33" s="326">
        <v>360149.42</v>
      </c>
      <c r="AC33" s="326">
        <v>701392.62</v>
      </c>
      <c r="AE33" s="326">
        <v>8</v>
      </c>
      <c r="AF33" s="326">
        <v>13119</v>
      </c>
      <c r="AG33" s="351">
        <f t="shared" si="1"/>
        <v>754867.65</v>
      </c>
      <c r="AH33" s="350">
        <f t="shared" si="2"/>
        <v>16502.37</v>
      </c>
      <c r="AI33" s="352">
        <f t="shared" si="3"/>
        <v>738365.28</v>
      </c>
      <c r="AJ33" s="353">
        <f t="shared" si="4"/>
        <v>1846068.4</v>
      </c>
      <c r="AK33" s="354">
        <f t="shared" si="5"/>
        <v>2039918.7399999998</v>
      </c>
      <c r="AL33" s="56">
        <f t="shared" si="6"/>
        <v>-193850.33999999985</v>
      </c>
    </row>
    <row r="34" spans="1:38" ht="14.4" thickBot="1" x14ac:dyDescent="0.3">
      <c r="A34" s="38" t="s">
        <v>371</v>
      </c>
      <c r="B34" s="38" t="s">
        <v>372</v>
      </c>
      <c r="C34" s="63">
        <v>2622</v>
      </c>
      <c r="D34" s="64" t="s">
        <v>713</v>
      </c>
      <c r="E34" t="s">
        <v>2854</v>
      </c>
      <c r="F34" s="334">
        <v>447064.62</v>
      </c>
      <c r="G34" s="334">
        <v>3362</v>
      </c>
      <c r="H34" s="334">
        <v>9365.98</v>
      </c>
      <c r="I34" s="310">
        <v>509523.09</v>
      </c>
      <c r="J34" s="310">
        <v>282366.81</v>
      </c>
      <c r="K34" s="349">
        <v>0</v>
      </c>
      <c r="L34" s="349">
        <v>0</v>
      </c>
      <c r="N34" s="349">
        <v>182.78</v>
      </c>
      <c r="Q34" s="310">
        <v>794357.65</v>
      </c>
      <c r="R34" s="310">
        <v>391756.52</v>
      </c>
      <c r="S34" s="330">
        <v>743961.55</v>
      </c>
      <c r="U34" s="330">
        <v>514.74</v>
      </c>
      <c r="W34" s="330">
        <v>2089959</v>
      </c>
      <c r="X34" s="330">
        <v>42100</v>
      </c>
      <c r="Y34" s="326">
        <v>2312533.66</v>
      </c>
      <c r="Z34" s="326">
        <v>10566.5</v>
      </c>
      <c r="AA34" s="326">
        <v>5663.5</v>
      </c>
      <c r="AB34" s="326">
        <v>325760.07</v>
      </c>
      <c r="AC34" s="326">
        <v>144798.01</v>
      </c>
      <c r="AF34" s="326">
        <v>11828</v>
      </c>
      <c r="AG34" s="351">
        <f t="shared" si="1"/>
        <v>459792.6</v>
      </c>
      <c r="AH34" s="350">
        <f t="shared" si="2"/>
        <v>182.78</v>
      </c>
      <c r="AI34" s="352">
        <f t="shared" si="3"/>
        <v>459609.81999999995</v>
      </c>
      <c r="AJ34" s="353">
        <f t="shared" si="4"/>
        <v>2876535.29</v>
      </c>
      <c r="AK34" s="354">
        <f t="shared" si="5"/>
        <v>2811149.74</v>
      </c>
      <c r="AL34" s="56">
        <f t="shared" si="6"/>
        <v>65385.549999999814</v>
      </c>
    </row>
    <row r="35" spans="1:38" ht="14.4" thickBot="1" x14ac:dyDescent="0.3">
      <c r="A35" s="38" t="s">
        <v>371</v>
      </c>
      <c r="B35" s="38" t="s">
        <v>372</v>
      </c>
      <c r="C35" s="63">
        <v>2397</v>
      </c>
      <c r="D35" s="64" t="s">
        <v>714</v>
      </c>
      <c r="E35" t="s">
        <v>2855</v>
      </c>
      <c r="F35" s="334">
        <v>627577.53</v>
      </c>
      <c r="G35" s="334">
        <v>430</v>
      </c>
      <c r="H35" s="334">
        <v>32346.19</v>
      </c>
      <c r="I35" s="310">
        <v>402781.14</v>
      </c>
      <c r="J35" s="310">
        <v>285987.90999999997</v>
      </c>
      <c r="K35" s="349">
        <v>17400</v>
      </c>
      <c r="L35" s="349">
        <v>0</v>
      </c>
      <c r="M35" s="349">
        <v>0</v>
      </c>
      <c r="N35" s="349">
        <v>424.6</v>
      </c>
      <c r="O35" s="310">
        <v>200475</v>
      </c>
      <c r="Q35" s="310">
        <v>667461.55000000005</v>
      </c>
      <c r="R35" s="310">
        <v>459399.49</v>
      </c>
      <c r="S35" s="330">
        <v>516263.12</v>
      </c>
      <c r="U35" s="330">
        <v>581.5</v>
      </c>
      <c r="W35" s="330">
        <v>280205</v>
      </c>
      <c r="Y35" s="326">
        <v>440225</v>
      </c>
      <c r="Z35" s="326">
        <v>5080</v>
      </c>
      <c r="AA35" s="326">
        <v>717</v>
      </c>
      <c r="AB35" s="326">
        <v>259692.79</v>
      </c>
      <c r="AC35" s="326">
        <v>72172.7</v>
      </c>
      <c r="AF35" s="326">
        <v>15200</v>
      </c>
      <c r="AG35" s="351">
        <f t="shared" si="1"/>
        <v>660353.72</v>
      </c>
      <c r="AH35" s="350">
        <f t="shared" si="2"/>
        <v>17824.599999999999</v>
      </c>
      <c r="AI35" s="352">
        <f t="shared" si="3"/>
        <v>642529.12</v>
      </c>
      <c r="AJ35" s="353">
        <f t="shared" si="4"/>
        <v>797049.62</v>
      </c>
      <c r="AK35" s="354">
        <f t="shared" si="5"/>
        <v>793087.49</v>
      </c>
      <c r="AL35" s="56">
        <f t="shared" si="6"/>
        <v>3962.1300000000047</v>
      </c>
    </row>
    <row r="36" spans="1:38" ht="14.4" thickBot="1" x14ac:dyDescent="0.3">
      <c r="A36" s="38" t="s">
        <v>371</v>
      </c>
      <c r="B36" s="38" t="s">
        <v>372</v>
      </c>
      <c r="C36" s="63">
        <v>1711</v>
      </c>
      <c r="D36" s="64" t="s">
        <v>715</v>
      </c>
      <c r="E36" t="s">
        <v>2856</v>
      </c>
      <c r="F36" s="334">
        <v>549246.31999999995</v>
      </c>
      <c r="G36" s="334">
        <v>13449.04</v>
      </c>
      <c r="H36" s="334">
        <v>54723.88</v>
      </c>
      <c r="I36" s="310">
        <v>729113.32</v>
      </c>
      <c r="J36" s="310">
        <v>356316.26</v>
      </c>
      <c r="K36" s="349">
        <v>0</v>
      </c>
      <c r="L36" s="349">
        <v>0</v>
      </c>
      <c r="N36" s="349">
        <v>361.65</v>
      </c>
      <c r="O36" s="310">
        <v>78761.100000000006</v>
      </c>
      <c r="Q36" s="310">
        <v>771199.46</v>
      </c>
      <c r="R36" s="310">
        <v>556569.79</v>
      </c>
      <c r="S36" s="330">
        <v>885106.11</v>
      </c>
      <c r="U36" s="330">
        <v>486.01</v>
      </c>
      <c r="W36" s="330">
        <v>923802.3</v>
      </c>
      <c r="X36" s="330">
        <v>27190</v>
      </c>
      <c r="Y36" s="326">
        <v>1100132.3</v>
      </c>
      <c r="AB36" s="326">
        <v>287886.84999999998</v>
      </c>
      <c r="AC36" s="326">
        <v>137408.45000000001</v>
      </c>
      <c r="AF36" s="326">
        <v>15200</v>
      </c>
      <c r="AG36" s="351">
        <f t="shared" si="1"/>
        <v>617419.24</v>
      </c>
      <c r="AH36" s="350">
        <f t="shared" si="2"/>
        <v>361.65</v>
      </c>
      <c r="AI36" s="352">
        <f t="shared" si="3"/>
        <v>617057.59</v>
      </c>
      <c r="AJ36" s="353">
        <f t="shared" si="4"/>
        <v>1836584.42</v>
      </c>
      <c r="AK36" s="354">
        <f t="shared" si="5"/>
        <v>1540627.5999999999</v>
      </c>
      <c r="AL36" s="56">
        <f t="shared" si="6"/>
        <v>295956.82000000007</v>
      </c>
    </row>
    <row r="37" spans="1:38" ht="14.4" thickBot="1" x14ac:dyDescent="0.3">
      <c r="A37" s="38" t="s">
        <v>371</v>
      </c>
      <c r="B37" s="38" t="s">
        <v>372</v>
      </c>
      <c r="C37" s="63">
        <v>2477</v>
      </c>
      <c r="D37" s="64" t="s">
        <v>716</v>
      </c>
      <c r="E37" t="s">
        <v>2857</v>
      </c>
      <c r="F37" s="334">
        <v>623797.81000000006</v>
      </c>
      <c r="G37" s="334">
        <v>487</v>
      </c>
      <c r="H37" s="334">
        <v>132588.20000000001</v>
      </c>
      <c r="I37" s="310">
        <v>350282.78</v>
      </c>
      <c r="J37" s="310">
        <v>127202.96</v>
      </c>
      <c r="K37" s="349">
        <v>0</v>
      </c>
      <c r="L37" s="349">
        <v>25020.99</v>
      </c>
      <c r="N37" s="349">
        <v>271.68</v>
      </c>
      <c r="O37" s="310">
        <v>120000</v>
      </c>
      <c r="Q37" s="310">
        <v>-648946.22</v>
      </c>
      <c r="R37" s="310">
        <v>1714982.69</v>
      </c>
      <c r="S37" s="330">
        <v>830617.29</v>
      </c>
      <c r="U37" s="330">
        <v>631.69000000000005</v>
      </c>
      <c r="W37" s="330">
        <v>1223739.6000000001</v>
      </c>
      <c r="X37" s="330">
        <v>14600</v>
      </c>
      <c r="Y37" s="326">
        <v>1438368.6</v>
      </c>
      <c r="AB37" s="326">
        <v>439670.66</v>
      </c>
      <c r="AC37" s="326">
        <v>153238.71</v>
      </c>
      <c r="AF37" s="326">
        <v>15281</v>
      </c>
      <c r="AG37" s="351">
        <f t="shared" si="1"/>
        <v>756873.01</v>
      </c>
      <c r="AH37" s="350">
        <f t="shared" si="2"/>
        <v>25292.670000000002</v>
      </c>
      <c r="AI37" s="352">
        <f t="shared" si="3"/>
        <v>731580.34</v>
      </c>
      <c r="AJ37" s="353">
        <f t="shared" si="4"/>
        <v>2069588.58</v>
      </c>
      <c r="AK37" s="354">
        <f t="shared" si="5"/>
        <v>2046558.97</v>
      </c>
      <c r="AL37" s="56">
        <f t="shared" si="6"/>
        <v>23029.610000000102</v>
      </c>
    </row>
    <row r="38" spans="1:38" ht="14.4" thickBot="1" x14ac:dyDescent="0.3">
      <c r="A38" s="38" t="s">
        <v>371</v>
      </c>
      <c r="B38" s="38" t="s">
        <v>372</v>
      </c>
      <c r="C38" s="63">
        <v>1987</v>
      </c>
      <c r="D38" s="64" t="s">
        <v>717</v>
      </c>
      <c r="E38" t="s">
        <v>2858</v>
      </c>
      <c r="F38" s="334">
        <v>354236</v>
      </c>
      <c r="G38" s="334">
        <v>15840</v>
      </c>
      <c r="H38" s="334">
        <v>73602.48</v>
      </c>
      <c r="I38" s="310">
        <v>744122.74</v>
      </c>
      <c r="J38" s="310">
        <v>251518.62</v>
      </c>
      <c r="L38" s="349">
        <v>20097.650000000001</v>
      </c>
      <c r="N38" s="349">
        <v>156</v>
      </c>
      <c r="O38" s="310">
        <v>149900</v>
      </c>
      <c r="Q38" s="310">
        <v>-878975.08</v>
      </c>
      <c r="R38" s="310">
        <v>2179663.7000000002</v>
      </c>
      <c r="S38" s="330">
        <v>819608.33</v>
      </c>
      <c r="U38" s="330">
        <v>367</v>
      </c>
      <c r="W38" s="330">
        <v>693826.5</v>
      </c>
      <c r="X38" s="330">
        <v>118000</v>
      </c>
      <c r="Y38" s="326">
        <v>1008451.5</v>
      </c>
      <c r="Z38" s="326">
        <v>11128</v>
      </c>
      <c r="AB38" s="326">
        <v>439931</v>
      </c>
      <c r="AC38" s="326">
        <v>188604.76</v>
      </c>
      <c r="AE38" s="326">
        <v>9</v>
      </c>
      <c r="AF38" s="326">
        <v>15200</v>
      </c>
      <c r="AG38" s="351">
        <f t="shared" si="1"/>
        <v>443678.48</v>
      </c>
      <c r="AH38" s="350">
        <f t="shared" si="2"/>
        <v>20253.650000000001</v>
      </c>
      <c r="AI38" s="352">
        <f t="shared" si="3"/>
        <v>423424.82999999996</v>
      </c>
      <c r="AJ38" s="353">
        <f t="shared" si="4"/>
        <v>1631801.83</v>
      </c>
      <c r="AK38" s="354">
        <f t="shared" si="5"/>
        <v>1663324.26</v>
      </c>
      <c r="AL38" s="56">
        <f t="shared" si="6"/>
        <v>-31522.429999999935</v>
      </c>
    </row>
    <row r="39" spans="1:38" ht="14.4" thickBot="1" x14ac:dyDescent="0.3">
      <c r="A39" s="38" t="s">
        <v>371</v>
      </c>
      <c r="B39" s="38" t="s">
        <v>372</v>
      </c>
      <c r="C39" s="63">
        <v>3047</v>
      </c>
      <c r="D39" s="64" t="s">
        <v>718</v>
      </c>
      <c r="E39" t="s">
        <v>2859</v>
      </c>
      <c r="F39" s="334">
        <v>991950.46</v>
      </c>
      <c r="G39" s="334">
        <v>520</v>
      </c>
      <c r="H39" s="334">
        <v>31571.32</v>
      </c>
      <c r="I39" s="310">
        <v>306142.23</v>
      </c>
      <c r="J39" s="310">
        <v>398727.24</v>
      </c>
      <c r="K39" s="349">
        <v>0</v>
      </c>
      <c r="N39" s="349">
        <v>299.75</v>
      </c>
      <c r="Q39" s="310">
        <v>-258245.06</v>
      </c>
      <c r="R39" s="310">
        <v>1994257.35</v>
      </c>
      <c r="S39" s="330">
        <v>885194.8</v>
      </c>
      <c r="U39" s="330">
        <v>1295.01</v>
      </c>
      <c r="W39" s="330">
        <v>929178.6</v>
      </c>
      <c r="X39" s="330">
        <v>7500</v>
      </c>
      <c r="Y39" s="326">
        <v>1126907.6000000001</v>
      </c>
      <c r="AB39" s="326">
        <v>406489.74</v>
      </c>
      <c r="AC39" s="326">
        <v>281971.86</v>
      </c>
      <c r="AF39" s="326">
        <v>15200</v>
      </c>
      <c r="AG39" s="351">
        <f t="shared" si="1"/>
        <v>1024041.7799999999</v>
      </c>
      <c r="AH39" s="350">
        <f t="shared" si="2"/>
        <v>299.75</v>
      </c>
      <c r="AI39" s="352">
        <f t="shared" si="3"/>
        <v>1023742.0299999999</v>
      </c>
      <c r="AJ39" s="353">
        <f t="shared" si="4"/>
        <v>1823168.4100000001</v>
      </c>
      <c r="AK39" s="354">
        <f t="shared" si="5"/>
        <v>1830569.2000000002</v>
      </c>
      <c r="AL39" s="56">
        <f t="shared" si="6"/>
        <v>-7400.7900000000373</v>
      </c>
    </row>
    <row r="40" spans="1:38" ht="14.4" thickBot="1" x14ac:dyDescent="0.3">
      <c r="A40" s="38" t="s">
        <v>371</v>
      </c>
      <c r="B40" s="38" t="s">
        <v>372</v>
      </c>
      <c r="C40" s="63">
        <v>2101</v>
      </c>
      <c r="D40" s="64" t="s">
        <v>719</v>
      </c>
      <c r="E40" t="s">
        <v>2860</v>
      </c>
      <c r="F40" s="334">
        <v>799374.85</v>
      </c>
      <c r="G40" s="334">
        <v>6664</v>
      </c>
      <c r="H40" s="334">
        <v>46303.53</v>
      </c>
      <c r="I40" s="310">
        <v>566163.84</v>
      </c>
      <c r="J40" s="310">
        <v>373681.17</v>
      </c>
      <c r="L40" s="349">
        <v>26892.01</v>
      </c>
      <c r="M40" s="349">
        <v>310540</v>
      </c>
      <c r="N40" s="349">
        <v>158.9</v>
      </c>
      <c r="O40" s="310">
        <v>276910</v>
      </c>
      <c r="Q40" s="310">
        <v>-199999.53</v>
      </c>
      <c r="R40" s="310">
        <v>1560653.49</v>
      </c>
      <c r="S40" s="330">
        <v>984197.15</v>
      </c>
      <c r="U40" s="330">
        <v>767.69</v>
      </c>
      <c r="W40" s="330">
        <v>1466763.5</v>
      </c>
      <c r="X40" s="330">
        <v>17206</v>
      </c>
      <c r="Y40" s="326">
        <v>1804653.5</v>
      </c>
      <c r="AB40" s="326">
        <v>586520.26</v>
      </c>
      <c r="AC40" s="326">
        <v>245528.06</v>
      </c>
      <c r="AF40" s="326">
        <v>15200</v>
      </c>
      <c r="AG40" s="351">
        <f t="shared" si="1"/>
        <v>852342.38</v>
      </c>
      <c r="AH40" s="350">
        <f t="shared" si="2"/>
        <v>337590.91000000003</v>
      </c>
      <c r="AI40" s="352">
        <f t="shared" si="3"/>
        <v>514751.47</v>
      </c>
      <c r="AJ40" s="353">
        <f t="shared" si="4"/>
        <v>2468934.34</v>
      </c>
      <c r="AK40" s="354">
        <f t="shared" si="5"/>
        <v>2651901.8199999998</v>
      </c>
      <c r="AL40" s="56">
        <f t="shared" si="6"/>
        <v>-182967.47999999998</v>
      </c>
    </row>
    <row r="41" spans="1:38" ht="14.4" thickBot="1" x14ac:dyDescent="0.3">
      <c r="A41" s="38" t="s">
        <v>371</v>
      </c>
      <c r="B41" s="38" t="s">
        <v>372</v>
      </c>
      <c r="C41" s="63">
        <v>1995</v>
      </c>
      <c r="D41" s="64" t="s">
        <v>720</v>
      </c>
      <c r="E41" t="s">
        <v>2861</v>
      </c>
      <c r="F41" s="334">
        <v>583794.5</v>
      </c>
      <c r="G41" s="334">
        <v>21800</v>
      </c>
      <c r="H41" s="334">
        <v>20971.55</v>
      </c>
      <c r="I41" s="310">
        <v>457362.18</v>
      </c>
      <c r="J41" s="310">
        <v>326248.75</v>
      </c>
      <c r="K41" s="349">
        <v>4690</v>
      </c>
      <c r="L41" s="349">
        <v>23276.7</v>
      </c>
      <c r="M41" s="349">
        <v>35000</v>
      </c>
      <c r="N41" s="349">
        <v>3175.39</v>
      </c>
      <c r="O41" s="310">
        <v>72600</v>
      </c>
      <c r="Q41" s="310">
        <v>-101955.3</v>
      </c>
      <c r="R41" s="310">
        <v>1367149.29</v>
      </c>
      <c r="S41" s="330">
        <v>767102.29</v>
      </c>
      <c r="U41" s="330">
        <v>722.73</v>
      </c>
      <c r="W41" s="330">
        <v>1424501.7</v>
      </c>
      <c r="X41" s="330">
        <v>19200</v>
      </c>
      <c r="Y41" s="326">
        <v>1647474.7</v>
      </c>
      <c r="AB41" s="326">
        <v>374742.6</v>
      </c>
      <c r="AC41" s="326">
        <v>167868.52</v>
      </c>
      <c r="AF41" s="326">
        <v>15200</v>
      </c>
      <c r="AG41" s="351">
        <f t="shared" si="1"/>
        <v>626566.05000000005</v>
      </c>
      <c r="AH41" s="350">
        <f t="shared" si="2"/>
        <v>66142.09</v>
      </c>
      <c r="AI41" s="352">
        <f t="shared" si="3"/>
        <v>560423.96000000008</v>
      </c>
      <c r="AJ41" s="353">
        <f t="shared" si="4"/>
        <v>2211526.7199999997</v>
      </c>
      <c r="AK41" s="354">
        <f t="shared" si="5"/>
        <v>2205285.8199999998</v>
      </c>
      <c r="AL41" s="56">
        <f t="shared" si="6"/>
        <v>6240.8999999999069</v>
      </c>
    </row>
    <row r="42" spans="1:38" ht="14.4" thickBot="1" x14ac:dyDescent="0.3">
      <c r="A42" s="38" t="s">
        <v>375</v>
      </c>
      <c r="B42" s="38" t="s">
        <v>376</v>
      </c>
      <c r="C42" s="63">
        <v>3634</v>
      </c>
      <c r="D42" s="64" t="s">
        <v>721</v>
      </c>
      <c r="E42" t="s">
        <v>2862</v>
      </c>
      <c r="F42" s="334">
        <v>342669.47</v>
      </c>
      <c r="G42" s="334">
        <v>15840</v>
      </c>
      <c r="H42" s="334">
        <v>45583.67</v>
      </c>
      <c r="I42" s="310">
        <v>735704.58</v>
      </c>
      <c r="J42" s="310">
        <v>264794.19</v>
      </c>
      <c r="K42" s="349">
        <v>0</v>
      </c>
      <c r="L42" s="349">
        <v>18750</v>
      </c>
      <c r="N42" s="349">
        <v>8832.7999999999993</v>
      </c>
      <c r="O42" s="310">
        <v>202739.31</v>
      </c>
      <c r="Q42" s="310">
        <v>-627915.72</v>
      </c>
      <c r="R42" s="310">
        <v>1747176.74</v>
      </c>
      <c r="S42" s="330">
        <v>1225919.3400000001</v>
      </c>
      <c r="T42" s="330">
        <v>30285.8</v>
      </c>
      <c r="U42" s="330">
        <v>519.49</v>
      </c>
      <c r="W42" s="330">
        <v>895091.4</v>
      </c>
      <c r="X42" s="330">
        <v>57880</v>
      </c>
      <c r="Y42" s="326">
        <v>1585957.4</v>
      </c>
      <c r="Z42" s="326">
        <v>25140</v>
      </c>
      <c r="AA42" s="326">
        <v>4370</v>
      </c>
      <c r="AB42" s="326">
        <v>395074.43</v>
      </c>
      <c r="AC42" s="326">
        <v>113451.58</v>
      </c>
      <c r="AF42" s="326">
        <v>30693.84</v>
      </c>
      <c r="AG42" s="351">
        <f t="shared" si="1"/>
        <v>404093.13999999996</v>
      </c>
      <c r="AH42" s="350">
        <f t="shared" si="2"/>
        <v>27582.799999999999</v>
      </c>
      <c r="AI42" s="352">
        <f t="shared" si="3"/>
        <v>376510.33999999997</v>
      </c>
      <c r="AJ42" s="353">
        <f t="shared" si="4"/>
        <v>2209696.0300000003</v>
      </c>
      <c r="AK42" s="354">
        <f t="shared" si="5"/>
        <v>2154687.2499999995</v>
      </c>
      <c r="AL42" s="56">
        <f t="shared" si="6"/>
        <v>55008.780000000726</v>
      </c>
    </row>
    <row r="43" spans="1:38" ht="14.4" thickBot="1" x14ac:dyDescent="0.3">
      <c r="A43" s="38" t="s">
        <v>375</v>
      </c>
      <c r="B43" s="38" t="s">
        <v>376</v>
      </c>
      <c r="C43" s="63">
        <v>4970</v>
      </c>
      <c r="D43" s="64" t="s">
        <v>722</v>
      </c>
      <c r="E43" t="s">
        <v>2863</v>
      </c>
      <c r="F43" s="334">
        <v>833735.31</v>
      </c>
      <c r="G43" s="334">
        <v>0</v>
      </c>
      <c r="H43" s="334">
        <v>257747.73</v>
      </c>
      <c r="I43" s="310">
        <v>337774.94</v>
      </c>
      <c r="J43" s="310">
        <v>152389.41</v>
      </c>
      <c r="K43" s="349">
        <v>0</v>
      </c>
      <c r="L43" s="349">
        <v>38178.129999999997</v>
      </c>
      <c r="N43" s="349">
        <v>200</v>
      </c>
      <c r="Q43" s="310">
        <v>-1246572.51</v>
      </c>
      <c r="R43" s="310">
        <v>2580473.12</v>
      </c>
      <c r="S43" s="330">
        <v>2294121.9900000002</v>
      </c>
      <c r="T43" s="330">
        <v>65000</v>
      </c>
      <c r="U43" s="330">
        <v>964.71</v>
      </c>
      <c r="W43" s="330">
        <v>1203874</v>
      </c>
      <c r="X43" s="330">
        <v>17500</v>
      </c>
      <c r="Y43" s="326">
        <v>1692936</v>
      </c>
      <c r="Z43" s="326">
        <v>18260</v>
      </c>
      <c r="AA43" s="326">
        <v>5050</v>
      </c>
      <c r="AB43" s="326">
        <v>1356063.62</v>
      </c>
      <c r="AC43" s="326">
        <v>84904.43</v>
      </c>
      <c r="AF43" s="326">
        <v>214878</v>
      </c>
      <c r="AG43" s="351">
        <f t="shared" si="1"/>
        <v>1091483.04</v>
      </c>
      <c r="AH43" s="350">
        <f t="shared" si="2"/>
        <v>38378.129999999997</v>
      </c>
      <c r="AI43" s="352">
        <f t="shared" si="3"/>
        <v>1053104.9100000001</v>
      </c>
      <c r="AJ43" s="353">
        <f t="shared" si="4"/>
        <v>3581460.7</v>
      </c>
      <c r="AK43" s="354">
        <f t="shared" si="5"/>
        <v>3372092.0500000003</v>
      </c>
      <c r="AL43" s="56">
        <f t="shared" si="6"/>
        <v>209368.64999999991</v>
      </c>
    </row>
    <row r="44" spans="1:38" ht="14.4" thickBot="1" x14ac:dyDescent="0.3">
      <c r="A44" s="38" t="s">
        <v>375</v>
      </c>
      <c r="B44" s="38" t="s">
        <v>376</v>
      </c>
      <c r="C44" s="63">
        <v>3463</v>
      </c>
      <c r="D44" s="64" t="s">
        <v>723</v>
      </c>
      <c r="E44" t="s">
        <v>2864</v>
      </c>
      <c r="F44" s="334">
        <v>568115.47</v>
      </c>
      <c r="G44" s="334">
        <v>0</v>
      </c>
      <c r="H44" s="334">
        <v>100808.42</v>
      </c>
      <c r="I44" s="310">
        <v>115094.36</v>
      </c>
      <c r="J44" s="310">
        <v>260360.32000000001</v>
      </c>
      <c r="K44" s="349">
        <v>0</v>
      </c>
      <c r="L44" s="349">
        <v>24608.43</v>
      </c>
      <c r="N44" s="349">
        <v>1492.75</v>
      </c>
      <c r="Q44" s="310">
        <v>-523556.41</v>
      </c>
      <c r="R44" s="310">
        <v>1682922.85</v>
      </c>
      <c r="S44" s="330">
        <v>1169776.45</v>
      </c>
      <c r="U44" s="330">
        <v>1183.1400000000001</v>
      </c>
      <c r="W44" s="330">
        <v>1050802.5</v>
      </c>
      <c r="X44" s="330">
        <v>11640</v>
      </c>
      <c r="Y44" s="326">
        <v>1731232.5</v>
      </c>
      <c r="Z44" s="326">
        <v>1440</v>
      </c>
      <c r="AA44" s="326">
        <v>1000</v>
      </c>
      <c r="AB44" s="326">
        <v>495755.57</v>
      </c>
      <c r="AC44" s="326">
        <v>115993.57</v>
      </c>
      <c r="AF44" s="326">
        <v>29069.5</v>
      </c>
      <c r="AG44" s="351">
        <f t="shared" si="1"/>
        <v>668923.89</v>
      </c>
      <c r="AH44" s="350">
        <f t="shared" si="2"/>
        <v>26101.18</v>
      </c>
      <c r="AI44" s="352">
        <f t="shared" si="3"/>
        <v>642822.71</v>
      </c>
      <c r="AJ44" s="353">
        <f t="shared" si="4"/>
        <v>2233402.09</v>
      </c>
      <c r="AK44" s="354">
        <f t="shared" si="5"/>
        <v>2374491.1399999997</v>
      </c>
      <c r="AL44" s="56">
        <f t="shared" si="6"/>
        <v>-141089.04999999981</v>
      </c>
    </row>
    <row r="45" spans="1:38" ht="14.4" thickBot="1" x14ac:dyDescent="0.3">
      <c r="A45" s="38" t="s">
        <v>375</v>
      </c>
      <c r="B45" s="38" t="s">
        <v>376</v>
      </c>
      <c r="C45" s="63">
        <v>1364</v>
      </c>
      <c r="D45" s="64" t="s">
        <v>724</v>
      </c>
      <c r="E45" t="s">
        <v>2865</v>
      </c>
      <c r="F45" s="334">
        <v>663896.77</v>
      </c>
      <c r="G45" s="334">
        <v>0</v>
      </c>
      <c r="H45" s="334">
        <v>118420.84</v>
      </c>
      <c r="I45" s="310">
        <v>570670.80000000005</v>
      </c>
      <c r="J45" s="310">
        <v>107806.95</v>
      </c>
      <c r="K45" s="349">
        <v>0</v>
      </c>
      <c r="L45" s="349">
        <v>16050</v>
      </c>
      <c r="N45" s="349">
        <v>218.08</v>
      </c>
      <c r="Q45" s="310">
        <v>-588595.67000000004</v>
      </c>
      <c r="R45" s="310">
        <v>1664645.88</v>
      </c>
      <c r="S45" s="330">
        <v>894650.31</v>
      </c>
      <c r="T45" s="330">
        <v>260075</v>
      </c>
      <c r="U45" s="330">
        <v>828.21</v>
      </c>
      <c r="W45" s="330">
        <v>697413.4</v>
      </c>
      <c r="X45" s="330">
        <v>8880</v>
      </c>
      <c r="Y45" s="326">
        <v>1087495.3999999999</v>
      </c>
      <c r="Z45" s="326">
        <v>15840</v>
      </c>
      <c r="AA45" s="326">
        <v>6880</v>
      </c>
      <c r="AB45" s="326">
        <v>267906.83</v>
      </c>
      <c r="AC45" s="326">
        <v>115197.62</v>
      </c>
      <c r="AF45" s="326">
        <v>50</v>
      </c>
      <c r="AG45" s="351">
        <f t="shared" si="1"/>
        <v>782317.61</v>
      </c>
      <c r="AH45" s="350">
        <f t="shared" si="2"/>
        <v>16268.08</v>
      </c>
      <c r="AI45" s="352">
        <f t="shared" si="3"/>
        <v>766049.53</v>
      </c>
      <c r="AJ45" s="353">
        <f t="shared" si="4"/>
        <v>1861846.92</v>
      </c>
      <c r="AK45" s="354">
        <f t="shared" si="5"/>
        <v>1493369.85</v>
      </c>
      <c r="AL45" s="56">
        <f t="shared" si="6"/>
        <v>368477.06999999983</v>
      </c>
    </row>
    <row r="46" spans="1:38" ht="14.4" thickBot="1" x14ac:dyDescent="0.3">
      <c r="A46" s="38" t="s">
        <v>375</v>
      </c>
      <c r="B46" s="38" t="s">
        <v>376</v>
      </c>
      <c r="C46" s="63">
        <v>4858</v>
      </c>
      <c r="D46" s="64" t="s">
        <v>725</v>
      </c>
      <c r="E46" t="s">
        <v>2866</v>
      </c>
      <c r="F46" s="334">
        <v>554577.88</v>
      </c>
      <c r="G46" s="334">
        <v>34840</v>
      </c>
      <c r="H46" s="334">
        <v>71725.119999999995</v>
      </c>
      <c r="I46" s="310">
        <v>2796287.21</v>
      </c>
      <c r="J46" s="310">
        <v>530883.93000000005</v>
      </c>
      <c r="K46" s="349">
        <v>0</v>
      </c>
      <c r="L46" s="349">
        <v>29370.92</v>
      </c>
      <c r="M46" s="349">
        <v>258000</v>
      </c>
      <c r="N46" s="349">
        <v>25000</v>
      </c>
      <c r="Q46" s="310">
        <v>2861895.36</v>
      </c>
      <c r="R46" s="310">
        <v>349948.56</v>
      </c>
      <c r="S46" s="330">
        <v>1830648.57</v>
      </c>
      <c r="U46" s="330">
        <v>678.52</v>
      </c>
      <c r="W46" s="330">
        <v>1202113.1000000001</v>
      </c>
      <c r="X46" s="330">
        <v>12360</v>
      </c>
      <c r="Y46" s="326">
        <v>1718416.1</v>
      </c>
      <c r="Z46" s="326">
        <v>4730</v>
      </c>
      <c r="AA46" s="326">
        <v>2980</v>
      </c>
      <c r="AB46" s="326">
        <v>577734.41</v>
      </c>
      <c r="AC46" s="326">
        <v>254941.98</v>
      </c>
      <c r="AF46" s="326">
        <v>22898.400000000001</v>
      </c>
      <c r="AG46" s="351">
        <f t="shared" si="1"/>
        <v>661143</v>
      </c>
      <c r="AH46" s="350">
        <f t="shared" si="2"/>
        <v>312370.92</v>
      </c>
      <c r="AI46" s="352">
        <f t="shared" si="3"/>
        <v>348772.08</v>
      </c>
      <c r="AJ46" s="353">
        <f t="shared" si="4"/>
        <v>3045800.1900000004</v>
      </c>
      <c r="AK46" s="354">
        <f t="shared" si="5"/>
        <v>2581700.89</v>
      </c>
      <c r="AL46" s="56">
        <f t="shared" si="6"/>
        <v>464099.30000000028</v>
      </c>
    </row>
    <row r="47" spans="1:38" ht="14.4" thickBot="1" x14ac:dyDescent="0.3">
      <c r="A47" s="38" t="s">
        <v>375</v>
      </c>
      <c r="B47" s="38" t="s">
        <v>376</v>
      </c>
      <c r="C47" s="63">
        <v>3450</v>
      </c>
      <c r="D47" s="64" t="s">
        <v>726</v>
      </c>
      <c r="E47" t="s">
        <v>2867</v>
      </c>
      <c r="F47" s="334">
        <v>1037139.63</v>
      </c>
      <c r="G47" s="334">
        <v>0</v>
      </c>
      <c r="H47" s="334">
        <v>72320.72</v>
      </c>
      <c r="I47" s="310">
        <v>794679.06</v>
      </c>
      <c r="J47" s="310">
        <v>162625.5</v>
      </c>
      <c r="K47" s="349">
        <v>0</v>
      </c>
      <c r="L47" s="349">
        <v>20550</v>
      </c>
      <c r="N47" s="349">
        <v>664.1</v>
      </c>
      <c r="Q47" s="310">
        <v>132196.88</v>
      </c>
      <c r="R47" s="310">
        <v>1610762.41</v>
      </c>
      <c r="S47" s="330">
        <v>1216616.72</v>
      </c>
      <c r="T47" s="330">
        <v>181225</v>
      </c>
      <c r="U47" s="330">
        <v>998.57</v>
      </c>
      <c r="W47" s="330">
        <v>988832.1</v>
      </c>
      <c r="X47" s="330">
        <v>10590</v>
      </c>
      <c r="Y47" s="326">
        <v>1374898.1</v>
      </c>
      <c r="Z47" s="326">
        <v>5340</v>
      </c>
      <c r="AA47" s="326">
        <v>8600</v>
      </c>
      <c r="AB47" s="326">
        <v>460022.24</v>
      </c>
      <c r="AC47" s="326">
        <v>236491.03</v>
      </c>
      <c r="AE47" s="326">
        <v>1</v>
      </c>
      <c r="AF47" s="326">
        <v>10318.5</v>
      </c>
      <c r="AG47" s="351">
        <f t="shared" si="1"/>
        <v>1109460.3500000001</v>
      </c>
      <c r="AH47" s="350">
        <f t="shared" si="2"/>
        <v>21214.1</v>
      </c>
      <c r="AI47" s="352">
        <f t="shared" si="3"/>
        <v>1088246.25</v>
      </c>
      <c r="AJ47" s="353">
        <f t="shared" si="4"/>
        <v>2398262.39</v>
      </c>
      <c r="AK47" s="354">
        <f t="shared" si="5"/>
        <v>2095670.87</v>
      </c>
      <c r="AL47" s="56">
        <f t="shared" si="6"/>
        <v>302591.52</v>
      </c>
    </row>
    <row r="48" spans="1:38" ht="14.4" thickBot="1" x14ac:dyDescent="0.3">
      <c r="A48" s="38" t="s">
        <v>375</v>
      </c>
      <c r="B48" s="38" t="s">
        <v>376</v>
      </c>
      <c r="C48" s="63">
        <v>2633</v>
      </c>
      <c r="D48" s="64" t="s">
        <v>727</v>
      </c>
      <c r="E48" t="s">
        <v>2868</v>
      </c>
      <c r="F48" s="334">
        <v>666968.19999999995</v>
      </c>
      <c r="G48" s="334">
        <v>0</v>
      </c>
      <c r="H48" s="334">
        <v>74053.440000000002</v>
      </c>
      <c r="I48" s="310">
        <v>482162.57</v>
      </c>
      <c r="J48" s="310">
        <v>107754.39</v>
      </c>
      <c r="K48" s="349">
        <v>0</v>
      </c>
      <c r="L48" s="349">
        <v>21571</v>
      </c>
      <c r="N48" s="349">
        <v>339.91</v>
      </c>
      <c r="Q48" s="310">
        <v>-1461507.42</v>
      </c>
      <c r="R48" s="310">
        <v>2707380.46</v>
      </c>
      <c r="S48" s="330">
        <v>1049244.83</v>
      </c>
      <c r="T48" s="330">
        <v>169100</v>
      </c>
      <c r="U48" s="330">
        <v>924.52</v>
      </c>
      <c r="W48" s="330">
        <v>1036799.4</v>
      </c>
      <c r="X48" s="330">
        <v>23820</v>
      </c>
      <c r="Y48" s="326">
        <v>1647533.4</v>
      </c>
      <c r="Z48" s="326">
        <v>7490</v>
      </c>
      <c r="AA48" s="326">
        <v>7320</v>
      </c>
      <c r="AB48" s="326">
        <v>411050.33</v>
      </c>
      <c r="AC48" s="326">
        <v>127618.97</v>
      </c>
      <c r="AF48" s="326">
        <v>15721.4</v>
      </c>
      <c r="AG48" s="351">
        <f t="shared" si="1"/>
        <v>741021.6399999999</v>
      </c>
      <c r="AH48" s="350">
        <f t="shared" si="2"/>
        <v>21910.91</v>
      </c>
      <c r="AI48" s="352">
        <f t="shared" si="3"/>
        <v>719110.72999999986</v>
      </c>
      <c r="AJ48" s="353">
        <f t="shared" si="4"/>
        <v>2279888.75</v>
      </c>
      <c r="AK48" s="354">
        <f t="shared" si="5"/>
        <v>2216734.1</v>
      </c>
      <c r="AL48" s="56">
        <f t="shared" si="6"/>
        <v>63154.649999999907</v>
      </c>
    </row>
    <row r="49" spans="1:38" ht="14.4" thickBot="1" x14ac:dyDescent="0.3">
      <c r="A49" s="38" t="s">
        <v>375</v>
      </c>
      <c r="B49" s="38" t="s">
        <v>376</v>
      </c>
      <c r="C49" s="63">
        <v>1642</v>
      </c>
      <c r="D49" s="64" t="s">
        <v>728</v>
      </c>
      <c r="E49" t="s">
        <v>2869</v>
      </c>
      <c r="F49" s="334">
        <v>520913.82</v>
      </c>
      <c r="G49" s="334">
        <v>0</v>
      </c>
      <c r="H49" s="334">
        <v>12882.43</v>
      </c>
      <c r="I49" s="310">
        <v>384147.42</v>
      </c>
      <c r="J49" s="310">
        <v>185609.08</v>
      </c>
      <c r="K49" s="349">
        <v>0</v>
      </c>
      <c r="L49" s="349">
        <v>12865.65</v>
      </c>
      <c r="N49" s="349">
        <v>45</v>
      </c>
      <c r="O49" s="310">
        <v>121415</v>
      </c>
      <c r="Q49" s="310">
        <v>-1301618.24</v>
      </c>
      <c r="R49" s="310">
        <v>2321309.19</v>
      </c>
      <c r="S49" s="330">
        <v>582666.65</v>
      </c>
      <c r="U49" s="330">
        <v>579.57000000000005</v>
      </c>
      <c r="W49" s="330">
        <v>399406.3</v>
      </c>
      <c r="X49" s="330">
        <v>12930</v>
      </c>
      <c r="Y49" s="326">
        <v>630922.30000000005</v>
      </c>
      <c r="Z49" s="326">
        <v>320</v>
      </c>
      <c r="AA49" s="326">
        <v>2610</v>
      </c>
      <c r="AB49" s="326">
        <v>228808.93</v>
      </c>
      <c r="AC49" s="326">
        <v>151367.14000000001</v>
      </c>
      <c r="AF49" s="326">
        <v>32018</v>
      </c>
      <c r="AG49" s="351">
        <f t="shared" si="1"/>
        <v>533796.25</v>
      </c>
      <c r="AH49" s="350">
        <f t="shared" si="2"/>
        <v>12910.65</v>
      </c>
      <c r="AI49" s="352">
        <f t="shared" si="3"/>
        <v>520885.6</v>
      </c>
      <c r="AJ49" s="353">
        <f t="shared" si="4"/>
        <v>995582.52</v>
      </c>
      <c r="AK49" s="354">
        <f t="shared" si="5"/>
        <v>1046046.37</v>
      </c>
      <c r="AL49" s="56">
        <f t="shared" si="6"/>
        <v>-50463.849999999977</v>
      </c>
    </row>
    <row r="50" spans="1:38" ht="14.4" thickBot="1" x14ac:dyDescent="0.3">
      <c r="A50" s="38" t="s">
        <v>375</v>
      </c>
      <c r="B50" s="38" t="s">
        <v>376</v>
      </c>
      <c r="C50" s="63">
        <v>2100</v>
      </c>
      <c r="D50" s="64" t="s">
        <v>729</v>
      </c>
      <c r="E50" t="s">
        <v>2870</v>
      </c>
      <c r="F50" s="334">
        <v>720593.08</v>
      </c>
      <c r="G50" s="334">
        <v>0</v>
      </c>
      <c r="H50" s="334">
        <v>127127.97</v>
      </c>
      <c r="I50" s="310">
        <v>1275223.1499999999</v>
      </c>
      <c r="J50" s="310">
        <v>207060.17</v>
      </c>
      <c r="K50" s="349">
        <v>0</v>
      </c>
      <c r="L50" s="349">
        <v>17330.689999999999</v>
      </c>
      <c r="N50" s="349">
        <v>0</v>
      </c>
      <c r="O50" s="310">
        <v>25900</v>
      </c>
      <c r="Q50" s="310">
        <v>1091637.3500000001</v>
      </c>
      <c r="R50" s="310">
        <v>991778.49</v>
      </c>
      <c r="S50" s="330">
        <v>919422.6</v>
      </c>
      <c r="U50" s="330">
        <v>736.91</v>
      </c>
      <c r="W50" s="330">
        <v>299108</v>
      </c>
      <c r="X50" s="330">
        <v>31574</v>
      </c>
      <c r="Y50" s="326">
        <v>587357</v>
      </c>
      <c r="Z50" s="326">
        <v>15240</v>
      </c>
      <c r="AB50" s="326">
        <v>295488.58</v>
      </c>
      <c r="AC50" s="326">
        <v>129847.99</v>
      </c>
      <c r="AF50" s="326">
        <v>19550.099999999999</v>
      </c>
      <c r="AG50" s="351">
        <f t="shared" si="1"/>
        <v>847721.04999999993</v>
      </c>
      <c r="AH50" s="350">
        <f t="shared" si="2"/>
        <v>17330.689999999999</v>
      </c>
      <c r="AI50" s="352">
        <f t="shared" si="3"/>
        <v>830390.36</v>
      </c>
      <c r="AJ50" s="353">
        <f t="shared" si="4"/>
        <v>1250841.51</v>
      </c>
      <c r="AK50" s="354">
        <f t="shared" si="5"/>
        <v>1047483.67</v>
      </c>
      <c r="AL50" s="56">
        <f t="shared" si="6"/>
        <v>203357.83999999997</v>
      </c>
    </row>
    <row r="51" spans="1:38" ht="14.4" thickBot="1" x14ac:dyDescent="0.3">
      <c r="A51" s="38" t="s">
        <v>375</v>
      </c>
      <c r="B51" s="38" t="s">
        <v>376</v>
      </c>
      <c r="C51" s="63">
        <v>1785</v>
      </c>
      <c r="D51" s="64" t="s">
        <v>730</v>
      </c>
      <c r="E51" t="s">
        <v>2871</v>
      </c>
      <c r="F51" s="334">
        <v>680577.24</v>
      </c>
      <c r="G51" s="334">
        <v>0</v>
      </c>
      <c r="H51" s="334">
        <v>84343.13</v>
      </c>
      <c r="I51" s="310">
        <v>2620080.61</v>
      </c>
      <c r="J51" s="310">
        <v>109135.03</v>
      </c>
      <c r="K51" s="349">
        <v>0</v>
      </c>
      <c r="L51" s="349">
        <v>51900</v>
      </c>
      <c r="M51" s="349">
        <v>500</v>
      </c>
      <c r="N51" s="349">
        <v>96.17</v>
      </c>
      <c r="O51" s="310">
        <v>88630</v>
      </c>
      <c r="Q51" s="310">
        <v>2583801.3199999998</v>
      </c>
      <c r="R51" s="310">
        <v>667821.93000000005</v>
      </c>
      <c r="S51" s="330">
        <v>651645.93999999994</v>
      </c>
      <c r="U51" s="330">
        <v>510.98</v>
      </c>
      <c r="W51" s="330">
        <v>1044541.32</v>
      </c>
      <c r="X51" s="330">
        <v>4000</v>
      </c>
      <c r="Y51" s="326">
        <v>1213351.32</v>
      </c>
      <c r="Z51" s="326">
        <v>1080</v>
      </c>
      <c r="AA51" s="326">
        <v>400</v>
      </c>
      <c r="AB51" s="326">
        <v>209904.83</v>
      </c>
      <c r="AC51" s="326">
        <v>156707.68</v>
      </c>
      <c r="AF51" s="326">
        <v>17867.82</v>
      </c>
      <c r="AG51" s="351">
        <f t="shared" si="1"/>
        <v>764920.37</v>
      </c>
      <c r="AH51" s="350">
        <f t="shared" si="2"/>
        <v>52496.17</v>
      </c>
      <c r="AI51" s="352">
        <f t="shared" si="3"/>
        <v>712424.2</v>
      </c>
      <c r="AJ51" s="353">
        <f t="shared" si="4"/>
        <v>1700698.2399999998</v>
      </c>
      <c r="AK51" s="354">
        <f t="shared" si="5"/>
        <v>1599311.6500000001</v>
      </c>
      <c r="AL51" s="56">
        <f t="shared" si="6"/>
        <v>101386.58999999962</v>
      </c>
    </row>
    <row r="52" spans="1:38" ht="14.4" thickBot="1" x14ac:dyDescent="0.3">
      <c r="A52" s="38" t="s">
        <v>367</v>
      </c>
      <c r="B52" s="38" t="s">
        <v>380</v>
      </c>
      <c r="C52" s="63">
        <v>1114</v>
      </c>
      <c r="D52" s="64" t="s">
        <v>731</v>
      </c>
      <c r="E52" t="s">
        <v>2872</v>
      </c>
      <c r="F52" s="334">
        <v>682705.83</v>
      </c>
      <c r="G52" s="334">
        <v>40856</v>
      </c>
      <c r="H52" s="334">
        <v>22214.47</v>
      </c>
      <c r="I52" s="310">
        <v>684504.23</v>
      </c>
      <c r="J52" s="310">
        <v>159161.92000000001</v>
      </c>
      <c r="K52" s="349">
        <v>11500</v>
      </c>
      <c r="L52" s="349">
        <v>26488.62</v>
      </c>
      <c r="N52" s="349">
        <v>2532.15</v>
      </c>
      <c r="Q52" s="310">
        <v>-592083.57999999996</v>
      </c>
      <c r="R52" s="310">
        <v>2139773.89</v>
      </c>
      <c r="S52" s="330">
        <v>498320.29</v>
      </c>
      <c r="U52" s="330">
        <v>804.49</v>
      </c>
      <c r="W52" s="330">
        <v>584820.65</v>
      </c>
      <c r="Y52" s="326">
        <v>657720.65</v>
      </c>
      <c r="AB52" s="326">
        <v>244478.75</v>
      </c>
      <c r="AC52" s="326">
        <v>178825.66</v>
      </c>
      <c r="AD52" s="326">
        <v>1689</v>
      </c>
      <c r="AG52" s="351">
        <f t="shared" si="1"/>
        <v>745776.29999999993</v>
      </c>
      <c r="AH52" s="350">
        <f t="shared" si="2"/>
        <v>40520.769999999997</v>
      </c>
      <c r="AI52" s="352">
        <f t="shared" si="3"/>
        <v>705255.52999999991</v>
      </c>
      <c r="AJ52" s="353">
        <f t="shared" si="4"/>
        <v>1083945.43</v>
      </c>
      <c r="AK52" s="354">
        <f t="shared" si="5"/>
        <v>1082714.06</v>
      </c>
      <c r="AL52" s="56">
        <f t="shared" si="6"/>
        <v>1231.3699999998789</v>
      </c>
    </row>
    <row r="53" spans="1:38" ht="14.4" thickBot="1" x14ac:dyDescent="0.3">
      <c r="A53" s="38" t="s">
        <v>367</v>
      </c>
      <c r="B53" s="38" t="s">
        <v>380</v>
      </c>
      <c r="C53" s="63">
        <v>595</v>
      </c>
      <c r="D53" s="64" t="s">
        <v>732</v>
      </c>
      <c r="E53" t="s">
        <v>2873</v>
      </c>
      <c r="F53" s="334">
        <v>607076.51</v>
      </c>
      <c r="G53" s="334">
        <v>75108</v>
      </c>
      <c r="H53" s="334">
        <v>11342</v>
      </c>
      <c r="I53" s="310">
        <v>352661.59</v>
      </c>
      <c r="J53" s="310">
        <v>57845.57</v>
      </c>
      <c r="K53" s="349">
        <v>6500</v>
      </c>
      <c r="L53" s="349">
        <v>7590.09</v>
      </c>
      <c r="N53" s="349">
        <v>972</v>
      </c>
      <c r="Q53" s="310">
        <v>672093.99</v>
      </c>
      <c r="R53" s="310">
        <v>293207.49</v>
      </c>
      <c r="S53" s="330">
        <v>527399.68000000005</v>
      </c>
      <c r="U53" s="330">
        <v>660.63</v>
      </c>
      <c r="W53" s="330">
        <v>393188.5</v>
      </c>
      <c r="Y53" s="326">
        <v>453488.5</v>
      </c>
      <c r="AB53" s="326">
        <v>221627.95</v>
      </c>
      <c r="AC53" s="326">
        <v>76159.259999999995</v>
      </c>
      <c r="AD53" s="326">
        <v>16303</v>
      </c>
      <c r="AF53" s="326">
        <v>30000</v>
      </c>
      <c r="AG53" s="351">
        <f t="shared" si="1"/>
        <v>693526.51</v>
      </c>
      <c r="AH53" s="350">
        <f t="shared" si="2"/>
        <v>15062.09</v>
      </c>
      <c r="AI53" s="352">
        <f t="shared" si="3"/>
        <v>678464.42</v>
      </c>
      <c r="AJ53" s="353">
        <f t="shared" si="4"/>
        <v>921248.81</v>
      </c>
      <c r="AK53" s="354">
        <f t="shared" si="5"/>
        <v>797578.71</v>
      </c>
      <c r="AL53" s="56">
        <f t="shared" si="6"/>
        <v>123670.10000000009</v>
      </c>
    </row>
    <row r="54" spans="1:38" ht="14.4" thickBot="1" x14ac:dyDescent="0.3">
      <c r="A54" s="38" t="s">
        <v>367</v>
      </c>
      <c r="B54" s="38" t="s">
        <v>380</v>
      </c>
      <c r="C54" s="63">
        <v>1925</v>
      </c>
      <c r="D54" s="64" t="s">
        <v>733</v>
      </c>
      <c r="E54" t="s">
        <v>2874</v>
      </c>
      <c r="F54" s="334">
        <v>383732.07</v>
      </c>
      <c r="G54" s="334">
        <v>75569</v>
      </c>
      <c r="H54" s="334">
        <v>50455.56</v>
      </c>
      <c r="I54" s="310">
        <v>693880.38</v>
      </c>
      <c r="J54" s="310">
        <v>139377.20000000001</v>
      </c>
      <c r="K54" s="349">
        <v>21654</v>
      </c>
      <c r="L54" s="349">
        <v>38057.629999999997</v>
      </c>
      <c r="N54" s="349">
        <v>8990.44</v>
      </c>
      <c r="Q54" s="310">
        <v>-657217.57999999996</v>
      </c>
      <c r="R54" s="310">
        <v>1946315.03</v>
      </c>
      <c r="S54" s="330">
        <v>886823.19</v>
      </c>
      <c r="T54" s="330">
        <v>-20300</v>
      </c>
      <c r="U54" s="330">
        <v>361.94</v>
      </c>
      <c r="W54" s="330">
        <v>840132</v>
      </c>
      <c r="Y54" s="326">
        <v>1107513</v>
      </c>
      <c r="Z54" s="326">
        <v>1280</v>
      </c>
      <c r="AA54" s="326">
        <v>300</v>
      </c>
      <c r="AB54" s="326">
        <v>419195.92</v>
      </c>
      <c r="AC54" s="326">
        <v>172330.52</v>
      </c>
      <c r="AD54" s="326">
        <v>15970</v>
      </c>
      <c r="AF54" s="326">
        <v>5213</v>
      </c>
      <c r="AG54" s="351">
        <f t="shared" si="1"/>
        <v>509756.63</v>
      </c>
      <c r="AH54" s="350">
        <f t="shared" si="2"/>
        <v>68702.069999999992</v>
      </c>
      <c r="AI54" s="352">
        <f t="shared" si="3"/>
        <v>441054.56</v>
      </c>
      <c r="AJ54" s="353">
        <f t="shared" si="4"/>
        <v>1707017.13</v>
      </c>
      <c r="AK54" s="354">
        <f t="shared" si="5"/>
        <v>1721802.44</v>
      </c>
      <c r="AL54" s="56">
        <f t="shared" si="6"/>
        <v>-14785.310000000056</v>
      </c>
    </row>
    <row r="55" spans="1:38" ht="14.4" thickBot="1" x14ac:dyDescent="0.3">
      <c r="A55" s="38" t="s">
        <v>367</v>
      </c>
      <c r="B55" s="38" t="s">
        <v>380</v>
      </c>
      <c r="C55" s="63">
        <v>3610</v>
      </c>
      <c r="D55" s="64" t="s">
        <v>734</v>
      </c>
      <c r="E55" t="s">
        <v>2875</v>
      </c>
      <c r="F55" s="334">
        <v>988442.4</v>
      </c>
      <c r="G55" s="334">
        <v>83012.5</v>
      </c>
      <c r="H55" s="334">
        <v>100451.66</v>
      </c>
      <c r="I55" s="310">
        <v>771486.25</v>
      </c>
      <c r="J55" s="310">
        <v>254976.29</v>
      </c>
      <c r="K55" s="349">
        <v>20500</v>
      </c>
      <c r="L55" s="349">
        <v>69850.75</v>
      </c>
      <c r="N55" s="349">
        <v>6227</v>
      </c>
      <c r="Q55" s="310">
        <v>-186285.12</v>
      </c>
      <c r="R55" s="310">
        <v>2217512.62</v>
      </c>
      <c r="S55" s="330">
        <v>1018075.89</v>
      </c>
      <c r="U55" s="330">
        <v>1614.66</v>
      </c>
      <c r="W55" s="330">
        <v>1317442.5</v>
      </c>
      <c r="Y55" s="326">
        <v>1501047.5</v>
      </c>
      <c r="Z55" s="326">
        <v>480</v>
      </c>
      <c r="AA55" s="326">
        <v>590</v>
      </c>
      <c r="AB55" s="326">
        <v>619551.55000000005</v>
      </c>
      <c r="AC55" s="326">
        <v>144740.15</v>
      </c>
      <c r="AD55" s="326">
        <v>160</v>
      </c>
      <c r="AG55" s="351">
        <f t="shared" si="1"/>
        <v>1171906.5599999998</v>
      </c>
      <c r="AH55" s="350">
        <f t="shared" si="2"/>
        <v>96577.75</v>
      </c>
      <c r="AI55" s="352">
        <f t="shared" si="3"/>
        <v>1075328.8099999998</v>
      </c>
      <c r="AJ55" s="353">
        <f t="shared" si="4"/>
        <v>2337133.0499999998</v>
      </c>
      <c r="AK55" s="354">
        <f t="shared" si="5"/>
        <v>2266569.1999999997</v>
      </c>
      <c r="AL55" s="56">
        <f t="shared" si="6"/>
        <v>70563.850000000093</v>
      </c>
    </row>
    <row r="56" spans="1:38" ht="14.4" thickBot="1" x14ac:dyDescent="0.3">
      <c r="A56" s="38" t="s">
        <v>367</v>
      </c>
      <c r="B56" s="38" t="s">
        <v>380</v>
      </c>
      <c r="C56" s="63">
        <v>4226</v>
      </c>
      <c r="D56" s="64" t="s">
        <v>735</v>
      </c>
      <c r="E56" t="s">
        <v>2876</v>
      </c>
      <c r="F56" s="334">
        <v>686607</v>
      </c>
      <c r="G56" s="334">
        <v>30996.5</v>
      </c>
      <c r="H56" s="334">
        <v>63848.94</v>
      </c>
      <c r="I56" s="310">
        <v>605693.51</v>
      </c>
      <c r="J56" s="310">
        <v>105134.88</v>
      </c>
      <c r="K56" s="349">
        <v>5900</v>
      </c>
      <c r="L56" s="349">
        <v>23856.74</v>
      </c>
      <c r="N56" s="349">
        <v>7726.68</v>
      </c>
      <c r="Q56" s="310">
        <v>-230514.45</v>
      </c>
      <c r="R56" s="310">
        <v>1921030.3</v>
      </c>
      <c r="S56" s="330">
        <v>977083.1</v>
      </c>
      <c r="T56" s="330">
        <v>88815</v>
      </c>
      <c r="U56" s="330">
        <v>1138.42</v>
      </c>
      <c r="W56" s="330">
        <v>1043370</v>
      </c>
      <c r="Y56" s="326">
        <v>1258923</v>
      </c>
      <c r="Z56" s="326">
        <v>3590</v>
      </c>
      <c r="AA56" s="326">
        <v>600</v>
      </c>
      <c r="AB56" s="326">
        <v>904281.57</v>
      </c>
      <c r="AC56" s="326">
        <v>177354.39</v>
      </c>
      <c r="AD56" s="326">
        <v>1376</v>
      </c>
      <c r="AG56" s="351">
        <f t="shared" si="1"/>
        <v>781452.44</v>
      </c>
      <c r="AH56" s="350">
        <f t="shared" si="2"/>
        <v>37483.42</v>
      </c>
      <c r="AI56" s="352">
        <f t="shared" si="3"/>
        <v>743969.0199999999</v>
      </c>
      <c r="AJ56" s="353">
        <f t="shared" si="4"/>
        <v>2110406.52</v>
      </c>
      <c r="AK56" s="354">
        <f t="shared" si="5"/>
        <v>2346124.96</v>
      </c>
      <c r="AL56" s="56">
        <f t="shared" si="6"/>
        <v>-235718.43999999994</v>
      </c>
    </row>
    <row r="57" spans="1:38" ht="14.4" thickBot="1" x14ac:dyDescent="0.3">
      <c r="A57" s="38" t="s">
        <v>367</v>
      </c>
      <c r="B57" s="38" t="s">
        <v>380</v>
      </c>
      <c r="C57" s="63">
        <v>2265</v>
      </c>
      <c r="D57" s="64" t="s">
        <v>736</v>
      </c>
      <c r="E57" t="s">
        <v>2877</v>
      </c>
      <c r="F57" s="334">
        <v>465856.95</v>
      </c>
      <c r="G57" s="334">
        <v>8442</v>
      </c>
      <c r="H57" s="334">
        <v>43369.71</v>
      </c>
      <c r="I57" s="310">
        <v>577245.44999999995</v>
      </c>
      <c r="J57" s="310">
        <v>114335.32</v>
      </c>
      <c r="K57" s="349">
        <v>11876</v>
      </c>
      <c r="L57" s="349">
        <v>19555</v>
      </c>
      <c r="N57" s="349">
        <v>1218</v>
      </c>
      <c r="Q57" s="310">
        <v>-712113.26</v>
      </c>
      <c r="R57" s="310">
        <v>1915444.77</v>
      </c>
      <c r="S57" s="330">
        <v>1020476.86</v>
      </c>
      <c r="T57" s="330">
        <v>47063.16</v>
      </c>
      <c r="U57" s="330">
        <v>511.24</v>
      </c>
      <c r="W57" s="330">
        <v>878799.6</v>
      </c>
      <c r="Y57" s="326">
        <v>1291261.6000000001</v>
      </c>
      <c r="Z57" s="326">
        <v>1900</v>
      </c>
      <c r="AA57" s="326">
        <v>600</v>
      </c>
      <c r="AB57" s="326">
        <v>519360.36</v>
      </c>
      <c r="AC57" s="326">
        <v>131724.98000000001</v>
      </c>
      <c r="AD57" s="326">
        <v>20982.5</v>
      </c>
      <c r="AF57" s="326">
        <v>7752.5</v>
      </c>
      <c r="AG57" s="351">
        <f t="shared" si="1"/>
        <v>517668.66000000003</v>
      </c>
      <c r="AH57" s="350">
        <f t="shared" si="2"/>
        <v>32649</v>
      </c>
      <c r="AI57" s="352">
        <f t="shared" si="3"/>
        <v>485019.66000000003</v>
      </c>
      <c r="AJ57" s="353">
        <f t="shared" si="4"/>
        <v>1946850.8599999999</v>
      </c>
      <c r="AK57" s="354">
        <f t="shared" si="5"/>
        <v>1973581.94</v>
      </c>
      <c r="AL57" s="56">
        <f t="shared" si="6"/>
        <v>-26731.080000000075</v>
      </c>
    </row>
    <row r="58" spans="1:38" ht="14.4" thickBot="1" x14ac:dyDescent="0.3">
      <c r="A58" s="38" t="s">
        <v>367</v>
      </c>
      <c r="B58" s="38" t="s">
        <v>380</v>
      </c>
      <c r="C58" s="63">
        <v>1848</v>
      </c>
      <c r="D58" s="64" t="s">
        <v>737</v>
      </c>
      <c r="E58" t="s">
        <v>2878</v>
      </c>
      <c r="F58" s="334">
        <v>499798.09</v>
      </c>
      <c r="G58" s="334">
        <v>44143</v>
      </c>
      <c r="H58" s="334">
        <v>15086</v>
      </c>
      <c r="I58" s="310">
        <v>538356.39</v>
      </c>
      <c r="J58" s="310">
        <v>105735.94</v>
      </c>
      <c r="K58" s="349">
        <v>11992</v>
      </c>
      <c r="L58" s="349">
        <v>19046</v>
      </c>
      <c r="N58" s="349">
        <v>1809</v>
      </c>
      <c r="Q58" s="310">
        <v>-524289.06999999995</v>
      </c>
      <c r="R58" s="310">
        <v>1650781.62</v>
      </c>
      <c r="S58" s="330">
        <v>952087.13</v>
      </c>
      <c r="T58" s="330">
        <v>19861.650000000001</v>
      </c>
      <c r="U58" s="330">
        <v>547.66</v>
      </c>
      <c r="W58" s="330">
        <v>219306.7</v>
      </c>
      <c r="Y58" s="326">
        <v>597752.69999999995</v>
      </c>
      <c r="Z58" s="326">
        <v>1280</v>
      </c>
      <c r="AA58" s="326">
        <v>300</v>
      </c>
      <c r="AB58" s="326">
        <v>410894.2</v>
      </c>
      <c r="AC58" s="326">
        <v>134755.37</v>
      </c>
      <c r="AD58" s="326">
        <v>2840</v>
      </c>
      <c r="AF58" s="326">
        <v>201</v>
      </c>
      <c r="AG58" s="351">
        <f t="shared" si="1"/>
        <v>559027.09000000008</v>
      </c>
      <c r="AH58" s="350">
        <f t="shared" si="2"/>
        <v>32847</v>
      </c>
      <c r="AI58" s="352">
        <f t="shared" si="3"/>
        <v>526180.09000000008</v>
      </c>
      <c r="AJ58" s="353">
        <f t="shared" si="4"/>
        <v>1191803.1400000001</v>
      </c>
      <c r="AK58" s="354">
        <f t="shared" si="5"/>
        <v>1148023.27</v>
      </c>
      <c r="AL58" s="56">
        <f t="shared" si="6"/>
        <v>43779.870000000112</v>
      </c>
    </row>
    <row r="59" spans="1:38" ht="14.4" thickBot="1" x14ac:dyDescent="0.3">
      <c r="A59" s="38" t="s">
        <v>367</v>
      </c>
      <c r="B59" s="38" t="s">
        <v>380</v>
      </c>
      <c r="C59" s="63">
        <v>1945</v>
      </c>
      <c r="D59" s="64" t="s">
        <v>738</v>
      </c>
      <c r="E59" t="s">
        <v>2879</v>
      </c>
      <c r="F59" s="334">
        <v>611160.62</v>
      </c>
      <c r="G59" s="334">
        <v>35783</v>
      </c>
      <c r="H59" s="334">
        <v>38548.230000000003</v>
      </c>
      <c r="I59" s="310">
        <v>734587.83</v>
      </c>
      <c r="J59" s="310">
        <v>115974.85</v>
      </c>
      <c r="K59" s="349">
        <v>928</v>
      </c>
      <c r="L59" s="349">
        <v>39143.81</v>
      </c>
      <c r="N59" s="349">
        <v>1551.7</v>
      </c>
      <c r="Q59" s="310">
        <v>-642616.03</v>
      </c>
      <c r="R59" s="310">
        <v>2032099.69</v>
      </c>
      <c r="S59" s="330">
        <v>781935.76</v>
      </c>
      <c r="T59" s="330">
        <v>91182.399999999994</v>
      </c>
      <c r="U59" s="330">
        <v>444.74</v>
      </c>
      <c r="W59" s="330">
        <v>506844.7</v>
      </c>
      <c r="Y59" s="326">
        <v>715002.7</v>
      </c>
      <c r="Z59" s="326">
        <v>2560</v>
      </c>
      <c r="AA59" s="326">
        <v>600</v>
      </c>
      <c r="AB59" s="326">
        <v>387248.09</v>
      </c>
      <c r="AC59" s="326">
        <v>157699.54999999999</v>
      </c>
      <c r="AD59" s="326">
        <v>8365.9</v>
      </c>
      <c r="AF59" s="326">
        <v>3984</v>
      </c>
      <c r="AG59" s="351">
        <f t="shared" si="1"/>
        <v>685491.85</v>
      </c>
      <c r="AH59" s="350">
        <f t="shared" si="2"/>
        <v>41623.509999999995</v>
      </c>
      <c r="AI59" s="352">
        <f t="shared" si="3"/>
        <v>643868.34</v>
      </c>
      <c r="AJ59" s="353">
        <f t="shared" si="4"/>
        <v>1380407.6</v>
      </c>
      <c r="AK59" s="354">
        <f t="shared" si="5"/>
        <v>1275460.24</v>
      </c>
      <c r="AL59" s="56">
        <f t="shared" si="6"/>
        <v>104947.3600000001</v>
      </c>
    </row>
    <row r="60" spans="1:38" ht="14.4" thickBot="1" x14ac:dyDescent="0.3">
      <c r="A60" s="38" t="s">
        <v>367</v>
      </c>
      <c r="B60" s="38" t="s">
        <v>380</v>
      </c>
      <c r="C60" s="63">
        <v>4776</v>
      </c>
      <c r="D60" s="64" t="s">
        <v>739</v>
      </c>
      <c r="E60" t="s">
        <v>2880</v>
      </c>
      <c r="F60" s="334">
        <v>525675.56999999995</v>
      </c>
      <c r="G60" s="334">
        <v>122940</v>
      </c>
      <c r="H60" s="334">
        <v>47650</v>
      </c>
      <c r="I60" s="310">
        <v>1378132.7</v>
      </c>
      <c r="J60" s="310">
        <v>207082.3</v>
      </c>
      <c r="K60" s="349">
        <v>24300</v>
      </c>
      <c r="L60" s="349">
        <v>34401.64</v>
      </c>
      <c r="N60" s="349">
        <v>7337.98</v>
      </c>
      <c r="Q60" s="310">
        <v>939456.97</v>
      </c>
      <c r="R60" s="310">
        <v>1174038.5</v>
      </c>
      <c r="S60" s="330">
        <v>2181974.86</v>
      </c>
      <c r="T60" s="330">
        <v>151970</v>
      </c>
      <c r="U60" s="330">
        <v>821.93</v>
      </c>
      <c r="W60" s="330">
        <v>1432027.2</v>
      </c>
      <c r="X60" s="330">
        <v>110583</v>
      </c>
      <c r="Y60" s="326">
        <v>1732301.2</v>
      </c>
      <c r="Z60" s="326">
        <v>10400</v>
      </c>
      <c r="AA60" s="326">
        <v>8081.5</v>
      </c>
      <c r="AB60" s="326">
        <v>1857619.36</v>
      </c>
      <c r="AC60" s="326">
        <v>128143.95</v>
      </c>
      <c r="AD60" s="326">
        <v>38885.5</v>
      </c>
      <c r="AG60" s="351">
        <f t="shared" si="1"/>
        <v>696265.57</v>
      </c>
      <c r="AH60" s="350">
        <f t="shared" si="2"/>
        <v>66039.62</v>
      </c>
      <c r="AI60" s="352">
        <f t="shared" si="3"/>
        <v>630225.94999999995</v>
      </c>
      <c r="AJ60" s="353">
        <f t="shared" si="4"/>
        <v>3877376.99</v>
      </c>
      <c r="AK60" s="354">
        <f t="shared" si="5"/>
        <v>3775431.5100000002</v>
      </c>
      <c r="AL60" s="56">
        <f t="shared" si="6"/>
        <v>101945.47999999998</v>
      </c>
    </row>
    <row r="61" spans="1:38" ht="14.4" thickBot="1" x14ac:dyDescent="0.3">
      <c r="A61" s="38" t="s">
        <v>367</v>
      </c>
      <c r="B61" s="38" t="s">
        <v>380</v>
      </c>
      <c r="C61" s="63">
        <v>5154</v>
      </c>
      <c r="D61" s="64" t="s">
        <v>740</v>
      </c>
      <c r="E61" t="s">
        <v>2881</v>
      </c>
      <c r="F61" s="334">
        <v>1610126.84</v>
      </c>
      <c r="G61" s="334">
        <v>346208.1</v>
      </c>
      <c r="H61" s="334">
        <v>71225.820000000007</v>
      </c>
      <c r="I61" s="310">
        <v>763249.26</v>
      </c>
      <c r="J61" s="310">
        <v>387714.54</v>
      </c>
      <c r="K61" s="349">
        <v>14400</v>
      </c>
      <c r="L61" s="349">
        <v>76781</v>
      </c>
      <c r="N61" s="349">
        <v>7893</v>
      </c>
      <c r="Q61" s="310">
        <v>-730717.77</v>
      </c>
      <c r="R61" s="310">
        <v>3795531.45</v>
      </c>
      <c r="S61" s="330">
        <v>1887800.61</v>
      </c>
      <c r="T61" s="330">
        <v>357595</v>
      </c>
      <c r="U61" s="330">
        <v>2077.87</v>
      </c>
      <c r="W61" s="330">
        <v>1318494.3999999999</v>
      </c>
      <c r="X61" s="330">
        <v>69800</v>
      </c>
      <c r="Y61" s="326">
        <v>1802974.4</v>
      </c>
      <c r="Z61" s="326">
        <v>4000</v>
      </c>
      <c r="AA61" s="326">
        <v>1200</v>
      </c>
      <c r="AB61" s="326">
        <v>1518389.53</v>
      </c>
      <c r="AC61" s="326">
        <v>291272.17</v>
      </c>
      <c r="AD61" s="326">
        <v>3294.9</v>
      </c>
      <c r="AG61" s="351">
        <f t="shared" si="1"/>
        <v>2027560.76</v>
      </c>
      <c r="AH61" s="350">
        <f t="shared" si="2"/>
        <v>99074</v>
      </c>
      <c r="AI61" s="352">
        <f t="shared" si="3"/>
        <v>1928486.76</v>
      </c>
      <c r="AJ61" s="353">
        <f t="shared" si="4"/>
        <v>3635767.8800000004</v>
      </c>
      <c r="AK61" s="354">
        <f t="shared" si="5"/>
        <v>3621130.9999999995</v>
      </c>
      <c r="AL61" s="56">
        <f t="shared" si="6"/>
        <v>14636.88000000082</v>
      </c>
    </row>
    <row r="62" spans="1:38" ht="14.4" thickBot="1" x14ac:dyDescent="0.3">
      <c r="A62" s="38" t="s">
        <v>367</v>
      </c>
      <c r="B62" s="38" t="s">
        <v>380</v>
      </c>
      <c r="C62" s="63">
        <v>3300</v>
      </c>
      <c r="D62" s="64" t="s">
        <v>741</v>
      </c>
      <c r="E62" t="s">
        <v>2882</v>
      </c>
      <c r="F62" s="334">
        <v>486246.8</v>
      </c>
      <c r="G62" s="334">
        <v>108892</v>
      </c>
      <c r="H62" s="334">
        <v>44444</v>
      </c>
      <c r="I62" s="310">
        <v>380943.59</v>
      </c>
      <c r="J62" s="310">
        <v>225651.57</v>
      </c>
      <c r="K62" s="349">
        <v>6820</v>
      </c>
      <c r="L62" s="349">
        <v>25221</v>
      </c>
      <c r="N62" s="349">
        <v>4731.7</v>
      </c>
      <c r="Q62" s="310">
        <v>-510123.05</v>
      </c>
      <c r="R62" s="310">
        <v>1606269.64</v>
      </c>
      <c r="S62" s="330">
        <v>907174.54</v>
      </c>
      <c r="U62" s="330">
        <v>365.96</v>
      </c>
      <c r="W62" s="330">
        <v>812942.7</v>
      </c>
      <c r="X62" s="330">
        <v>120800</v>
      </c>
      <c r="Y62" s="326">
        <v>1017175.54</v>
      </c>
      <c r="Z62" s="326">
        <v>2560</v>
      </c>
      <c r="AA62" s="326">
        <v>600</v>
      </c>
      <c r="AB62" s="326">
        <v>561742.6</v>
      </c>
      <c r="AC62" s="326">
        <v>145946.39000000001</v>
      </c>
      <c r="AG62" s="351">
        <f t="shared" si="1"/>
        <v>639582.80000000005</v>
      </c>
      <c r="AH62" s="350">
        <f t="shared" si="2"/>
        <v>36772.699999999997</v>
      </c>
      <c r="AI62" s="352">
        <f t="shared" si="3"/>
        <v>602810.10000000009</v>
      </c>
      <c r="AJ62" s="353">
        <f t="shared" si="4"/>
        <v>1841283.2</v>
      </c>
      <c r="AK62" s="354">
        <f t="shared" si="5"/>
        <v>1728024.5300000003</v>
      </c>
      <c r="AL62" s="56">
        <f t="shared" si="6"/>
        <v>113258.66999999969</v>
      </c>
    </row>
    <row r="63" spans="1:38" ht="14.4" thickBot="1" x14ac:dyDescent="0.3">
      <c r="A63" s="38" t="s">
        <v>367</v>
      </c>
      <c r="B63" s="38" t="s">
        <v>380</v>
      </c>
      <c r="C63" s="63">
        <v>2046</v>
      </c>
      <c r="D63" s="64" t="s">
        <v>742</v>
      </c>
      <c r="E63" t="s">
        <v>2883</v>
      </c>
      <c r="F63" s="334">
        <v>428390.57</v>
      </c>
      <c r="G63" s="334">
        <v>112978</v>
      </c>
      <c r="H63" s="334">
        <v>44155.13</v>
      </c>
      <c r="I63" s="310">
        <v>462592.42</v>
      </c>
      <c r="J63" s="310">
        <v>219513.96</v>
      </c>
      <c r="K63" s="349">
        <v>12000</v>
      </c>
      <c r="L63" s="349">
        <v>25116.81</v>
      </c>
      <c r="N63" s="349">
        <v>11912.28</v>
      </c>
      <c r="Q63" s="310">
        <v>-1637683.57</v>
      </c>
      <c r="R63" s="310">
        <v>2640334.33</v>
      </c>
      <c r="S63" s="330">
        <v>778641.62</v>
      </c>
      <c r="T63" s="330">
        <v>146642.4</v>
      </c>
      <c r="U63" s="330">
        <v>495.26</v>
      </c>
      <c r="W63" s="330">
        <v>819282</v>
      </c>
      <c r="X63" s="330">
        <v>69800</v>
      </c>
      <c r="Y63" s="326">
        <v>915582</v>
      </c>
      <c r="AB63" s="326">
        <v>568651.96</v>
      </c>
      <c r="AC63" s="326">
        <v>95247.49</v>
      </c>
      <c r="AD63" s="326">
        <v>10069.6</v>
      </c>
      <c r="AF63" s="326">
        <v>9360</v>
      </c>
      <c r="AG63" s="351">
        <f t="shared" si="1"/>
        <v>585523.70000000007</v>
      </c>
      <c r="AH63" s="350">
        <f t="shared" si="2"/>
        <v>49029.09</v>
      </c>
      <c r="AI63" s="352">
        <f t="shared" si="3"/>
        <v>536494.6100000001</v>
      </c>
      <c r="AJ63" s="353">
        <f t="shared" si="4"/>
        <v>1814861.28</v>
      </c>
      <c r="AK63" s="354">
        <f t="shared" si="5"/>
        <v>1598911.05</v>
      </c>
      <c r="AL63" s="56">
        <f t="shared" si="6"/>
        <v>215950.22999999998</v>
      </c>
    </row>
    <row r="64" spans="1:38" ht="14.4" thickBot="1" x14ac:dyDescent="0.3">
      <c r="A64" s="38" t="s">
        <v>367</v>
      </c>
      <c r="B64" s="38" t="s">
        <v>380</v>
      </c>
      <c r="C64" s="63">
        <v>1475</v>
      </c>
      <c r="D64" s="64" t="s">
        <v>743</v>
      </c>
      <c r="E64" t="s">
        <v>2884</v>
      </c>
      <c r="F64" s="334">
        <v>525702.53</v>
      </c>
      <c r="G64" s="334">
        <v>64316</v>
      </c>
      <c r="H64" s="334">
        <v>16614.740000000002</v>
      </c>
      <c r="I64" s="310">
        <v>1378094.66</v>
      </c>
      <c r="J64" s="310">
        <v>52268.12</v>
      </c>
      <c r="K64" s="349">
        <v>7500</v>
      </c>
      <c r="L64" s="349">
        <v>34348.239999999998</v>
      </c>
      <c r="N64" s="349">
        <v>2288</v>
      </c>
      <c r="Q64" s="310">
        <v>-51273.54</v>
      </c>
      <c r="R64" s="310">
        <v>2029021.21</v>
      </c>
      <c r="S64" s="330">
        <v>796646.44</v>
      </c>
      <c r="T64" s="330">
        <v>66641</v>
      </c>
      <c r="U64" s="330">
        <v>398.41</v>
      </c>
      <c r="W64" s="330">
        <v>594625.19999999995</v>
      </c>
      <c r="Y64" s="326">
        <v>817449.72</v>
      </c>
      <c r="Z64" s="326">
        <v>1280</v>
      </c>
      <c r="AA64" s="326">
        <v>300</v>
      </c>
      <c r="AB64" s="326">
        <v>417088</v>
      </c>
      <c r="AC64" s="326">
        <v>192451.19</v>
      </c>
      <c r="AD64" s="326">
        <v>14310</v>
      </c>
      <c r="AF64" s="326">
        <v>320</v>
      </c>
      <c r="AG64" s="351">
        <f t="shared" si="1"/>
        <v>606633.27</v>
      </c>
      <c r="AH64" s="350">
        <f t="shared" si="2"/>
        <v>44136.24</v>
      </c>
      <c r="AI64" s="352">
        <f t="shared" si="3"/>
        <v>562497.03</v>
      </c>
      <c r="AJ64" s="353">
        <f t="shared" si="4"/>
        <v>1458311.0499999998</v>
      </c>
      <c r="AK64" s="354">
        <f t="shared" si="5"/>
        <v>1443198.91</v>
      </c>
      <c r="AL64" s="56">
        <f t="shared" si="6"/>
        <v>15112.139999999898</v>
      </c>
    </row>
    <row r="65" spans="1:38" ht="14.4" thickBot="1" x14ac:dyDescent="0.3">
      <c r="A65" s="38" t="s">
        <v>383</v>
      </c>
      <c r="B65" s="38" t="s">
        <v>384</v>
      </c>
      <c r="C65" s="63">
        <v>1295</v>
      </c>
      <c r="D65" s="64" t="s">
        <v>744</v>
      </c>
      <c r="E65" t="s">
        <v>2885</v>
      </c>
      <c r="F65" s="334">
        <v>645107.81999999995</v>
      </c>
      <c r="G65" s="334">
        <v>0</v>
      </c>
      <c r="H65" s="334">
        <v>44063.65</v>
      </c>
      <c r="I65" s="310">
        <v>2193759.87</v>
      </c>
      <c r="J65" s="310">
        <v>17028</v>
      </c>
      <c r="K65" s="349">
        <v>16379</v>
      </c>
      <c r="L65" s="349">
        <v>25250</v>
      </c>
      <c r="N65" s="349">
        <v>0</v>
      </c>
      <c r="O65" s="310">
        <v>20900</v>
      </c>
      <c r="Q65" s="310">
        <v>1939697.1</v>
      </c>
      <c r="R65" s="310">
        <v>849648.43</v>
      </c>
      <c r="S65" s="330">
        <v>701077.58</v>
      </c>
      <c r="U65" s="330">
        <v>584.78</v>
      </c>
      <c r="W65" s="330">
        <v>1136454</v>
      </c>
      <c r="X65" s="330">
        <v>40500</v>
      </c>
      <c r="Y65" s="326">
        <v>1329952</v>
      </c>
      <c r="Z65" s="326">
        <v>7920</v>
      </c>
      <c r="AA65" s="326">
        <v>2144</v>
      </c>
      <c r="AB65" s="326">
        <v>383687.08</v>
      </c>
      <c r="AC65" s="326">
        <v>106828.47</v>
      </c>
      <c r="AG65" s="351">
        <f t="shared" si="1"/>
        <v>689171.47</v>
      </c>
      <c r="AH65" s="350">
        <f t="shared" si="2"/>
        <v>41629</v>
      </c>
      <c r="AI65" s="352">
        <f t="shared" si="3"/>
        <v>647542.47</v>
      </c>
      <c r="AJ65" s="353">
        <f t="shared" si="4"/>
        <v>1878616.3599999999</v>
      </c>
      <c r="AK65" s="354">
        <f t="shared" si="5"/>
        <v>1830531.55</v>
      </c>
      <c r="AL65" s="56">
        <f t="shared" si="6"/>
        <v>48084.809999999823</v>
      </c>
    </row>
    <row r="66" spans="1:38" ht="14.4" thickBot="1" x14ac:dyDescent="0.3">
      <c r="A66" s="38" t="s">
        <v>383</v>
      </c>
      <c r="B66" s="38" t="s">
        <v>384</v>
      </c>
      <c r="C66" s="63">
        <v>1368</v>
      </c>
      <c r="D66" s="64" t="s">
        <v>745</v>
      </c>
      <c r="E66" t="s">
        <v>2886</v>
      </c>
      <c r="F66" s="334">
        <v>834120.68</v>
      </c>
      <c r="G66" s="334">
        <v>0</v>
      </c>
      <c r="H66" s="334">
        <v>13441.6</v>
      </c>
      <c r="I66" s="310">
        <v>411438.43</v>
      </c>
      <c r="J66" s="310">
        <v>32977.160000000003</v>
      </c>
      <c r="N66" s="349">
        <v>0</v>
      </c>
      <c r="O66" s="310">
        <v>77400</v>
      </c>
      <c r="Q66" s="310">
        <v>944687.58</v>
      </c>
      <c r="R66" s="310">
        <v>236925.61</v>
      </c>
      <c r="S66" s="330">
        <v>595547.16</v>
      </c>
      <c r="U66" s="330">
        <v>754.62</v>
      </c>
      <c r="W66" s="330">
        <v>1000718</v>
      </c>
      <c r="X66" s="330">
        <v>40500</v>
      </c>
      <c r="Y66" s="326">
        <v>1154175</v>
      </c>
      <c r="Z66" s="326">
        <v>9000</v>
      </c>
      <c r="AB66" s="326">
        <v>310989.62</v>
      </c>
      <c r="AC66" s="326">
        <v>130390.48</v>
      </c>
      <c r="AG66" s="351">
        <f t="shared" si="1"/>
        <v>847562.28</v>
      </c>
      <c r="AH66" s="350">
        <f t="shared" si="2"/>
        <v>0</v>
      </c>
      <c r="AI66" s="352">
        <f t="shared" si="3"/>
        <v>847562.28</v>
      </c>
      <c r="AJ66" s="353">
        <f t="shared" si="4"/>
        <v>1637519.78</v>
      </c>
      <c r="AK66" s="354">
        <f t="shared" si="5"/>
        <v>1604555.1</v>
      </c>
      <c r="AL66" s="56">
        <f t="shared" si="6"/>
        <v>32964.679999999935</v>
      </c>
    </row>
    <row r="67" spans="1:38" ht="14.4" thickBot="1" x14ac:dyDescent="0.3">
      <c r="A67" s="38" t="s">
        <v>383</v>
      </c>
      <c r="B67" s="38" t="s">
        <v>384</v>
      </c>
      <c r="C67" s="63">
        <v>2588</v>
      </c>
      <c r="D67" s="64" t="s">
        <v>746</v>
      </c>
      <c r="E67" t="s">
        <v>2887</v>
      </c>
      <c r="F67" s="334">
        <v>692060.93</v>
      </c>
      <c r="G67" s="334">
        <v>0</v>
      </c>
      <c r="H67" s="334">
        <v>79832.05</v>
      </c>
      <c r="I67" s="310">
        <v>489473.3</v>
      </c>
      <c r="J67" s="310">
        <v>17611.73</v>
      </c>
      <c r="K67" s="349">
        <v>13420</v>
      </c>
      <c r="L67" s="349">
        <v>27485.200000000001</v>
      </c>
      <c r="N67" s="349">
        <v>224</v>
      </c>
      <c r="O67" s="310">
        <v>54125</v>
      </c>
      <c r="Q67" s="310">
        <v>-840377.3</v>
      </c>
      <c r="R67" s="310">
        <v>1982889.72</v>
      </c>
      <c r="S67" s="330">
        <v>743839.46</v>
      </c>
      <c r="U67" s="330">
        <v>599.30999999999995</v>
      </c>
      <c r="W67" s="330">
        <v>1090777.5</v>
      </c>
      <c r="X67" s="330">
        <v>40500</v>
      </c>
      <c r="Y67" s="326">
        <v>1283324.5</v>
      </c>
      <c r="Z67" s="326">
        <v>6480</v>
      </c>
      <c r="AA67" s="326">
        <v>840</v>
      </c>
      <c r="AB67" s="326">
        <v>444100.92</v>
      </c>
      <c r="AC67" s="326">
        <v>99759.46</v>
      </c>
      <c r="AG67" s="351">
        <f t="shared" si="1"/>
        <v>771892.9800000001</v>
      </c>
      <c r="AH67" s="350">
        <f t="shared" si="2"/>
        <v>41129.199999999997</v>
      </c>
      <c r="AI67" s="352">
        <f t="shared" si="3"/>
        <v>730763.78000000014</v>
      </c>
      <c r="AJ67" s="353">
        <f t="shared" si="4"/>
        <v>1875716.27</v>
      </c>
      <c r="AK67" s="354">
        <f t="shared" si="5"/>
        <v>1834504.88</v>
      </c>
      <c r="AL67" s="56">
        <f t="shared" si="6"/>
        <v>41211.39000000013</v>
      </c>
    </row>
    <row r="68" spans="1:38" ht="14.4" thickBot="1" x14ac:dyDescent="0.3">
      <c r="A68" s="38" t="s">
        <v>383</v>
      </c>
      <c r="B68" s="38" t="s">
        <v>384</v>
      </c>
      <c r="C68" s="63">
        <v>1190</v>
      </c>
      <c r="D68" s="64" t="s">
        <v>747</v>
      </c>
      <c r="E68" t="s">
        <v>2888</v>
      </c>
      <c r="F68" s="334">
        <v>549819.06000000006</v>
      </c>
      <c r="G68" s="334">
        <v>0</v>
      </c>
      <c r="H68" s="334">
        <v>57929.02</v>
      </c>
      <c r="I68" s="310">
        <v>591995.77</v>
      </c>
      <c r="J68" s="310">
        <v>21993.37</v>
      </c>
      <c r="K68" s="349">
        <v>14292</v>
      </c>
      <c r="L68" s="349">
        <v>20300.34</v>
      </c>
      <c r="N68" s="349">
        <v>0</v>
      </c>
      <c r="O68" s="310">
        <v>110365</v>
      </c>
      <c r="Q68" s="310">
        <v>-1205091.0900000001</v>
      </c>
      <c r="R68" s="310">
        <v>2283492.7400000002</v>
      </c>
      <c r="S68" s="330">
        <v>943366.95</v>
      </c>
      <c r="T68" s="330">
        <v>-28000</v>
      </c>
      <c r="U68" s="330">
        <v>342.9</v>
      </c>
      <c r="W68" s="330">
        <v>962380.5</v>
      </c>
      <c r="X68" s="330">
        <v>40500</v>
      </c>
      <c r="Y68" s="326">
        <v>1386575.5</v>
      </c>
      <c r="Z68" s="326">
        <v>4460</v>
      </c>
      <c r="AA68" s="326">
        <v>5976</v>
      </c>
      <c r="AB68" s="326">
        <v>374687.7</v>
      </c>
      <c r="AC68" s="326">
        <v>134625.92000000001</v>
      </c>
      <c r="AF68" s="326">
        <v>13887</v>
      </c>
      <c r="AG68" s="351">
        <f t="shared" si="1"/>
        <v>607748.08000000007</v>
      </c>
      <c r="AH68" s="350">
        <f t="shared" si="2"/>
        <v>34592.339999999997</v>
      </c>
      <c r="AI68" s="352">
        <f t="shared" si="3"/>
        <v>573155.74000000011</v>
      </c>
      <c r="AJ68" s="353">
        <f t="shared" si="4"/>
        <v>1918590.35</v>
      </c>
      <c r="AK68" s="354">
        <f t="shared" si="5"/>
        <v>1920212.1199999999</v>
      </c>
      <c r="AL68" s="56">
        <f t="shared" si="6"/>
        <v>-1621.7699999997858</v>
      </c>
    </row>
    <row r="69" spans="1:38" ht="14.4" thickBot="1" x14ac:dyDescent="0.3">
      <c r="A69" s="38" t="s">
        <v>383</v>
      </c>
      <c r="B69" s="38" t="s">
        <v>384</v>
      </c>
      <c r="C69" s="63">
        <v>897</v>
      </c>
      <c r="D69" s="64" t="s">
        <v>748</v>
      </c>
      <c r="E69" t="s">
        <v>2889</v>
      </c>
      <c r="F69" s="334">
        <v>460874.92</v>
      </c>
      <c r="G69" s="334">
        <v>15840</v>
      </c>
      <c r="H69" s="334">
        <v>18504.04</v>
      </c>
      <c r="I69" s="310">
        <v>475981.28</v>
      </c>
      <c r="J69" s="310">
        <v>38883.49</v>
      </c>
      <c r="K69" s="349">
        <v>10383</v>
      </c>
      <c r="L69" s="349">
        <v>13834.18</v>
      </c>
      <c r="O69" s="310">
        <v>50610</v>
      </c>
      <c r="Q69" s="310">
        <v>510386.79</v>
      </c>
      <c r="R69" s="310">
        <v>355552.49</v>
      </c>
      <c r="S69" s="330">
        <v>521745.93</v>
      </c>
      <c r="U69" s="330">
        <v>335.09</v>
      </c>
      <c r="W69" s="330">
        <v>717544.17</v>
      </c>
      <c r="X69" s="330">
        <v>36016</v>
      </c>
      <c r="Y69" s="326">
        <v>783220.17</v>
      </c>
      <c r="Z69" s="326">
        <v>2420</v>
      </c>
      <c r="AA69" s="326">
        <v>4128</v>
      </c>
      <c r="AB69" s="326">
        <v>312651.15999999997</v>
      </c>
      <c r="AC69" s="326">
        <v>103904.59</v>
      </c>
      <c r="AG69" s="351">
        <f t="shared" ref="AG69:AG130" si="7">SUM(F69:H69)</f>
        <v>495218.95999999996</v>
      </c>
      <c r="AH69" s="350">
        <f t="shared" ref="AH69:AH130" si="8">SUM(K69:N69)</f>
        <v>24217.18</v>
      </c>
      <c r="AI69" s="352">
        <f t="shared" ref="AI69:AI130" si="9">AG69-AH69</f>
        <v>471001.77999999997</v>
      </c>
      <c r="AJ69" s="353">
        <f t="shared" ref="AJ69:AJ130" si="10">SUM(S69:X69)</f>
        <v>1275641.19</v>
      </c>
      <c r="AK69" s="354">
        <f t="shared" ref="AK69:AK130" si="11">SUM(Y69:AF69)</f>
        <v>1206323.9200000002</v>
      </c>
      <c r="AL69" s="56">
        <f t="shared" ref="AL69:AL130" si="12">AJ69-AK69</f>
        <v>69317.269999999786</v>
      </c>
    </row>
    <row r="70" spans="1:38" ht="14.4" thickBot="1" x14ac:dyDescent="0.3">
      <c r="A70" s="38" t="s">
        <v>387</v>
      </c>
      <c r="B70" s="38" t="s">
        <v>388</v>
      </c>
      <c r="C70" s="63">
        <v>2172</v>
      </c>
      <c r="D70" s="64" t="s">
        <v>749</v>
      </c>
      <c r="E70" t="s">
        <v>2890</v>
      </c>
      <c r="F70" s="334">
        <v>260700.41</v>
      </c>
      <c r="G70" s="334">
        <v>15840</v>
      </c>
      <c r="H70" s="334">
        <v>30356.1</v>
      </c>
      <c r="I70" s="310">
        <v>157027.25</v>
      </c>
      <c r="J70" s="310">
        <v>154256.67000000001</v>
      </c>
      <c r="K70" s="349">
        <v>0</v>
      </c>
      <c r="M70" s="349">
        <v>13300</v>
      </c>
      <c r="N70" s="349">
        <v>41.71</v>
      </c>
      <c r="Q70" s="310">
        <v>81842.320000000007</v>
      </c>
      <c r="R70" s="310">
        <v>547255.34</v>
      </c>
      <c r="S70" s="330">
        <v>994576.11</v>
      </c>
      <c r="T70" s="330">
        <v>61979</v>
      </c>
      <c r="U70" s="330">
        <v>263.89</v>
      </c>
      <c r="W70" s="330">
        <v>964955</v>
      </c>
      <c r="X70" s="330">
        <v>89950</v>
      </c>
      <c r="Y70" s="326">
        <v>1078215</v>
      </c>
      <c r="Z70" s="326">
        <v>1280</v>
      </c>
      <c r="AA70" s="326">
        <v>344</v>
      </c>
      <c r="AB70" s="326">
        <v>969959.9</v>
      </c>
      <c r="AC70" s="326">
        <v>69490.039999999994</v>
      </c>
      <c r="AF70" s="326">
        <v>16694</v>
      </c>
      <c r="AG70" s="351">
        <f t="shared" si="7"/>
        <v>306896.51</v>
      </c>
      <c r="AH70" s="350">
        <f t="shared" si="8"/>
        <v>13341.71</v>
      </c>
      <c r="AI70" s="352">
        <f t="shared" si="9"/>
        <v>293554.8</v>
      </c>
      <c r="AJ70" s="353">
        <f t="shared" si="10"/>
        <v>2111724</v>
      </c>
      <c r="AK70" s="354">
        <f t="shared" si="11"/>
        <v>2135982.94</v>
      </c>
      <c r="AL70" s="56">
        <f t="shared" si="12"/>
        <v>-24258.939999999944</v>
      </c>
    </row>
    <row r="71" spans="1:38" ht="14.4" thickBot="1" x14ac:dyDescent="0.3">
      <c r="A71" s="38" t="s">
        <v>387</v>
      </c>
      <c r="B71" s="38" t="s">
        <v>388</v>
      </c>
      <c r="C71" s="63">
        <v>3964</v>
      </c>
      <c r="D71" s="64" t="s">
        <v>750</v>
      </c>
      <c r="E71" t="s">
        <v>2891</v>
      </c>
      <c r="F71" s="334">
        <v>604192.48</v>
      </c>
      <c r="G71" s="334">
        <v>0</v>
      </c>
      <c r="H71" s="334">
        <v>86536.14</v>
      </c>
      <c r="I71" s="310">
        <v>584877.52</v>
      </c>
      <c r="J71" s="310">
        <v>260443.25</v>
      </c>
      <c r="K71" s="349">
        <v>23500</v>
      </c>
      <c r="L71" s="349">
        <v>47290.84</v>
      </c>
      <c r="N71" s="349">
        <v>1267.8599999999999</v>
      </c>
      <c r="Q71" s="310">
        <v>-1288732.3500000001</v>
      </c>
      <c r="R71" s="310">
        <v>2767861</v>
      </c>
      <c r="S71" s="330">
        <v>1775260.88</v>
      </c>
      <c r="T71" s="330">
        <v>42000</v>
      </c>
      <c r="U71" s="330">
        <v>951.74</v>
      </c>
      <c r="W71" s="330">
        <v>1496300.3</v>
      </c>
      <c r="X71" s="330">
        <v>26300</v>
      </c>
      <c r="Y71" s="326">
        <v>2032315.14</v>
      </c>
      <c r="Z71" s="326">
        <v>5040</v>
      </c>
      <c r="AA71" s="326">
        <v>10200</v>
      </c>
      <c r="AB71" s="326">
        <v>984343.2</v>
      </c>
      <c r="AC71" s="326">
        <v>145496.54</v>
      </c>
      <c r="AF71" s="326">
        <v>178556</v>
      </c>
      <c r="AG71" s="351">
        <f t="shared" si="7"/>
        <v>690728.62</v>
      </c>
      <c r="AH71" s="350">
        <f t="shared" si="8"/>
        <v>72058.7</v>
      </c>
      <c r="AI71" s="352">
        <f t="shared" si="9"/>
        <v>618669.92000000004</v>
      </c>
      <c r="AJ71" s="353">
        <f t="shared" si="10"/>
        <v>3340812.92</v>
      </c>
      <c r="AK71" s="354">
        <f t="shared" si="11"/>
        <v>3355950.88</v>
      </c>
      <c r="AL71" s="56">
        <f t="shared" si="12"/>
        <v>-15137.959999999963</v>
      </c>
    </row>
    <row r="72" spans="1:38" ht="14.4" thickBot="1" x14ac:dyDescent="0.3">
      <c r="A72" s="38" t="s">
        <v>387</v>
      </c>
      <c r="B72" s="38" t="s">
        <v>388</v>
      </c>
      <c r="C72" s="63">
        <v>1537</v>
      </c>
      <c r="D72" s="64" t="s">
        <v>751</v>
      </c>
      <c r="E72" t="s">
        <v>2892</v>
      </c>
      <c r="F72" s="334">
        <v>411583.27</v>
      </c>
      <c r="G72" s="334">
        <v>65</v>
      </c>
      <c r="H72" s="334">
        <v>33731.46</v>
      </c>
      <c r="I72" s="310">
        <v>52348.83</v>
      </c>
      <c r="J72" s="310">
        <v>72690.679999999993</v>
      </c>
      <c r="K72" s="349">
        <v>81828</v>
      </c>
      <c r="L72" s="349">
        <v>3516.84</v>
      </c>
      <c r="M72" s="349">
        <v>13200</v>
      </c>
      <c r="N72" s="349">
        <v>350.03</v>
      </c>
      <c r="Q72" s="310">
        <v>22094.17</v>
      </c>
      <c r="R72" s="310">
        <v>432862.99</v>
      </c>
      <c r="S72" s="330">
        <v>746226.3</v>
      </c>
      <c r="T72" s="330">
        <v>70554</v>
      </c>
      <c r="U72" s="330">
        <v>458.13</v>
      </c>
      <c r="W72" s="330">
        <v>335205.5</v>
      </c>
      <c r="X72" s="330">
        <v>40500</v>
      </c>
      <c r="Y72" s="326">
        <v>405505.5</v>
      </c>
      <c r="Z72" s="326">
        <v>6320</v>
      </c>
      <c r="AA72" s="326">
        <v>8846</v>
      </c>
      <c r="AB72" s="326">
        <v>683303.04</v>
      </c>
      <c r="AC72" s="326">
        <v>62058.18</v>
      </c>
      <c r="AF72" s="326">
        <v>10344</v>
      </c>
      <c r="AG72" s="351">
        <f t="shared" si="7"/>
        <v>445379.73000000004</v>
      </c>
      <c r="AH72" s="350">
        <f t="shared" si="8"/>
        <v>98894.87</v>
      </c>
      <c r="AI72" s="352">
        <f t="shared" si="9"/>
        <v>346484.86000000004</v>
      </c>
      <c r="AJ72" s="353">
        <f t="shared" si="10"/>
        <v>1192943.9300000002</v>
      </c>
      <c r="AK72" s="354">
        <f t="shared" si="11"/>
        <v>1176376.72</v>
      </c>
      <c r="AL72" s="56">
        <f t="shared" si="12"/>
        <v>16567.210000000196</v>
      </c>
    </row>
    <row r="73" spans="1:38" ht="14.4" thickBot="1" x14ac:dyDescent="0.3">
      <c r="A73" s="38" t="s">
        <v>387</v>
      </c>
      <c r="B73" s="38" t="s">
        <v>388</v>
      </c>
      <c r="C73" s="63">
        <v>1440</v>
      </c>
      <c r="D73" s="64" t="s">
        <v>752</v>
      </c>
      <c r="E73" t="s">
        <v>2893</v>
      </c>
      <c r="F73" s="334">
        <v>333187.65999999997</v>
      </c>
      <c r="G73" s="334">
        <v>33492</v>
      </c>
      <c r="H73" s="334">
        <v>20624.68</v>
      </c>
      <c r="I73" s="310">
        <v>322161.48</v>
      </c>
      <c r="J73" s="310">
        <v>92809.5</v>
      </c>
      <c r="K73" s="349">
        <v>19100</v>
      </c>
      <c r="L73" s="349">
        <v>25961.919999999998</v>
      </c>
      <c r="M73" s="349">
        <v>6600</v>
      </c>
      <c r="N73" s="349">
        <v>26.17</v>
      </c>
      <c r="Q73" s="310">
        <v>-396698.2</v>
      </c>
      <c r="R73" s="310">
        <v>923490.75</v>
      </c>
      <c r="S73" s="330">
        <v>642282.18000000005</v>
      </c>
      <c r="T73" s="330">
        <v>58400</v>
      </c>
      <c r="U73" s="330">
        <v>253.46</v>
      </c>
      <c r="W73" s="330">
        <v>1148751.6000000001</v>
      </c>
      <c r="X73" s="330">
        <v>278841</v>
      </c>
      <c r="Y73" s="326">
        <v>1281847.6000000001</v>
      </c>
      <c r="Z73" s="326">
        <v>2080</v>
      </c>
      <c r="AA73" s="326">
        <v>5694</v>
      </c>
      <c r="AB73" s="326">
        <v>542324.18000000005</v>
      </c>
      <c r="AC73" s="326">
        <v>69858.78</v>
      </c>
      <c r="AF73" s="326">
        <v>2929</v>
      </c>
      <c r="AG73" s="351">
        <f t="shared" si="7"/>
        <v>387304.33999999997</v>
      </c>
      <c r="AH73" s="350">
        <f t="shared" si="8"/>
        <v>51688.09</v>
      </c>
      <c r="AI73" s="352">
        <f t="shared" si="9"/>
        <v>335616.25</v>
      </c>
      <c r="AJ73" s="353">
        <f t="shared" si="10"/>
        <v>2128528.2400000002</v>
      </c>
      <c r="AK73" s="354">
        <f t="shared" si="11"/>
        <v>1904733.5600000003</v>
      </c>
      <c r="AL73" s="56">
        <f t="shared" si="12"/>
        <v>223794.67999999993</v>
      </c>
    </row>
    <row r="74" spans="1:38" ht="14.4" thickBot="1" x14ac:dyDescent="0.3">
      <c r="A74" s="38" t="s">
        <v>387</v>
      </c>
      <c r="B74" s="38" t="s">
        <v>388</v>
      </c>
      <c r="C74" s="63">
        <v>1880</v>
      </c>
      <c r="D74" s="64" t="s">
        <v>753</v>
      </c>
      <c r="E74" t="s">
        <v>2894</v>
      </c>
      <c r="F74" s="334">
        <v>505425.12</v>
      </c>
      <c r="G74" s="334">
        <v>0</v>
      </c>
      <c r="H74" s="334">
        <v>20820.490000000002</v>
      </c>
      <c r="I74" s="310">
        <v>83603.850000000006</v>
      </c>
      <c r="J74" s="310">
        <v>112350.29</v>
      </c>
      <c r="K74" s="349">
        <v>0</v>
      </c>
      <c r="L74" s="349">
        <v>0</v>
      </c>
      <c r="M74" s="349">
        <v>35000</v>
      </c>
      <c r="N74" s="349">
        <v>834.49</v>
      </c>
      <c r="Q74" s="310">
        <v>-265084.32</v>
      </c>
      <c r="R74" s="310">
        <v>606181.84</v>
      </c>
      <c r="S74" s="330">
        <v>851753.25</v>
      </c>
      <c r="U74" s="330">
        <v>262.17</v>
      </c>
      <c r="W74" s="330">
        <v>965758</v>
      </c>
      <c r="X74" s="330">
        <v>310560</v>
      </c>
      <c r="Y74" s="326">
        <v>1089041.8400000001</v>
      </c>
      <c r="Z74" s="326">
        <v>16330</v>
      </c>
      <c r="AA74" s="326">
        <v>3688</v>
      </c>
      <c r="AB74" s="326">
        <v>600834.51</v>
      </c>
      <c r="AC74" s="326">
        <v>61355.33</v>
      </c>
      <c r="AD74" s="326">
        <v>6236</v>
      </c>
      <c r="AF74" s="326">
        <v>5580</v>
      </c>
      <c r="AG74" s="351">
        <f t="shared" si="7"/>
        <v>526245.61</v>
      </c>
      <c r="AH74" s="350">
        <f t="shared" si="8"/>
        <v>35834.49</v>
      </c>
      <c r="AI74" s="352">
        <f t="shared" si="9"/>
        <v>490411.12</v>
      </c>
      <c r="AJ74" s="353">
        <f t="shared" si="10"/>
        <v>2128333.42</v>
      </c>
      <c r="AK74" s="354">
        <f t="shared" si="11"/>
        <v>1783065.6800000002</v>
      </c>
      <c r="AL74" s="56">
        <f t="shared" si="12"/>
        <v>345267.73999999976</v>
      </c>
    </row>
    <row r="75" spans="1:38" ht="14.4" thickBot="1" x14ac:dyDescent="0.3">
      <c r="A75" s="38" t="s">
        <v>387</v>
      </c>
      <c r="B75" s="38" t="s">
        <v>388</v>
      </c>
      <c r="C75" s="63">
        <v>2455</v>
      </c>
      <c r="D75" s="64" t="s">
        <v>754</v>
      </c>
      <c r="E75" t="s">
        <v>2895</v>
      </c>
      <c r="F75" s="334">
        <v>1067637.48</v>
      </c>
      <c r="G75" s="334">
        <v>0</v>
      </c>
      <c r="H75" s="334">
        <v>50812.99</v>
      </c>
      <c r="I75" s="310">
        <v>270767.15999999997</v>
      </c>
      <c r="J75" s="310">
        <v>247502.18</v>
      </c>
      <c r="K75" s="349">
        <v>6000</v>
      </c>
      <c r="L75" s="349">
        <v>44538.59</v>
      </c>
      <c r="M75" s="349">
        <v>76195</v>
      </c>
      <c r="N75" s="349">
        <v>368.39</v>
      </c>
      <c r="O75" s="310">
        <v>-24000</v>
      </c>
      <c r="Q75" s="310">
        <v>-876215.59</v>
      </c>
      <c r="R75" s="310">
        <v>1832865.74</v>
      </c>
      <c r="S75" s="330">
        <v>1192757.54</v>
      </c>
      <c r="T75" s="330">
        <v>132000</v>
      </c>
      <c r="U75" s="330">
        <v>887.52</v>
      </c>
      <c r="W75" s="330">
        <v>1281088.8</v>
      </c>
      <c r="X75" s="330">
        <v>418177</v>
      </c>
      <c r="Y75" s="326">
        <v>1503454.56</v>
      </c>
      <c r="Z75" s="326">
        <v>15040</v>
      </c>
      <c r="AA75" s="326">
        <v>4432</v>
      </c>
      <c r="AB75" s="326">
        <v>804889.91</v>
      </c>
      <c r="AC75" s="326">
        <v>120126.71</v>
      </c>
      <c r="AG75" s="351">
        <f t="shared" si="7"/>
        <v>1118450.47</v>
      </c>
      <c r="AH75" s="350">
        <f t="shared" si="8"/>
        <v>127101.98</v>
      </c>
      <c r="AI75" s="352">
        <f t="shared" si="9"/>
        <v>991348.49</v>
      </c>
      <c r="AJ75" s="353">
        <f t="shared" si="10"/>
        <v>3024910.8600000003</v>
      </c>
      <c r="AK75" s="354">
        <f t="shared" si="11"/>
        <v>2447943.1800000002</v>
      </c>
      <c r="AL75" s="56">
        <f t="shared" si="12"/>
        <v>576967.68000000017</v>
      </c>
    </row>
    <row r="76" spans="1:38" ht="14.4" thickBot="1" x14ac:dyDescent="0.3">
      <c r="A76" s="38" t="s">
        <v>391</v>
      </c>
      <c r="B76" s="38" t="s">
        <v>392</v>
      </c>
      <c r="C76" s="63">
        <v>1765</v>
      </c>
      <c r="D76" s="64" t="s">
        <v>755</v>
      </c>
      <c r="E76" t="s">
        <v>2896</v>
      </c>
      <c r="F76" s="334">
        <v>485741.32</v>
      </c>
      <c r="G76" s="334">
        <v>0</v>
      </c>
      <c r="H76" s="334">
        <v>48444.68</v>
      </c>
      <c r="I76" s="310">
        <v>674415.29</v>
      </c>
      <c r="J76" s="310">
        <v>-43636.1</v>
      </c>
      <c r="K76" s="349">
        <v>0</v>
      </c>
      <c r="L76" s="349">
        <v>30566.85</v>
      </c>
      <c r="M76" s="349">
        <v>51200</v>
      </c>
      <c r="N76" s="349">
        <v>88.46</v>
      </c>
      <c r="Q76" s="310">
        <v>-831598.64</v>
      </c>
      <c r="R76" s="310">
        <v>1701541.88</v>
      </c>
      <c r="S76" s="330">
        <v>739058.73</v>
      </c>
      <c r="T76" s="330">
        <v>68520</v>
      </c>
      <c r="U76" s="330">
        <v>469.33</v>
      </c>
      <c r="W76" s="330">
        <v>334760</v>
      </c>
      <c r="X76" s="330">
        <v>5400</v>
      </c>
      <c r="Y76" s="326">
        <v>522697.67</v>
      </c>
      <c r="AA76" s="326">
        <v>3422</v>
      </c>
      <c r="AB76" s="326">
        <v>337749.38</v>
      </c>
      <c r="AC76" s="326">
        <v>67318.37</v>
      </c>
      <c r="AF76" s="326">
        <v>3854</v>
      </c>
      <c r="AG76" s="351">
        <f t="shared" si="7"/>
        <v>534186</v>
      </c>
      <c r="AH76" s="350">
        <f t="shared" si="8"/>
        <v>81855.310000000012</v>
      </c>
      <c r="AI76" s="352">
        <f t="shared" si="9"/>
        <v>452330.69</v>
      </c>
      <c r="AJ76" s="353">
        <f t="shared" si="10"/>
        <v>1148208.06</v>
      </c>
      <c r="AK76" s="354">
        <f t="shared" si="11"/>
        <v>935041.41999999993</v>
      </c>
      <c r="AL76" s="56">
        <f t="shared" si="12"/>
        <v>213166.64000000013</v>
      </c>
    </row>
    <row r="77" spans="1:38" ht="14.4" thickBot="1" x14ac:dyDescent="0.3">
      <c r="A77" s="38" t="s">
        <v>391</v>
      </c>
      <c r="B77" s="38" t="s">
        <v>392</v>
      </c>
      <c r="C77" s="63">
        <v>2349</v>
      </c>
      <c r="D77" s="64" t="s">
        <v>756</v>
      </c>
      <c r="E77" t="s">
        <v>2897</v>
      </c>
      <c r="F77" s="334">
        <v>589055.65</v>
      </c>
      <c r="G77" s="334">
        <v>560649</v>
      </c>
      <c r="H77" s="334">
        <v>85796.83</v>
      </c>
      <c r="I77" s="310">
        <v>1105747.8</v>
      </c>
      <c r="J77" s="310">
        <v>101158.84</v>
      </c>
      <c r="K77" s="349">
        <v>-112630</v>
      </c>
      <c r="L77" s="349">
        <v>41189.339999999997</v>
      </c>
      <c r="M77" s="349">
        <v>114715</v>
      </c>
      <c r="N77" s="349">
        <v>9.0500000000000007</v>
      </c>
      <c r="Q77" s="310">
        <v>-619242.46</v>
      </c>
      <c r="R77" s="310">
        <v>2052419.41</v>
      </c>
      <c r="S77" s="330">
        <v>1676505.56</v>
      </c>
      <c r="T77" s="330">
        <v>72325</v>
      </c>
      <c r="U77" s="330">
        <v>502.02</v>
      </c>
      <c r="W77" s="330">
        <v>10917</v>
      </c>
      <c r="Y77" s="326">
        <v>246950.59</v>
      </c>
      <c r="Z77" s="326">
        <v>1660</v>
      </c>
      <c r="AA77" s="326">
        <v>1520</v>
      </c>
      <c r="AB77" s="326">
        <v>400582.23</v>
      </c>
      <c r="AC77" s="326">
        <v>12272.98</v>
      </c>
      <c r="AF77" s="326">
        <v>131316</v>
      </c>
      <c r="AG77" s="351">
        <f t="shared" si="7"/>
        <v>1235501.48</v>
      </c>
      <c r="AH77" s="350">
        <f t="shared" si="8"/>
        <v>43283.39</v>
      </c>
      <c r="AI77" s="352">
        <f t="shared" si="9"/>
        <v>1192218.0900000001</v>
      </c>
      <c r="AJ77" s="353">
        <f t="shared" si="10"/>
        <v>1760249.58</v>
      </c>
      <c r="AK77" s="354">
        <f t="shared" si="11"/>
        <v>794301.79999999993</v>
      </c>
      <c r="AL77" s="56">
        <f t="shared" si="12"/>
        <v>965947.78000000014</v>
      </c>
    </row>
    <row r="78" spans="1:38" ht="14.4" thickBot="1" x14ac:dyDescent="0.3">
      <c r="A78" s="38" t="s">
        <v>391</v>
      </c>
      <c r="B78" s="38" t="s">
        <v>392</v>
      </c>
      <c r="C78" s="63">
        <v>2942</v>
      </c>
      <c r="D78" s="64" t="s">
        <v>757</v>
      </c>
      <c r="E78" t="s">
        <v>2898</v>
      </c>
      <c r="F78" s="334">
        <v>480383.91</v>
      </c>
      <c r="G78" s="334">
        <v>0</v>
      </c>
      <c r="H78" s="334">
        <v>35293.18</v>
      </c>
      <c r="I78" s="310">
        <v>269446.90999999997</v>
      </c>
      <c r="J78" s="310">
        <v>61416.03</v>
      </c>
      <c r="K78" s="349">
        <v>18059</v>
      </c>
      <c r="L78" s="349">
        <v>56493.57</v>
      </c>
      <c r="M78" s="349">
        <v>153650</v>
      </c>
      <c r="N78" s="349">
        <v>-393</v>
      </c>
      <c r="Q78" s="310">
        <v>-1590730.31</v>
      </c>
      <c r="R78" s="310">
        <v>2038156.59</v>
      </c>
      <c r="S78" s="330">
        <v>734881.89</v>
      </c>
      <c r="T78" s="330">
        <v>225830</v>
      </c>
      <c r="U78" s="330">
        <v>381.41</v>
      </c>
      <c r="W78" s="330">
        <v>600500</v>
      </c>
      <c r="X78" s="330">
        <v>103600</v>
      </c>
      <c r="Y78" s="326">
        <v>916564.33</v>
      </c>
      <c r="Z78" s="326">
        <v>1360</v>
      </c>
      <c r="AA78" s="326">
        <v>580</v>
      </c>
      <c r="AB78" s="326">
        <v>504238.67</v>
      </c>
      <c r="AC78" s="326">
        <v>60603.12</v>
      </c>
      <c r="AF78" s="326">
        <v>10543</v>
      </c>
      <c r="AG78" s="351">
        <f t="shared" si="7"/>
        <v>515677.08999999997</v>
      </c>
      <c r="AH78" s="350">
        <f t="shared" si="8"/>
        <v>227809.57</v>
      </c>
      <c r="AI78" s="352">
        <f t="shared" si="9"/>
        <v>287867.51999999996</v>
      </c>
      <c r="AJ78" s="353">
        <f t="shared" si="10"/>
        <v>1665193.3</v>
      </c>
      <c r="AK78" s="354">
        <f t="shared" si="11"/>
        <v>1493889.12</v>
      </c>
      <c r="AL78" s="56">
        <f t="shared" si="12"/>
        <v>171304.17999999993</v>
      </c>
    </row>
    <row r="79" spans="1:38" ht="14.4" thickBot="1" x14ac:dyDescent="0.3">
      <c r="A79" s="38" t="s">
        <v>391</v>
      </c>
      <c r="B79" s="38" t="s">
        <v>392</v>
      </c>
      <c r="C79" s="63">
        <v>2523</v>
      </c>
      <c r="D79" s="64" t="s">
        <v>758</v>
      </c>
      <c r="E79" t="s">
        <v>2899</v>
      </c>
      <c r="F79" s="334">
        <v>871267.68</v>
      </c>
      <c r="G79" s="334">
        <v>0</v>
      </c>
      <c r="H79" s="334">
        <v>120444.64</v>
      </c>
      <c r="I79" s="310">
        <v>688805.42</v>
      </c>
      <c r="J79" s="310">
        <v>39819.129999999997</v>
      </c>
      <c r="K79" s="349">
        <v>0</v>
      </c>
      <c r="L79" s="349">
        <v>60826.84</v>
      </c>
      <c r="M79" s="349">
        <v>57830</v>
      </c>
      <c r="N79" s="349">
        <v>773.21</v>
      </c>
      <c r="Q79" s="310">
        <v>-630477.06999999995</v>
      </c>
      <c r="R79" s="310">
        <v>2089445.48</v>
      </c>
      <c r="S79" s="330">
        <v>814429.82</v>
      </c>
      <c r="U79" s="330">
        <v>861.71</v>
      </c>
      <c r="W79" s="330">
        <v>900740</v>
      </c>
      <c r="X79" s="330">
        <v>29700</v>
      </c>
      <c r="Y79" s="326">
        <v>1098787</v>
      </c>
      <c r="AA79" s="326">
        <v>540</v>
      </c>
      <c r="AB79" s="326">
        <v>367865.99</v>
      </c>
      <c r="AC79" s="326">
        <v>125774.13</v>
      </c>
      <c r="AF79" s="326">
        <v>10826</v>
      </c>
      <c r="AG79" s="351">
        <f t="shared" si="7"/>
        <v>991712.32000000007</v>
      </c>
      <c r="AH79" s="350">
        <f t="shared" si="8"/>
        <v>119430.05</v>
      </c>
      <c r="AI79" s="352">
        <f t="shared" si="9"/>
        <v>872282.27</v>
      </c>
      <c r="AJ79" s="353">
        <f t="shared" si="10"/>
        <v>1745731.5299999998</v>
      </c>
      <c r="AK79" s="354">
        <f t="shared" si="11"/>
        <v>1603793.12</v>
      </c>
      <c r="AL79" s="56">
        <f t="shared" si="12"/>
        <v>141938.40999999968</v>
      </c>
    </row>
    <row r="80" spans="1:38" ht="14.4" thickBot="1" x14ac:dyDescent="0.3">
      <c r="A80" s="38" t="s">
        <v>391</v>
      </c>
      <c r="B80" s="38" t="s">
        <v>392</v>
      </c>
      <c r="C80" s="63">
        <v>4280</v>
      </c>
      <c r="D80" s="64" t="s">
        <v>759</v>
      </c>
      <c r="E80" t="s">
        <v>2900</v>
      </c>
      <c r="F80" s="334">
        <v>489539.87</v>
      </c>
      <c r="G80" s="334">
        <v>53297</v>
      </c>
      <c r="H80" s="334">
        <v>10388.5</v>
      </c>
      <c r="I80" s="310">
        <v>266561.93</v>
      </c>
      <c r="J80" s="310">
        <v>110706.96</v>
      </c>
      <c r="K80" s="349">
        <v>-61300</v>
      </c>
      <c r="L80" s="349">
        <v>-32000</v>
      </c>
      <c r="N80" s="349">
        <v>645.58000000000004</v>
      </c>
      <c r="Q80" s="310">
        <v>-476694.24</v>
      </c>
      <c r="R80" s="310">
        <v>1725194.64</v>
      </c>
      <c r="S80" s="330">
        <v>300952.99</v>
      </c>
      <c r="U80" s="330">
        <v>1111.23</v>
      </c>
      <c r="X80" s="330">
        <v>167840</v>
      </c>
      <c r="Y80" s="326">
        <v>176698</v>
      </c>
      <c r="Z80" s="326">
        <v>2180</v>
      </c>
      <c r="AA80" s="326">
        <v>1260</v>
      </c>
      <c r="AB80" s="326">
        <v>424889.96</v>
      </c>
      <c r="AC80" s="326">
        <v>90227.98</v>
      </c>
      <c r="AG80" s="351">
        <f t="shared" si="7"/>
        <v>553225.37</v>
      </c>
      <c r="AH80" s="350">
        <f t="shared" si="8"/>
        <v>-92654.42</v>
      </c>
      <c r="AI80" s="352">
        <f t="shared" si="9"/>
        <v>645879.79</v>
      </c>
      <c r="AJ80" s="353">
        <f t="shared" si="10"/>
        <v>469904.22</v>
      </c>
      <c r="AK80" s="354">
        <f t="shared" si="11"/>
        <v>695255.94</v>
      </c>
      <c r="AL80" s="56">
        <f t="shared" si="12"/>
        <v>-225351.71999999997</v>
      </c>
    </row>
    <row r="81" spans="1:38" ht="14.4" thickBot="1" x14ac:dyDescent="0.3">
      <c r="A81" s="38" t="s">
        <v>391</v>
      </c>
      <c r="B81" s="38" t="s">
        <v>392</v>
      </c>
      <c r="C81" s="63">
        <v>2682</v>
      </c>
      <c r="D81" s="64" t="s">
        <v>760</v>
      </c>
      <c r="E81" t="s">
        <v>2901</v>
      </c>
      <c r="F81" s="334">
        <v>809147.97</v>
      </c>
      <c r="G81" s="334">
        <v>0</v>
      </c>
      <c r="H81" s="334">
        <v>68793.19</v>
      </c>
      <c r="I81" s="310">
        <v>129697.73</v>
      </c>
      <c r="J81" s="310">
        <v>48753.2</v>
      </c>
      <c r="K81" s="349">
        <v>74500</v>
      </c>
      <c r="L81" s="349">
        <v>31945.4</v>
      </c>
      <c r="N81" s="349">
        <v>286.62</v>
      </c>
      <c r="Q81" s="310">
        <v>219920.02</v>
      </c>
      <c r="R81" s="310">
        <v>613262.28</v>
      </c>
      <c r="S81" s="330">
        <v>684661.92</v>
      </c>
      <c r="U81" s="330">
        <v>827.8</v>
      </c>
      <c r="W81" s="330">
        <v>1114080</v>
      </c>
      <c r="Y81" s="326">
        <v>1261926</v>
      </c>
      <c r="AA81" s="326">
        <v>3900</v>
      </c>
      <c r="AB81" s="326">
        <v>394145.57</v>
      </c>
      <c r="AC81" s="326">
        <v>19032.38</v>
      </c>
      <c r="AF81" s="326">
        <v>4088</v>
      </c>
      <c r="AG81" s="351">
        <f t="shared" si="7"/>
        <v>877941.15999999992</v>
      </c>
      <c r="AH81" s="350">
        <f t="shared" si="8"/>
        <v>106732.01999999999</v>
      </c>
      <c r="AI81" s="352">
        <f t="shared" si="9"/>
        <v>771209.1399999999</v>
      </c>
      <c r="AJ81" s="353">
        <f t="shared" si="10"/>
        <v>1799569.7200000002</v>
      </c>
      <c r="AK81" s="354">
        <f t="shared" si="11"/>
        <v>1683091.95</v>
      </c>
      <c r="AL81" s="56">
        <f t="shared" si="12"/>
        <v>116477.77000000025</v>
      </c>
    </row>
    <row r="82" spans="1:38" ht="14.4" thickBot="1" x14ac:dyDescent="0.3">
      <c r="A82" s="38" t="s">
        <v>391</v>
      </c>
      <c r="B82" s="38" t="s">
        <v>392</v>
      </c>
      <c r="C82" s="63">
        <v>742</v>
      </c>
      <c r="D82" s="64" t="s">
        <v>761</v>
      </c>
      <c r="E82" t="s">
        <v>2902</v>
      </c>
      <c r="F82" s="334">
        <v>599756.69999999995</v>
      </c>
      <c r="G82" s="334">
        <v>0</v>
      </c>
      <c r="H82" s="334">
        <v>23381.61</v>
      </c>
      <c r="I82" s="310">
        <v>186244.56</v>
      </c>
      <c r="J82" s="310">
        <v>76529.100000000006</v>
      </c>
      <c r="K82" s="349">
        <v>2000</v>
      </c>
      <c r="L82" s="349">
        <v>35056.239999999998</v>
      </c>
      <c r="M82" s="349">
        <v>8700</v>
      </c>
      <c r="N82" s="349">
        <v>583.99</v>
      </c>
      <c r="Q82" s="310">
        <v>-55769.66</v>
      </c>
      <c r="R82" s="310">
        <v>788047.76</v>
      </c>
      <c r="S82" s="330">
        <v>585397.41</v>
      </c>
      <c r="U82" s="330">
        <v>198.56</v>
      </c>
      <c r="W82" s="330">
        <v>521920</v>
      </c>
      <c r="Y82" s="326">
        <v>695054</v>
      </c>
      <c r="AA82" s="326">
        <v>4210</v>
      </c>
      <c r="AB82" s="326">
        <v>265363.26</v>
      </c>
      <c r="AC82" s="326">
        <v>35095.07</v>
      </c>
      <c r="AF82" s="326">
        <v>500</v>
      </c>
      <c r="AG82" s="351">
        <f t="shared" si="7"/>
        <v>623138.30999999994</v>
      </c>
      <c r="AH82" s="350">
        <f t="shared" si="8"/>
        <v>46340.229999999996</v>
      </c>
      <c r="AI82" s="352">
        <f t="shared" si="9"/>
        <v>576798.07999999996</v>
      </c>
      <c r="AJ82" s="353">
        <f t="shared" si="10"/>
        <v>1107515.9700000002</v>
      </c>
      <c r="AK82" s="354">
        <f t="shared" si="11"/>
        <v>1000222.33</v>
      </c>
      <c r="AL82" s="56">
        <f t="shared" si="12"/>
        <v>107293.64000000025</v>
      </c>
    </row>
    <row r="83" spans="1:38" ht="14.4" thickBot="1" x14ac:dyDescent="0.3">
      <c r="A83" s="38" t="s">
        <v>391</v>
      </c>
      <c r="B83" s="38" t="s">
        <v>392</v>
      </c>
      <c r="C83" s="63">
        <v>697</v>
      </c>
      <c r="D83" s="64" t="s">
        <v>762</v>
      </c>
      <c r="E83" t="s">
        <v>2903</v>
      </c>
      <c r="F83" s="334">
        <v>652388.93999999994</v>
      </c>
      <c r="G83" s="334">
        <v>30686</v>
      </c>
      <c r="H83" s="334">
        <v>59632.5</v>
      </c>
      <c r="I83" s="310">
        <v>-1534890.15</v>
      </c>
      <c r="J83" s="310">
        <v>41751.07</v>
      </c>
      <c r="L83" s="349">
        <v>25312.55</v>
      </c>
      <c r="M83" s="349">
        <v>33000</v>
      </c>
      <c r="N83" s="349">
        <v>1603</v>
      </c>
      <c r="O83" s="310">
        <v>-11150</v>
      </c>
      <c r="Q83" s="310">
        <v>-1159147.27</v>
      </c>
      <c r="R83" s="310">
        <v>123193.16</v>
      </c>
      <c r="S83" s="330">
        <v>558053.42000000004</v>
      </c>
      <c r="U83" s="330">
        <v>637.99</v>
      </c>
      <c r="W83" s="330">
        <v>85158.1</v>
      </c>
      <c r="X83" s="330">
        <v>1620</v>
      </c>
      <c r="Y83" s="326">
        <v>200307.1</v>
      </c>
      <c r="AB83" s="326">
        <v>165430.13</v>
      </c>
      <c r="AC83" s="326">
        <v>42975.360000000001</v>
      </c>
      <c r="AG83" s="351">
        <f t="shared" si="7"/>
        <v>742707.44</v>
      </c>
      <c r="AH83" s="350">
        <f t="shared" si="8"/>
        <v>59915.55</v>
      </c>
      <c r="AI83" s="352">
        <f t="shared" si="9"/>
        <v>682791.8899999999</v>
      </c>
      <c r="AJ83" s="353">
        <f t="shared" si="10"/>
        <v>645469.51</v>
      </c>
      <c r="AK83" s="354">
        <f t="shared" si="11"/>
        <v>408712.58999999997</v>
      </c>
      <c r="AL83" s="56">
        <f t="shared" si="12"/>
        <v>236756.92000000004</v>
      </c>
    </row>
    <row r="84" spans="1:38" ht="14.4" thickBot="1" x14ac:dyDescent="0.3">
      <c r="A84" s="38" t="s">
        <v>391</v>
      </c>
      <c r="B84" s="38" t="s">
        <v>392</v>
      </c>
      <c r="C84" s="63">
        <v>783</v>
      </c>
      <c r="D84" s="64" t="s">
        <v>763</v>
      </c>
      <c r="E84" t="s">
        <v>2904</v>
      </c>
      <c r="F84" s="334">
        <v>559431.18000000005</v>
      </c>
      <c r="G84" s="334">
        <v>0</v>
      </c>
      <c r="H84" s="334">
        <v>71205</v>
      </c>
      <c r="I84" s="310">
        <v>212230.6</v>
      </c>
      <c r="J84" s="310">
        <v>18401.12</v>
      </c>
      <c r="L84" s="349">
        <v>34689.339999999997</v>
      </c>
      <c r="M84" s="349">
        <v>85515</v>
      </c>
      <c r="N84" s="349">
        <v>-264.10000000000002</v>
      </c>
      <c r="Q84" s="310">
        <v>-1430969.81</v>
      </c>
      <c r="R84" s="310">
        <v>2101746.27</v>
      </c>
      <c r="S84" s="330">
        <v>560356.44999999995</v>
      </c>
      <c r="U84" s="330">
        <v>524.12</v>
      </c>
      <c r="W84" s="330">
        <v>652680</v>
      </c>
      <c r="Y84" s="326">
        <v>816627</v>
      </c>
      <c r="AA84" s="326">
        <v>1780</v>
      </c>
      <c r="AB84" s="326">
        <v>223851.81</v>
      </c>
      <c r="AC84" s="326">
        <v>79503.56</v>
      </c>
      <c r="AF84" s="326">
        <v>21247</v>
      </c>
      <c r="AG84" s="351">
        <f t="shared" si="7"/>
        <v>630636.18000000005</v>
      </c>
      <c r="AH84" s="350">
        <f t="shared" si="8"/>
        <v>119940.23999999999</v>
      </c>
      <c r="AI84" s="352">
        <f t="shared" si="9"/>
        <v>510695.94000000006</v>
      </c>
      <c r="AJ84" s="353">
        <f t="shared" si="10"/>
        <v>1213560.5699999998</v>
      </c>
      <c r="AK84" s="354">
        <f t="shared" si="11"/>
        <v>1143009.3700000001</v>
      </c>
      <c r="AL84" s="56">
        <f t="shared" si="12"/>
        <v>70551.199999999721</v>
      </c>
    </row>
    <row r="85" spans="1:38" ht="14.4" thickBot="1" x14ac:dyDescent="0.3">
      <c r="A85" s="38" t="s">
        <v>395</v>
      </c>
      <c r="B85" s="38" t="s">
        <v>396</v>
      </c>
      <c r="C85" s="63">
        <v>3757</v>
      </c>
      <c r="D85" s="64" t="s">
        <v>764</v>
      </c>
      <c r="E85" t="s">
        <v>2905</v>
      </c>
      <c r="F85" s="334">
        <v>369553.41</v>
      </c>
      <c r="G85" s="334">
        <v>0</v>
      </c>
      <c r="H85" s="334">
        <v>52441.56</v>
      </c>
      <c r="I85" s="310">
        <v>1085402.96</v>
      </c>
      <c r="J85" s="310">
        <v>83378.259999999995</v>
      </c>
      <c r="M85" s="349">
        <v>21</v>
      </c>
      <c r="N85" s="349">
        <v>0</v>
      </c>
      <c r="Q85" s="310">
        <v>627482.03</v>
      </c>
      <c r="R85" s="310">
        <v>1047464</v>
      </c>
      <c r="S85" s="330">
        <v>461559.76</v>
      </c>
      <c r="T85" s="330">
        <v>318050</v>
      </c>
      <c r="U85" s="330">
        <v>586.69000000000005</v>
      </c>
      <c r="W85" s="330">
        <v>1201170</v>
      </c>
      <c r="Y85" s="326">
        <v>1403117</v>
      </c>
      <c r="AB85" s="326">
        <v>559710.37</v>
      </c>
      <c r="AC85" s="326">
        <v>102729.92</v>
      </c>
      <c r="AG85" s="351">
        <f t="shared" si="7"/>
        <v>421994.97</v>
      </c>
      <c r="AH85" s="350">
        <f t="shared" si="8"/>
        <v>21</v>
      </c>
      <c r="AI85" s="352">
        <f t="shared" si="9"/>
        <v>421973.97</v>
      </c>
      <c r="AJ85" s="353">
        <f t="shared" si="10"/>
        <v>1981366.45</v>
      </c>
      <c r="AK85" s="354">
        <f t="shared" si="11"/>
        <v>2065557.29</v>
      </c>
      <c r="AL85" s="56">
        <f t="shared" si="12"/>
        <v>-84190.840000000084</v>
      </c>
    </row>
    <row r="86" spans="1:38" ht="14.4" thickBot="1" x14ac:dyDescent="0.3">
      <c r="A86" s="38" t="s">
        <v>395</v>
      </c>
      <c r="B86" s="38" t="s">
        <v>396</v>
      </c>
      <c r="C86" s="63">
        <v>7605</v>
      </c>
      <c r="D86" s="64" t="s">
        <v>765</v>
      </c>
      <c r="E86" t="s">
        <v>2906</v>
      </c>
      <c r="F86" s="334">
        <v>898042.36</v>
      </c>
      <c r="G86" s="334">
        <v>89507.6</v>
      </c>
      <c r="H86" s="334">
        <v>126313.07</v>
      </c>
      <c r="I86" s="310">
        <v>3447986.55</v>
      </c>
      <c r="J86" s="310">
        <v>360240.48</v>
      </c>
      <c r="K86" s="349">
        <v>-745.4</v>
      </c>
      <c r="N86" s="349">
        <v>-6423.84</v>
      </c>
      <c r="O86" s="310">
        <v>466365</v>
      </c>
      <c r="Q86" s="310">
        <v>-9278760.1199999992</v>
      </c>
      <c r="R86" s="310">
        <v>14214425</v>
      </c>
      <c r="S86" s="330">
        <v>1743468.86</v>
      </c>
      <c r="U86" s="330">
        <v>791.19</v>
      </c>
      <c r="Y86" s="326">
        <v>728826</v>
      </c>
      <c r="Z86" s="326">
        <v>2712</v>
      </c>
      <c r="AB86" s="326">
        <v>1186356.81</v>
      </c>
      <c r="AC86" s="326">
        <v>299135.82</v>
      </c>
      <c r="AG86" s="351">
        <f t="shared" si="7"/>
        <v>1113863.03</v>
      </c>
      <c r="AH86" s="350">
        <f t="shared" si="8"/>
        <v>-7169.24</v>
      </c>
      <c r="AI86" s="352">
        <f t="shared" si="9"/>
        <v>1121032.27</v>
      </c>
      <c r="AJ86" s="353">
        <f t="shared" si="10"/>
        <v>1744260.05</v>
      </c>
      <c r="AK86" s="354">
        <f t="shared" si="11"/>
        <v>2217030.63</v>
      </c>
      <c r="AL86" s="56">
        <f t="shared" si="12"/>
        <v>-472770.57999999984</v>
      </c>
    </row>
    <row r="87" spans="1:38" ht="14.4" thickBot="1" x14ac:dyDescent="0.3">
      <c r="A87" s="38" t="s">
        <v>395</v>
      </c>
      <c r="B87" s="38" t="s">
        <v>396</v>
      </c>
      <c r="C87" s="63">
        <v>7029</v>
      </c>
      <c r="D87" s="64" t="s">
        <v>766</v>
      </c>
      <c r="E87" t="s">
        <v>2907</v>
      </c>
      <c r="F87" s="334">
        <v>1396930.11</v>
      </c>
      <c r="G87" s="334">
        <v>0</v>
      </c>
      <c r="H87" s="334">
        <v>71748.2</v>
      </c>
      <c r="I87" s="310">
        <v>1044628.44</v>
      </c>
      <c r="J87" s="310">
        <v>306114.05</v>
      </c>
      <c r="L87" s="349">
        <v>28100</v>
      </c>
      <c r="N87" s="349">
        <v>1038</v>
      </c>
      <c r="Q87" s="310">
        <v>1758205.12</v>
      </c>
      <c r="R87" s="310">
        <v>1212550.31</v>
      </c>
      <c r="S87" s="330">
        <v>1425994.65</v>
      </c>
      <c r="U87" s="330">
        <v>1636.55</v>
      </c>
      <c r="W87" s="330">
        <v>1702953</v>
      </c>
      <c r="Y87" s="326">
        <v>2449236</v>
      </c>
      <c r="Z87" s="326">
        <v>15900</v>
      </c>
      <c r="AA87" s="326">
        <v>9754</v>
      </c>
      <c r="AB87" s="326">
        <v>796182.7</v>
      </c>
      <c r="AC87" s="326">
        <v>39984.129999999997</v>
      </c>
      <c r="AG87" s="351">
        <f t="shared" si="7"/>
        <v>1468678.31</v>
      </c>
      <c r="AH87" s="350">
        <f t="shared" si="8"/>
        <v>29138</v>
      </c>
      <c r="AI87" s="352">
        <f t="shared" si="9"/>
        <v>1439540.31</v>
      </c>
      <c r="AJ87" s="353">
        <f t="shared" si="10"/>
        <v>3130584.2</v>
      </c>
      <c r="AK87" s="354">
        <f t="shared" si="11"/>
        <v>3311056.83</v>
      </c>
      <c r="AL87" s="56">
        <f t="shared" si="12"/>
        <v>-180472.62999999989</v>
      </c>
    </row>
    <row r="88" spans="1:38" ht="14.4" thickBot="1" x14ac:dyDescent="0.3">
      <c r="A88" s="38" t="s">
        <v>395</v>
      </c>
      <c r="B88" s="38" t="s">
        <v>396</v>
      </c>
      <c r="C88" s="63">
        <v>4650</v>
      </c>
      <c r="D88" s="64" t="s">
        <v>767</v>
      </c>
      <c r="E88" t="s">
        <v>2908</v>
      </c>
      <c r="F88" s="334">
        <v>564415.31999999995</v>
      </c>
      <c r="G88" s="334">
        <v>0</v>
      </c>
      <c r="H88" s="334">
        <v>76710.37</v>
      </c>
      <c r="I88" s="310">
        <v>3021005.9</v>
      </c>
      <c r="J88" s="310">
        <v>95035.32</v>
      </c>
      <c r="M88" s="349">
        <v>272079</v>
      </c>
      <c r="N88" s="349">
        <v>-3016</v>
      </c>
      <c r="Q88" s="310">
        <v>2671440.1</v>
      </c>
      <c r="R88" s="310">
        <v>1047464</v>
      </c>
      <c r="S88" s="330">
        <v>762838.41</v>
      </c>
      <c r="U88" s="330">
        <v>812.2</v>
      </c>
      <c r="W88" s="330">
        <v>1395821</v>
      </c>
      <c r="Y88" s="326">
        <v>1752567</v>
      </c>
      <c r="AB88" s="326">
        <v>432238.74</v>
      </c>
      <c r="AC88" s="326">
        <v>197206.06</v>
      </c>
      <c r="AF88" s="326">
        <v>8260</v>
      </c>
      <c r="AG88" s="351">
        <f t="shared" si="7"/>
        <v>641125.68999999994</v>
      </c>
      <c r="AH88" s="350">
        <f t="shared" si="8"/>
        <v>269063</v>
      </c>
      <c r="AI88" s="352">
        <f t="shared" si="9"/>
        <v>372062.68999999994</v>
      </c>
      <c r="AJ88" s="353">
        <f t="shared" si="10"/>
        <v>2159471.61</v>
      </c>
      <c r="AK88" s="354">
        <f t="shared" si="11"/>
        <v>2390271.8000000003</v>
      </c>
      <c r="AL88" s="56">
        <f t="shared" si="12"/>
        <v>-230800.19000000041</v>
      </c>
    </row>
    <row r="89" spans="1:38" ht="14.4" thickBot="1" x14ac:dyDescent="0.3">
      <c r="A89" s="38" t="s">
        <v>395</v>
      </c>
      <c r="B89" s="38" t="s">
        <v>396</v>
      </c>
      <c r="C89" s="63">
        <v>3899</v>
      </c>
      <c r="D89" s="64" t="s">
        <v>768</v>
      </c>
      <c r="E89" t="s">
        <v>2909</v>
      </c>
      <c r="F89" s="334">
        <v>443626.76</v>
      </c>
      <c r="G89" s="334">
        <v>0</v>
      </c>
      <c r="H89" s="334">
        <v>422621.26</v>
      </c>
      <c r="I89" s="310">
        <v>1628451.25</v>
      </c>
      <c r="J89" s="310">
        <v>267377.86</v>
      </c>
      <c r="K89" s="349">
        <v>0</v>
      </c>
      <c r="M89" s="349">
        <v>132335</v>
      </c>
      <c r="N89" s="349">
        <v>1260.07</v>
      </c>
      <c r="O89" s="310">
        <v>124684</v>
      </c>
      <c r="Q89" s="310">
        <v>166119.72</v>
      </c>
      <c r="R89" s="310">
        <v>2617329.11</v>
      </c>
      <c r="S89" s="330">
        <v>490192.32</v>
      </c>
      <c r="U89" s="330">
        <v>450.01</v>
      </c>
      <c r="W89" s="330">
        <v>893840</v>
      </c>
      <c r="Y89" s="326">
        <v>1174464</v>
      </c>
      <c r="AA89" s="326">
        <v>11618</v>
      </c>
      <c r="AB89" s="326">
        <v>332177.65000000002</v>
      </c>
      <c r="AC89" s="326">
        <v>145873.45000000001</v>
      </c>
      <c r="AG89" s="351">
        <f t="shared" si="7"/>
        <v>866248.02</v>
      </c>
      <c r="AH89" s="350">
        <f t="shared" si="8"/>
        <v>133595.07</v>
      </c>
      <c r="AI89" s="352">
        <f t="shared" si="9"/>
        <v>732652.95</v>
      </c>
      <c r="AJ89" s="353">
        <f t="shared" si="10"/>
        <v>1384482.33</v>
      </c>
      <c r="AK89" s="354">
        <f t="shared" si="11"/>
        <v>1664133.0999999999</v>
      </c>
      <c r="AL89" s="56">
        <f t="shared" si="12"/>
        <v>-279650.76999999979</v>
      </c>
    </row>
    <row r="90" spans="1:38" ht="14.4" thickBot="1" x14ac:dyDescent="0.3">
      <c r="A90" s="38" t="s">
        <v>395</v>
      </c>
      <c r="B90" s="38" t="s">
        <v>396</v>
      </c>
      <c r="C90" s="63">
        <v>1800</v>
      </c>
      <c r="D90" s="64" t="s">
        <v>769</v>
      </c>
      <c r="E90" t="s">
        <v>2910</v>
      </c>
      <c r="F90" s="334">
        <v>241747.69</v>
      </c>
      <c r="G90" s="334">
        <v>7292.25</v>
      </c>
      <c r="H90" s="334">
        <v>12904.43</v>
      </c>
      <c r="I90" s="310">
        <v>460534.03</v>
      </c>
      <c r="J90" s="310">
        <v>68298.7</v>
      </c>
      <c r="K90" s="349">
        <v>194738.51</v>
      </c>
      <c r="N90" s="349">
        <v>45.05</v>
      </c>
      <c r="O90" s="310">
        <v>53140</v>
      </c>
      <c r="Q90" s="310">
        <v>-383089.77</v>
      </c>
      <c r="R90" s="310">
        <v>1047464</v>
      </c>
      <c r="S90" s="330">
        <v>389750.93</v>
      </c>
      <c r="U90" s="330">
        <v>719.62</v>
      </c>
      <c r="W90" s="330">
        <v>450180</v>
      </c>
      <c r="Y90" s="326">
        <v>664500</v>
      </c>
      <c r="Z90" s="326">
        <v>12371</v>
      </c>
      <c r="AB90" s="326">
        <v>213517.41</v>
      </c>
      <c r="AC90" s="326">
        <v>71782.83</v>
      </c>
      <c r="AG90" s="351">
        <f t="shared" si="7"/>
        <v>261944.37</v>
      </c>
      <c r="AH90" s="350">
        <f t="shared" si="8"/>
        <v>194783.56</v>
      </c>
      <c r="AI90" s="352">
        <f t="shared" si="9"/>
        <v>67160.81</v>
      </c>
      <c r="AJ90" s="353">
        <f t="shared" si="10"/>
        <v>840650.55</v>
      </c>
      <c r="AK90" s="354">
        <f t="shared" si="11"/>
        <v>962171.24</v>
      </c>
      <c r="AL90" s="56">
        <f t="shared" si="12"/>
        <v>-121520.68999999994</v>
      </c>
    </row>
    <row r="91" spans="1:38" ht="14.4" thickBot="1" x14ac:dyDescent="0.3">
      <c r="A91" s="38" t="s">
        <v>395</v>
      </c>
      <c r="B91" s="38" t="s">
        <v>396</v>
      </c>
      <c r="C91" s="63">
        <v>5876</v>
      </c>
      <c r="D91" s="64" t="s">
        <v>770</v>
      </c>
      <c r="E91" t="s">
        <v>2911</v>
      </c>
      <c r="F91" s="334">
        <v>243388.98</v>
      </c>
      <c r="G91" s="334">
        <v>185791.8</v>
      </c>
      <c r="H91" s="334">
        <v>762318.92</v>
      </c>
      <c r="I91" s="310">
        <v>8600372.1500000004</v>
      </c>
      <c r="J91" s="310">
        <v>316671.11</v>
      </c>
      <c r="K91" s="349">
        <v>31913.25</v>
      </c>
      <c r="L91" s="349">
        <v>46654</v>
      </c>
      <c r="M91" s="349">
        <v>447143</v>
      </c>
      <c r="N91" s="349">
        <v>-1279.71</v>
      </c>
      <c r="Q91" s="310">
        <v>8362578.2199999997</v>
      </c>
      <c r="R91" s="310">
        <v>1215671.21</v>
      </c>
      <c r="S91" s="330">
        <v>1199215.69</v>
      </c>
      <c r="U91" s="330">
        <v>473.6</v>
      </c>
      <c r="W91" s="330">
        <v>1661910</v>
      </c>
      <c r="X91" s="330">
        <v>30000</v>
      </c>
      <c r="Y91" s="326">
        <v>2471470</v>
      </c>
      <c r="AA91" s="326">
        <v>5819</v>
      </c>
      <c r="AB91" s="326">
        <v>303312.71999999997</v>
      </c>
      <c r="AC91" s="326">
        <v>105134.58</v>
      </c>
      <c r="AG91" s="351">
        <f t="shared" si="7"/>
        <v>1191499.7000000002</v>
      </c>
      <c r="AH91" s="350">
        <f t="shared" si="8"/>
        <v>524430.54</v>
      </c>
      <c r="AI91" s="352">
        <f t="shared" si="9"/>
        <v>667069.16000000015</v>
      </c>
      <c r="AJ91" s="353">
        <f t="shared" si="10"/>
        <v>2891599.29</v>
      </c>
      <c r="AK91" s="354">
        <f t="shared" si="11"/>
        <v>2885736.3</v>
      </c>
      <c r="AL91" s="56">
        <f t="shared" si="12"/>
        <v>5862.9900000002235</v>
      </c>
    </row>
    <row r="92" spans="1:38" ht="14.4" thickBot="1" x14ac:dyDescent="0.3">
      <c r="A92" s="38" t="s">
        <v>395</v>
      </c>
      <c r="B92" s="38" t="s">
        <v>396</v>
      </c>
      <c r="C92" s="63">
        <v>1689</v>
      </c>
      <c r="D92" s="64" t="s">
        <v>771</v>
      </c>
      <c r="E92" t="s">
        <v>2912</v>
      </c>
      <c r="F92" s="334">
        <v>320464.06</v>
      </c>
      <c r="G92" s="334">
        <v>0</v>
      </c>
      <c r="H92" s="334">
        <v>57292.08</v>
      </c>
      <c r="I92" s="310">
        <v>993853.15</v>
      </c>
      <c r="J92" s="310">
        <v>220741.18</v>
      </c>
      <c r="K92" s="349">
        <v>219395.85</v>
      </c>
      <c r="L92" s="349">
        <v>5886.26</v>
      </c>
      <c r="M92" s="349">
        <v>18</v>
      </c>
      <c r="N92" s="349">
        <v>14093.71</v>
      </c>
      <c r="O92" s="310">
        <v>106290</v>
      </c>
      <c r="P92" s="310">
        <v>-134642.35</v>
      </c>
      <c r="Q92" s="310">
        <v>-508861.44</v>
      </c>
      <c r="R92" s="310">
        <v>1849378.08</v>
      </c>
      <c r="S92" s="330">
        <v>1006365.3</v>
      </c>
      <c r="U92" s="330">
        <v>264.42</v>
      </c>
      <c r="W92" s="330">
        <v>1159990</v>
      </c>
      <c r="Y92" s="326">
        <v>1335327</v>
      </c>
      <c r="AB92" s="326">
        <v>676703.45</v>
      </c>
      <c r="AC92" s="326">
        <v>113796.91</v>
      </c>
      <c r="AG92" s="351">
        <f t="shared" si="7"/>
        <v>377756.14</v>
      </c>
      <c r="AH92" s="350">
        <f t="shared" si="8"/>
        <v>239393.82</v>
      </c>
      <c r="AI92" s="352">
        <f t="shared" si="9"/>
        <v>138362.32</v>
      </c>
      <c r="AJ92" s="353">
        <f t="shared" si="10"/>
        <v>2166619.7200000002</v>
      </c>
      <c r="AK92" s="354">
        <f t="shared" si="11"/>
        <v>2125827.36</v>
      </c>
      <c r="AL92" s="56">
        <f t="shared" si="12"/>
        <v>40792.360000000335</v>
      </c>
    </row>
    <row r="93" spans="1:38" ht="14.4" thickBot="1" x14ac:dyDescent="0.3">
      <c r="A93" s="38" t="s">
        <v>395</v>
      </c>
      <c r="B93" s="38" t="s">
        <v>396</v>
      </c>
      <c r="C93" s="63">
        <v>3572</v>
      </c>
      <c r="D93" s="64" t="s">
        <v>772</v>
      </c>
      <c r="E93" t="s">
        <v>2913</v>
      </c>
      <c r="F93" s="334">
        <v>378784.72</v>
      </c>
      <c r="G93" s="334">
        <v>0</v>
      </c>
      <c r="H93" s="334">
        <v>31051.33</v>
      </c>
      <c r="I93" s="310">
        <v>1283491.6000000001</v>
      </c>
      <c r="J93" s="310">
        <v>82486.11</v>
      </c>
      <c r="K93" s="349">
        <v>129855</v>
      </c>
      <c r="N93" s="349">
        <v>1005.91</v>
      </c>
      <c r="O93" s="310">
        <v>172650</v>
      </c>
      <c r="P93" s="310">
        <v>111.4</v>
      </c>
      <c r="Q93" s="310">
        <v>1733940.14</v>
      </c>
      <c r="R93" s="310">
        <v>281440</v>
      </c>
      <c r="S93" s="330">
        <v>503073.93</v>
      </c>
      <c r="U93" s="330">
        <v>692.45</v>
      </c>
      <c r="Y93" s="326">
        <v>337251</v>
      </c>
      <c r="AA93" s="326">
        <v>-1480</v>
      </c>
      <c r="AB93" s="326">
        <v>468402.93</v>
      </c>
      <c r="AC93" s="326">
        <v>242781.14</v>
      </c>
      <c r="AG93" s="351">
        <f t="shared" si="7"/>
        <v>409836.05</v>
      </c>
      <c r="AH93" s="350">
        <f t="shared" si="8"/>
        <v>130860.91</v>
      </c>
      <c r="AI93" s="352">
        <f t="shared" si="9"/>
        <v>278975.14</v>
      </c>
      <c r="AJ93" s="353">
        <f t="shared" si="10"/>
        <v>503766.38</v>
      </c>
      <c r="AK93" s="354">
        <f t="shared" si="11"/>
        <v>1046955.07</v>
      </c>
      <c r="AL93" s="56">
        <f t="shared" si="12"/>
        <v>-543188.68999999994</v>
      </c>
    </row>
    <row r="94" spans="1:38" ht="14.4" thickBot="1" x14ac:dyDescent="0.3">
      <c r="A94" s="38" t="s">
        <v>395</v>
      </c>
      <c r="B94" s="38" t="s">
        <v>396</v>
      </c>
      <c r="C94" s="63">
        <v>3222</v>
      </c>
      <c r="D94" s="64" t="s">
        <v>773</v>
      </c>
      <c r="E94" t="s">
        <v>2914</v>
      </c>
      <c r="F94" s="334">
        <v>181530.49</v>
      </c>
      <c r="G94" s="334">
        <v>0</v>
      </c>
      <c r="H94" s="334">
        <v>36048.980000000003</v>
      </c>
      <c r="I94" s="310">
        <v>3546053.11</v>
      </c>
      <c r="J94" s="310">
        <v>258584.48</v>
      </c>
      <c r="K94" s="349">
        <v>-1684.11</v>
      </c>
      <c r="M94" s="349">
        <v>72670</v>
      </c>
      <c r="N94" s="349">
        <v>8255.11</v>
      </c>
      <c r="Q94" s="310">
        <v>1565087.69</v>
      </c>
      <c r="R94" s="310">
        <v>2812906.16</v>
      </c>
      <c r="S94" s="330">
        <v>503566.51</v>
      </c>
      <c r="U94" s="330">
        <v>466.53</v>
      </c>
      <c r="W94" s="330">
        <v>1026250</v>
      </c>
      <c r="Y94" s="326">
        <v>1247494</v>
      </c>
      <c r="AB94" s="326">
        <v>452795.83</v>
      </c>
      <c r="AC94" s="326">
        <v>265011</v>
      </c>
      <c r="AG94" s="351">
        <f t="shared" si="7"/>
        <v>217579.47</v>
      </c>
      <c r="AH94" s="350">
        <f t="shared" si="8"/>
        <v>79241</v>
      </c>
      <c r="AI94" s="352">
        <f t="shared" si="9"/>
        <v>138338.47</v>
      </c>
      <c r="AJ94" s="353">
        <f t="shared" si="10"/>
        <v>1530283.04</v>
      </c>
      <c r="AK94" s="354">
        <f t="shared" si="11"/>
        <v>1965300.83</v>
      </c>
      <c r="AL94" s="56">
        <f t="shared" si="12"/>
        <v>-435017.79000000004</v>
      </c>
    </row>
    <row r="95" spans="1:38" ht="14.4" thickBot="1" x14ac:dyDescent="0.3">
      <c r="A95" s="38" t="s">
        <v>395</v>
      </c>
      <c r="B95" s="38" t="s">
        <v>396</v>
      </c>
      <c r="C95" s="63">
        <v>3078</v>
      </c>
      <c r="D95" s="64" t="s">
        <v>774</v>
      </c>
      <c r="E95" t="s">
        <v>2915</v>
      </c>
      <c r="F95" s="334">
        <v>308234.06</v>
      </c>
      <c r="G95" s="334">
        <v>0</v>
      </c>
      <c r="H95" s="334">
        <v>48928.13</v>
      </c>
      <c r="I95" s="310">
        <v>2847358.77</v>
      </c>
      <c r="J95" s="310">
        <v>-26578.41</v>
      </c>
      <c r="K95" s="349">
        <v>0</v>
      </c>
      <c r="N95" s="349">
        <v>-236.44</v>
      </c>
      <c r="O95" s="310">
        <v>86380</v>
      </c>
      <c r="Q95" s="310">
        <v>2272478.4700000002</v>
      </c>
      <c r="R95" s="310">
        <v>1047464</v>
      </c>
      <c r="S95" s="330">
        <v>428813.5</v>
      </c>
      <c r="U95" s="330">
        <v>401.99</v>
      </c>
      <c r="W95" s="330">
        <v>826260</v>
      </c>
      <c r="Y95" s="326">
        <v>1095055</v>
      </c>
      <c r="AB95" s="326">
        <v>191246.42</v>
      </c>
      <c r="AC95" s="326">
        <v>197317.55</v>
      </c>
      <c r="AG95" s="351">
        <f t="shared" si="7"/>
        <v>357162.19</v>
      </c>
      <c r="AH95" s="350">
        <f t="shared" si="8"/>
        <v>-236.44</v>
      </c>
      <c r="AI95" s="352">
        <f t="shared" si="9"/>
        <v>357398.63</v>
      </c>
      <c r="AJ95" s="353">
        <f t="shared" si="10"/>
        <v>1255475.49</v>
      </c>
      <c r="AK95" s="354">
        <f t="shared" si="11"/>
        <v>1483618.97</v>
      </c>
      <c r="AL95" s="56">
        <f t="shared" si="12"/>
        <v>-228143.47999999998</v>
      </c>
    </row>
    <row r="96" spans="1:38" ht="14.4" thickBot="1" x14ac:dyDescent="0.3">
      <c r="A96" s="38" t="s">
        <v>395</v>
      </c>
      <c r="B96" s="38" t="s">
        <v>396</v>
      </c>
      <c r="C96" s="63">
        <v>4264</v>
      </c>
      <c r="D96" s="64" t="s">
        <v>775</v>
      </c>
      <c r="E96" t="s">
        <v>2916</v>
      </c>
      <c r="F96" s="334">
        <v>624163.43999999994</v>
      </c>
      <c r="G96" s="334">
        <v>0</v>
      </c>
      <c r="H96" s="334">
        <v>40193.089999999997</v>
      </c>
      <c r="I96" s="310">
        <v>865687.43</v>
      </c>
      <c r="J96" s="310">
        <v>781632.24</v>
      </c>
      <c r="M96" s="349">
        <v>23615</v>
      </c>
      <c r="N96" s="349">
        <v>0</v>
      </c>
      <c r="O96" s="310">
        <v>216480</v>
      </c>
      <c r="Q96" s="310">
        <v>820520.77</v>
      </c>
      <c r="R96" s="310">
        <v>1334838.29</v>
      </c>
      <c r="S96" s="330">
        <v>900355.12</v>
      </c>
      <c r="U96" s="330">
        <v>597.73</v>
      </c>
      <c r="Y96" s="326">
        <v>306296</v>
      </c>
      <c r="AA96" s="326">
        <v>1640</v>
      </c>
      <c r="AB96" s="326">
        <v>451152.6</v>
      </c>
      <c r="AC96" s="326">
        <v>225642.11</v>
      </c>
      <c r="AG96" s="351">
        <f t="shared" si="7"/>
        <v>664356.52999999991</v>
      </c>
      <c r="AH96" s="350">
        <f t="shared" si="8"/>
        <v>23615</v>
      </c>
      <c r="AI96" s="352">
        <f t="shared" si="9"/>
        <v>640741.52999999991</v>
      </c>
      <c r="AJ96" s="353">
        <f t="shared" si="10"/>
        <v>900952.85</v>
      </c>
      <c r="AK96" s="354">
        <f t="shared" si="11"/>
        <v>984730.71</v>
      </c>
      <c r="AL96" s="56">
        <f t="shared" si="12"/>
        <v>-83777.859999999986</v>
      </c>
    </row>
    <row r="97" spans="1:38" ht="14.4" thickBot="1" x14ac:dyDescent="0.3">
      <c r="A97" s="38" t="s">
        <v>395</v>
      </c>
      <c r="B97" s="38" t="s">
        <v>396</v>
      </c>
      <c r="C97" s="63">
        <v>5763</v>
      </c>
      <c r="D97" s="64" t="s">
        <v>776</v>
      </c>
      <c r="E97" t="s">
        <v>2917</v>
      </c>
      <c r="F97" s="334">
        <v>294068.27</v>
      </c>
      <c r="G97" s="334">
        <v>-504266.05</v>
      </c>
      <c r="H97" s="334">
        <v>48476.58</v>
      </c>
      <c r="I97" s="310">
        <v>1286486.19</v>
      </c>
      <c r="J97" s="310">
        <v>1185131.94</v>
      </c>
      <c r="K97" s="349">
        <v>0</v>
      </c>
      <c r="L97" s="349">
        <v>924</v>
      </c>
      <c r="N97" s="349">
        <v>1890.12</v>
      </c>
      <c r="Q97" s="310">
        <v>2947462.7</v>
      </c>
      <c r="R97" s="310">
        <v>613325.81999999995</v>
      </c>
      <c r="S97" s="330">
        <v>-122135</v>
      </c>
      <c r="U97" s="330">
        <v>749.18</v>
      </c>
      <c r="W97" s="330">
        <v>638400</v>
      </c>
      <c r="X97" s="330">
        <v>-13746</v>
      </c>
      <c r="Y97" s="326">
        <v>938289</v>
      </c>
      <c r="AB97" s="326">
        <v>790179.89</v>
      </c>
      <c r="AC97" s="326">
        <v>1135</v>
      </c>
      <c r="AF97" s="326">
        <v>27370</v>
      </c>
      <c r="AG97" s="351">
        <f t="shared" si="7"/>
        <v>-161721.19999999995</v>
      </c>
      <c r="AH97" s="350">
        <f t="shared" si="8"/>
        <v>2814.12</v>
      </c>
      <c r="AI97" s="352">
        <f t="shared" si="9"/>
        <v>-164535.31999999995</v>
      </c>
      <c r="AJ97" s="353">
        <f t="shared" si="10"/>
        <v>503268.18</v>
      </c>
      <c r="AK97" s="354">
        <f t="shared" si="11"/>
        <v>1756973.8900000001</v>
      </c>
      <c r="AL97" s="56">
        <f t="shared" si="12"/>
        <v>-1253705.7100000002</v>
      </c>
    </row>
    <row r="98" spans="1:38" ht="14.4" thickBot="1" x14ac:dyDescent="0.3">
      <c r="A98" s="38" t="s">
        <v>395</v>
      </c>
      <c r="B98" s="38" t="s">
        <v>396</v>
      </c>
      <c r="C98" s="63">
        <v>3934</v>
      </c>
      <c r="D98" s="64" t="s">
        <v>777</v>
      </c>
      <c r="E98" t="s">
        <v>2918</v>
      </c>
      <c r="F98" s="334">
        <v>195811.59</v>
      </c>
      <c r="G98" s="334">
        <v>0</v>
      </c>
      <c r="H98" s="334">
        <v>148652.53</v>
      </c>
      <c r="I98" s="310">
        <v>891863.36</v>
      </c>
      <c r="J98" s="310">
        <v>-264216.2</v>
      </c>
      <c r="N98" s="349">
        <v>-4101</v>
      </c>
      <c r="Q98" s="310">
        <v>-554320.09</v>
      </c>
      <c r="R98" s="310">
        <v>1790978.12</v>
      </c>
      <c r="S98" s="330">
        <v>776858.34</v>
      </c>
      <c r="U98" s="330">
        <v>397.65</v>
      </c>
      <c r="W98" s="330">
        <v>1181409.3</v>
      </c>
      <c r="Y98" s="326">
        <v>1468056.3</v>
      </c>
      <c r="AB98" s="326">
        <v>390212.77</v>
      </c>
      <c r="AC98" s="326">
        <v>111721.33</v>
      </c>
      <c r="AF98" s="326">
        <v>249120.64000000001</v>
      </c>
      <c r="AG98" s="351">
        <f t="shared" si="7"/>
        <v>344464.12</v>
      </c>
      <c r="AH98" s="350">
        <f t="shared" si="8"/>
        <v>-4101</v>
      </c>
      <c r="AI98" s="352">
        <f t="shared" si="9"/>
        <v>348565.12</v>
      </c>
      <c r="AJ98" s="353">
        <f t="shared" si="10"/>
        <v>1958665.29</v>
      </c>
      <c r="AK98" s="354">
        <f t="shared" si="11"/>
        <v>2219111.04</v>
      </c>
      <c r="AL98" s="56">
        <f t="shared" si="12"/>
        <v>-260445.75</v>
      </c>
    </row>
    <row r="99" spans="1:38" ht="14.4" thickBot="1" x14ac:dyDescent="0.3">
      <c r="A99" s="38" t="s">
        <v>395</v>
      </c>
      <c r="B99" s="38" t="s">
        <v>396</v>
      </c>
      <c r="C99" s="63">
        <v>5633</v>
      </c>
      <c r="D99" s="64" t="s">
        <v>778</v>
      </c>
      <c r="E99" t="s">
        <v>2919</v>
      </c>
      <c r="F99" s="334">
        <v>1334551.68</v>
      </c>
      <c r="G99" s="334">
        <v>0</v>
      </c>
      <c r="H99" s="334">
        <v>65423.47</v>
      </c>
      <c r="I99" s="310">
        <v>4023542.62</v>
      </c>
      <c r="J99" s="310">
        <v>993280.7</v>
      </c>
      <c r="K99" s="349">
        <v>0</v>
      </c>
      <c r="N99" s="349">
        <v>0</v>
      </c>
      <c r="O99" s="310">
        <v>164284</v>
      </c>
      <c r="Q99" s="310">
        <v>5803272.3300000001</v>
      </c>
      <c r="R99" s="310">
        <v>1047464</v>
      </c>
      <c r="S99" s="330">
        <v>840359.04</v>
      </c>
      <c r="T99" s="330">
        <v>268710</v>
      </c>
      <c r="U99" s="330">
        <v>3295.33</v>
      </c>
      <c r="W99" s="330">
        <v>1914560</v>
      </c>
      <c r="X99" s="330">
        <v>73500</v>
      </c>
      <c r="Y99" s="326">
        <v>2474460</v>
      </c>
      <c r="Z99" s="326">
        <v>13760</v>
      </c>
      <c r="AA99" s="326">
        <v>1376</v>
      </c>
      <c r="AB99" s="326">
        <v>708504.04</v>
      </c>
      <c r="AC99" s="326">
        <v>500546.19</v>
      </c>
      <c r="AG99" s="351">
        <f t="shared" si="7"/>
        <v>1399975.15</v>
      </c>
      <c r="AH99" s="350">
        <f t="shared" si="8"/>
        <v>0</v>
      </c>
      <c r="AI99" s="352">
        <f t="shared" si="9"/>
        <v>1399975.15</v>
      </c>
      <c r="AJ99" s="353">
        <f t="shared" si="10"/>
        <v>3100424.37</v>
      </c>
      <c r="AK99" s="354">
        <f t="shared" si="11"/>
        <v>3698646.23</v>
      </c>
      <c r="AL99" s="56">
        <f t="shared" si="12"/>
        <v>-598221.85999999987</v>
      </c>
    </row>
    <row r="100" spans="1:38" ht="14.4" thickBot="1" x14ac:dyDescent="0.3">
      <c r="A100" s="38" t="s">
        <v>395</v>
      </c>
      <c r="B100" s="38" t="s">
        <v>396</v>
      </c>
      <c r="C100" s="63">
        <v>3215</v>
      </c>
      <c r="D100" s="64" t="s">
        <v>779</v>
      </c>
      <c r="E100" t="s">
        <v>2920</v>
      </c>
      <c r="F100" s="334">
        <v>127964.14</v>
      </c>
      <c r="G100" s="334">
        <v>14800</v>
      </c>
      <c r="H100" s="334">
        <v>69254.62</v>
      </c>
      <c r="I100" s="310">
        <v>1056195.53</v>
      </c>
      <c r="J100" s="310">
        <v>79134.679999999993</v>
      </c>
      <c r="K100" s="349">
        <v>0</v>
      </c>
      <c r="M100" s="349">
        <v>109500</v>
      </c>
      <c r="N100" s="349">
        <v>-3695.08</v>
      </c>
      <c r="Q100" s="310">
        <v>-131964.51</v>
      </c>
      <c r="R100" s="310">
        <v>1768225.65</v>
      </c>
      <c r="S100" s="330">
        <v>554350.98</v>
      </c>
      <c r="U100" s="330">
        <v>227.49</v>
      </c>
      <c r="Y100" s="326">
        <v>253023</v>
      </c>
      <c r="AB100" s="326">
        <v>569259.73</v>
      </c>
      <c r="AC100" s="326">
        <v>127012.83</v>
      </c>
      <c r="AG100" s="351">
        <f t="shared" si="7"/>
        <v>212018.76</v>
      </c>
      <c r="AH100" s="350">
        <f t="shared" si="8"/>
        <v>105804.92</v>
      </c>
      <c r="AI100" s="352">
        <f t="shared" si="9"/>
        <v>106213.84000000001</v>
      </c>
      <c r="AJ100" s="353">
        <f t="shared" si="10"/>
        <v>554578.47</v>
      </c>
      <c r="AK100" s="354">
        <f t="shared" si="11"/>
        <v>949295.55999999994</v>
      </c>
      <c r="AL100" s="56">
        <f t="shared" si="12"/>
        <v>-394717.08999999997</v>
      </c>
    </row>
    <row r="101" spans="1:38" ht="14.4" thickBot="1" x14ac:dyDescent="0.3">
      <c r="A101" s="38" t="s">
        <v>395</v>
      </c>
      <c r="B101" s="38" t="s">
        <v>396</v>
      </c>
      <c r="C101" s="63">
        <v>4457</v>
      </c>
      <c r="D101" s="64" t="s">
        <v>780</v>
      </c>
      <c r="E101" t="s">
        <v>2921</v>
      </c>
      <c r="F101" s="334">
        <v>122607.65</v>
      </c>
      <c r="G101" s="334">
        <v>0</v>
      </c>
      <c r="H101" s="334">
        <v>41781.120000000003</v>
      </c>
      <c r="I101" s="310">
        <v>595066.55000000005</v>
      </c>
      <c r="J101" s="310">
        <v>138627.60999999999</v>
      </c>
      <c r="M101" s="349">
        <v>190705</v>
      </c>
      <c r="N101" s="349">
        <v>-517</v>
      </c>
      <c r="Q101" s="310">
        <v>-135061.65</v>
      </c>
      <c r="R101" s="310">
        <v>1440650.38</v>
      </c>
      <c r="S101" s="330">
        <v>620367.27</v>
      </c>
      <c r="U101" s="330">
        <v>190.12</v>
      </c>
      <c r="W101" s="330">
        <v>1572030</v>
      </c>
      <c r="Y101" s="326">
        <v>1923416</v>
      </c>
      <c r="Z101" s="326">
        <v>1600</v>
      </c>
      <c r="AB101" s="326">
        <v>711951.39</v>
      </c>
      <c r="AC101" s="326">
        <v>153313.79999999999</v>
      </c>
      <c r="AG101" s="351">
        <f t="shared" si="7"/>
        <v>164388.76999999999</v>
      </c>
      <c r="AH101" s="350">
        <f t="shared" si="8"/>
        <v>190188</v>
      </c>
      <c r="AI101" s="352">
        <f t="shared" si="9"/>
        <v>-25799.23000000001</v>
      </c>
      <c r="AJ101" s="353">
        <f t="shared" si="10"/>
        <v>2192587.39</v>
      </c>
      <c r="AK101" s="354">
        <f t="shared" si="11"/>
        <v>2790281.19</v>
      </c>
      <c r="AL101" s="56">
        <f t="shared" si="12"/>
        <v>-597693.79999999981</v>
      </c>
    </row>
    <row r="102" spans="1:38" ht="14.4" thickBot="1" x14ac:dyDescent="0.3">
      <c r="A102" s="38" t="s">
        <v>399</v>
      </c>
      <c r="B102" s="38" t="s">
        <v>400</v>
      </c>
      <c r="C102" s="63">
        <v>2578</v>
      </c>
      <c r="D102" s="64" t="s">
        <v>781</v>
      </c>
      <c r="E102" t="s">
        <v>2922</v>
      </c>
      <c r="F102" s="334">
        <v>444039.2</v>
      </c>
      <c r="G102" s="334">
        <v>0</v>
      </c>
      <c r="H102" s="334">
        <v>31612.14</v>
      </c>
      <c r="I102" s="310">
        <v>1280597.67</v>
      </c>
      <c r="J102" s="310">
        <v>422423.99</v>
      </c>
      <c r="K102" s="349">
        <v>118120</v>
      </c>
      <c r="L102" s="349">
        <v>27200</v>
      </c>
      <c r="N102" s="349">
        <v>2037.11</v>
      </c>
      <c r="Q102" s="310">
        <v>-441586.93</v>
      </c>
      <c r="R102" s="310">
        <v>2439714</v>
      </c>
      <c r="S102" s="330">
        <v>815469.98</v>
      </c>
      <c r="U102" s="330">
        <v>473.43</v>
      </c>
      <c r="W102" s="330">
        <v>841960</v>
      </c>
      <c r="Y102" s="326">
        <v>926808</v>
      </c>
      <c r="AB102" s="326">
        <v>450534.42</v>
      </c>
      <c r="AC102" s="326">
        <v>235114.92</v>
      </c>
      <c r="AF102" s="326">
        <v>12257.25</v>
      </c>
      <c r="AG102" s="351">
        <f t="shared" si="7"/>
        <v>475651.34</v>
      </c>
      <c r="AH102" s="350">
        <f t="shared" si="8"/>
        <v>147357.10999999999</v>
      </c>
      <c r="AI102" s="352">
        <f t="shared" si="9"/>
        <v>328294.23000000004</v>
      </c>
      <c r="AJ102" s="353">
        <f t="shared" si="10"/>
        <v>1657903.4100000001</v>
      </c>
      <c r="AK102" s="354">
        <f t="shared" si="11"/>
        <v>1624714.5899999999</v>
      </c>
      <c r="AL102" s="56">
        <f t="shared" si="12"/>
        <v>33188.820000000298</v>
      </c>
    </row>
    <row r="103" spans="1:38" ht="14.4" thickBot="1" x14ac:dyDescent="0.3">
      <c r="A103" s="38" t="s">
        <v>399</v>
      </c>
      <c r="B103" s="38" t="s">
        <v>400</v>
      </c>
      <c r="C103" s="63">
        <v>5205</v>
      </c>
      <c r="D103" s="64" t="s">
        <v>782</v>
      </c>
      <c r="E103" t="s">
        <v>2923</v>
      </c>
      <c r="F103" s="334">
        <v>292141.99</v>
      </c>
      <c r="G103" s="334">
        <v>19760</v>
      </c>
      <c r="H103" s="334">
        <v>107707.27</v>
      </c>
      <c r="I103" s="310">
        <v>908999.13</v>
      </c>
      <c r="J103" s="310">
        <v>192385.12</v>
      </c>
      <c r="L103" s="349">
        <v>33326.69</v>
      </c>
      <c r="N103" s="349">
        <v>463.17</v>
      </c>
      <c r="Q103" s="310">
        <v>-1592654.36</v>
      </c>
      <c r="R103" s="310">
        <v>3137825</v>
      </c>
      <c r="S103" s="330">
        <v>736060.35</v>
      </c>
      <c r="U103" s="330">
        <v>411.04</v>
      </c>
      <c r="Y103" s="326">
        <v>247416</v>
      </c>
      <c r="Z103" s="326">
        <v>6664</v>
      </c>
      <c r="AA103" s="326">
        <v>712</v>
      </c>
      <c r="AB103" s="326">
        <v>346928.27</v>
      </c>
      <c r="AC103" s="326">
        <v>188872.11</v>
      </c>
      <c r="AF103" s="326">
        <v>3846</v>
      </c>
      <c r="AG103" s="351">
        <f t="shared" si="7"/>
        <v>419609.26</v>
      </c>
      <c r="AH103" s="350">
        <f t="shared" si="8"/>
        <v>33789.86</v>
      </c>
      <c r="AI103" s="352">
        <f t="shared" si="9"/>
        <v>385819.4</v>
      </c>
      <c r="AJ103" s="353">
        <f t="shared" si="10"/>
        <v>736471.39</v>
      </c>
      <c r="AK103" s="354">
        <f t="shared" si="11"/>
        <v>794438.38</v>
      </c>
      <c r="AL103" s="56">
        <f t="shared" si="12"/>
        <v>-57966.989999999991</v>
      </c>
    </row>
    <row r="104" spans="1:38" ht="14.4" thickBot="1" x14ac:dyDescent="0.3">
      <c r="A104" s="38" t="s">
        <v>399</v>
      </c>
      <c r="B104" s="38" t="s">
        <v>400</v>
      </c>
      <c r="C104" s="63">
        <v>2942</v>
      </c>
      <c r="D104" s="64" t="s">
        <v>783</v>
      </c>
      <c r="E104" t="s">
        <v>2924</v>
      </c>
      <c r="F104" s="334">
        <v>118099.8</v>
      </c>
      <c r="G104" s="334">
        <v>0</v>
      </c>
      <c r="H104" s="334">
        <v>37474.550000000003</v>
      </c>
      <c r="I104" s="310">
        <v>1189145.32</v>
      </c>
      <c r="J104" s="310">
        <v>330770.59999999998</v>
      </c>
      <c r="L104" s="349">
        <v>42781.04</v>
      </c>
      <c r="N104" s="349">
        <v>6300.38</v>
      </c>
      <c r="Q104" s="310">
        <v>216836.87</v>
      </c>
      <c r="R104" s="310">
        <v>1499736.2</v>
      </c>
      <c r="S104" s="330">
        <v>733581.98</v>
      </c>
      <c r="U104" s="330">
        <v>152.19</v>
      </c>
      <c r="W104" s="330">
        <v>1049400</v>
      </c>
      <c r="X104" s="330">
        <v>12000</v>
      </c>
      <c r="Y104" s="326">
        <v>1323295.5</v>
      </c>
      <c r="AA104" s="326">
        <v>4608</v>
      </c>
      <c r="AB104" s="326">
        <v>401835.42</v>
      </c>
      <c r="AC104" s="326">
        <v>109762.36</v>
      </c>
      <c r="AD104" s="326">
        <v>9665.9500000000007</v>
      </c>
      <c r="AF104" s="326">
        <v>36131.160000000003</v>
      </c>
      <c r="AG104" s="351">
        <f t="shared" si="7"/>
        <v>155574.35</v>
      </c>
      <c r="AH104" s="350">
        <f t="shared" si="8"/>
        <v>49081.42</v>
      </c>
      <c r="AI104" s="352">
        <f t="shared" si="9"/>
        <v>106492.93000000001</v>
      </c>
      <c r="AJ104" s="353">
        <f t="shared" si="10"/>
        <v>1795134.17</v>
      </c>
      <c r="AK104" s="354">
        <f t="shared" si="11"/>
        <v>1885298.39</v>
      </c>
      <c r="AL104" s="56">
        <f t="shared" si="12"/>
        <v>-90164.219999999972</v>
      </c>
    </row>
    <row r="105" spans="1:38" ht="14.4" thickBot="1" x14ac:dyDescent="0.3">
      <c r="A105" s="38" t="s">
        <v>399</v>
      </c>
      <c r="B105" s="38" t="s">
        <v>400</v>
      </c>
      <c r="C105" s="63">
        <v>3193</v>
      </c>
      <c r="D105" s="64" t="s">
        <v>784</v>
      </c>
      <c r="E105" t="s">
        <v>2925</v>
      </c>
      <c r="F105" s="334">
        <v>395121.11</v>
      </c>
      <c r="G105" s="334">
        <v>0</v>
      </c>
      <c r="H105" s="334">
        <v>64868.69</v>
      </c>
      <c r="I105" s="310">
        <v>642816.23</v>
      </c>
      <c r="J105" s="310">
        <v>298593.7</v>
      </c>
      <c r="L105" s="349">
        <v>24520</v>
      </c>
      <c r="N105" s="349">
        <v>755.84</v>
      </c>
      <c r="Q105" s="310">
        <v>-816325.35</v>
      </c>
      <c r="R105" s="310">
        <v>2219622</v>
      </c>
      <c r="S105" s="330">
        <v>842451.78</v>
      </c>
      <c r="U105" s="330">
        <v>463.22</v>
      </c>
      <c r="W105" s="330">
        <v>720540</v>
      </c>
      <c r="X105" s="330">
        <v>12000</v>
      </c>
      <c r="Y105" s="326">
        <v>986242</v>
      </c>
      <c r="AB105" s="326">
        <v>393451.98</v>
      </c>
      <c r="AC105" s="326">
        <v>158116.32</v>
      </c>
      <c r="AF105" s="326">
        <v>64817.46</v>
      </c>
      <c r="AG105" s="351">
        <f t="shared" si="7"/>
        <v>459989.8</v>
      </c>
      <c r="AH105" s="350">
        <f t="shared" si="8"/>
        <v>25275.84</v>
      </c>
      <c r="AI105" s="352">
        <f t="shared" si="9"/>
        <v>434713.95999999996</v>
      </c>
      <c r="AJ105" s="353">
        <f t="shared" si="10"/>
        <v>1575455</v>
      </c>
      <c r="AK105" s="354">
        <f t="shared" si="11"/>
        <v>1602627.76</v>
      </c>
      <c r="AL105" s="56">
        <f t="shared" si="12"/>
        <v>-27172.760000000009</v>
      </c>
    </row>
    <row r="106" spans="1:38" ht="14.4" thickBot="1" x14ac:dyDescent="0.3">
      <c r="A106" s="38" t="s">
        <v>399</v>
      </c>
      <c r="B106" s="38" t="s">
        <v>400</v>
      </c>
      <c r="C106" s="63">
        <v>4152</v>
      </c>
      <c r="D106" s="64" t="s">
        <v>785</v>
      </c>
      <c r="E106" t="s">
        <v>2926</v>
      </c>
      <c r="F106" s="334">
        <v>362274.58</v>
      </c>
      <c r="G106" s="334">
        <v>0</v>
      </c>
      <c r="H106" s="334">
        <v>34918.449999999997</v>
      </c>
      <c r="I106" s="310">
        <v>833259.73</v>
      </c>
      <c r="J106" s="310">
        <v>350961.16</v>
      </c>
      <c r="L106" s="349">
        <v>53813.15</v>
      </c>
      <c r="N106" s="349">
        <v>-11520.15</v>
      </c>
      <c r="O106" s="310">
        <v>2000</v>
      </c>
      <c r="Q106" s="310">
        <v>1471642.12</v>
      </c>
      <c r="R106" s="310">
        <v>57641</v>
      </c>
      <c r="S106" s="330">
        <v>874048.51</v>
      </c>
      <c r="U106" s="330">
        <v>458.49</v>
      </c>
      <c r="W106" s="330">
        <v>385760</v>
      </c>
      <c r="X106" s="330">
        <v>35950</v>
      </c>
      <c r="Y106" s="326">
        <v>763590</v>
      </c>
      <c r="Z106" s="326">
        <v>1680</v>
      </c>
      <c r="AA106" s="326">
        <v>7496</v>
      </c>
      <c r="AB106" s="326">
        <v>348702.67</v>
      </c>
      <c r="AC106" s="326">
        <v>127565.28</v>
      </c>
      <c r="AF106" s="326">
        <v>39345.25</v>
      </c>
      <c r="AG106" s="351">
        <f t="shared" si="7"/>
        <v>397193.03</v>
      </c>
      <c r="AH106" s="350">
        <f t="shared" si="8"/>
        <v>42293</v>
      </c>
      <c r="AI106" s="352">
        <f t="shared" si="9"/>
        <v>354900.03</v>
      </c>
      <c r="AJ106" s="353">
        <f t="shared" si="10"/>
        <v>1296217</v>
      </c>
      <c r="AK106" s="354">
        <f t="shared" si="11"/>
        <v>1288379.2</v>
      </c>
      <c r="AL106" s="56">
        <f t="shared" si="12"/>
        <v>7837.8000000000466</v>
      </c>
    </row>
    <row r="107" spans="1:38" ht="14.4" thickBot="1" x14ac:dyDescent="0.3">
      <c r="A107" s="38" t="s">
        <v>403</v>
      </c>
      <c r="B107" s="38" t="s">
        <v>404</v>
      </c>
      <c r="C107" s="63">
        <v>4559</v>
      </c>
      <c r="D107" s="64" t="s">
        <v>786</v>
      </c>
      <c r="E107" t="s">
        <v>2927</v>
      </c>
      <c r="F107" s="334">
        <v>892794.06</v>
      </c>
      <c r="G107" s="334">
        <v>0</v>
      </c>
      <c r="H107" s="334">
        <v>119121</v>
      </c>
      <c r="I107" s="310">
        <v>915941.99</v>
      </c>
      <c r="J107" s="310">
        <v>170882.04</v>
      </c>
      <c r="N107" s="349">
        <v>763.18</v>
      </c>
      <c r="Q107" s="310">
        <v>-2565518.88</v>
      </c>
      <c r="R107" s="310">
        <v>4303318.3099999996</v>
      </c>
      <c r="S107" s="330">
        <v>1141304.58</v>
      </c>
      <c r="T107" s="330">
        <v>128000</v>
      </c>
      <c r="U107" s="330">
        <v>1255.82</v>
      </c>
      <c r="W107" s="330">
        <v>1840378.5</v>
      </c>
      <c r="Y107" s="326">
        <v>2133834.5</v>
      </c>
      <c r="Z107" s="326">
        <v>36598</v>
      </c>
      <c r="AB107" s="326">
        <v>492653.27</v>
      </c>
      <c r="AC107" s="326">
        <v>87676.65</v>
      </c>
      <c r="AG107" s="351">
        <f t="shared" si="7"/>
        <v>1011915.06</v>
      </c>
      <c r="AH107" s="350">
        <f t="shared" si="8"/>
        <v>763.18</v>
      </c>
      <c r="AI107" s="352">
        <f t="shared" si="9"/>
        <v>1011151.88</v>
      </c>
      <c r="AJ107" s="353">
        <f t="shared" si="10"/>
        <v>3110938.9000000004</v>
      </c>
      <c r="AK107" s="354">
        <f t="shared" si="11"/>
        <v>2750762.42</v>
      </c>
      <c r="AL107" s="56">
        <f t="shared" si="12"/>
        <v>360176.48000000045</v>
      </c>
    </row>
    <row r="108" spans="1:38" ht="14.4" thickBot="1" x14ac:dyDescent="0.3">
      <c r="A108" s="38" t="s">
        <v>403</v>
      </c>
      <c r="B108" s="38" t="s">
        <v>404</v>
      </c>
      <c r="C108" s="63">
        <v>1402</v>
      </c>
      <c r="D108" s="64" t="s">
        <v>787</v>
      </c>
      <c r="E108" t="s">
        <v>2928</v>
      </c>
      <c r="F108" s="334">
        <v>351671.4</v>
      </c>
      <c r="G108" s="334">
        <v>0</v>
      </c>
      <c r="H108" s="334">
        <v>10084.67</v>
      </c>
      <c r="I108" s="310">
        <v>538232.98</v>
      </c>
      <c r="J108" s="310">
        <v>217846.14</v>
      </c>
      <c r="L108" s="349">
        <v>20123</v>
      </c>
      <c r="N108" s="349">
        <v>156</v>
      </c>
      <c r="Q108" s="310">
        <v>-1225763.6200000001</v>
      </c>
      <c r="R108" s="310">
        <v>2346487</v>
      </c>
      <c r="S108" s="330">
        <v>661446.53</v>
      </c>
      <c r="U108" s="330">
        <v>406.81</v>
      </c>
      <c r="W108" s="330">
        <v>1131607.1000000001</v>
      </c>
      <c r="Y108" s="326">
        <v>1303707.1000000001</v>
      </c>
      <c r="AB108" s="326">
        <v>363062.71</v>
      </c>
      <c r="AC108" s="326">
        <v>149857.82</v>
      </c>
      <c r="AG108" s="351">
        <f t="shared" si="7"/>
        <v>361756.07</v>
      </c>
      <c r="AH108" s="350">
        <f t="shared" si="8"/>
        <v>20279</v>
      </c>
      <c r="AI108" s="352">
        <f t="shared" si="9"/>
        <v>341477.07</v>
      </c>
      <c r="AJ108" s="353">
        <f t="shared" si="10"/>
        <v>1793460.4400000002</v>
      </c>
      <c r="AK108" s="354">
        <f t="shared" si="11"/>
        <v>1816627.6300000001</v>
      </c>
      <c r="AL108" s="56">
        <f t="shared" si="12"/>
        <v>-23167.189999999944</v>
      </c>
    </row>
    <row r="109" spans="1:38" ht="14.4" thickBot="1" x14ac:dyDescent="0.3">
      <c r="A109" s="38" t="s">
        <v>403</v>
      </c>
      <c r="B109" s="38" t="s">
        <v>404</v>
      </c>
      <c r="C109" s="63">
        <v>4041</v>
      </c>
      <c r="D109" s="64" t="s">
        <v>788</v>
      </c>
      <c r="E109" t="s">
        <v>2929</v>
      </c>
      <c r="F109" s="334">
        <v>672854.2</v>
      </c>
      <c r="G109" s="334">
        <v>0</v>
      </c>
      <c r="H109" s="334">
        <v>92018.01</v>
      </c>
      <c r="I109" s="310">
        <v>849868.52</v>
      </c>
      <c r="J109" s="310">
        <v>239681.78</v>
      </c>
      <c r="K109" s="349">
        <v>0</v>
      </c>
      <c r="L109" s="349">
        <v>29656.6</v>
      </c>
      <c r="N109" s="349">
        <v>293.04000000000002</v>
      </c>
      <c r="Q109" s="310">
        <v>-88525.28</v>
      </c>
      <c r="R109" s="310">
        <v>2125037.4300000002</v>
      </c>
      <c r="S109" s="330">
        <v>1058785.57</v>
      </c>
      <c r="U109" s="330">
        <v>945.65</v>
      </c>
      <c r="W109" s="330">
        <v>1149601.5</v>
      </c>
      <c r="X109" s="330">
        <v>81424</v>
      </c>
      <c r="Y109" s="326">
        <v>1427127.5</v>
      </c>
      <c r="Z109" s="326">
        <v>12756</v>
      </c>
      <c r="AA109" s="326">
        <v>2350</v>
      </c>
      <c r="AB109" s="326">
        <v>919410.61</v>
      </c>
      <c r="AC109" s="326">
        <v>141151.89000000001</v>
      </c>
      <c r="AG109" s="351">
        <f t="shared" si="7"/>
        <v>764872.21</v>
      </c>
      <c r="AH109" s="350">
        <f t="shared" si="8"/>
        <v>29949.64</v>
      </c>
      <c r="AI109" s="352">
        <f t="shared" si="9"/>
        <v>734922.57</v>
      </c>
      <c r="AJ109" s="353">
        <f t="shared" si="10"/>
        <v>2290756.7199999997</v>
      </c>
      <c r="AK109" s="354">
        <f t="shared" si="11"/>
        <v>2502796</v>
      </c>
      <c r="AL109" s="56">
        <f t="shared" si="12"/>
        <v>-212039.28000000026</v>
      </c>
    </row>
    <row r="110" spans="1:38" ht="14.4" thickBot="1" x14ac:dyDescent="0.3">
      <c r="A110" s="38" t="s">
        <v>403</v>
      </c>
      <c r="B110" s="38" t="s">
        <v>404</v>
      </c>
      <c r="C110" s="63">
        <v>3664</v>
      </c>
      <c r="D110" s="64" t="s">
        <v>789</v>
      </c>
      <c r="E110" t="s">
        <v>2930</v>
      </c>
      <c r="F110" s="334">
        <v>684830.43</v>
      </c>
      <c r="G110" s="334">
        <v>21840</v>
      </c>
      <c r="H110" s="334">
        <v>53786.23</v>
      </c>
      <c r="I110" s="310">
        <v>2952330.48</v>
      </c>
      <c r="J110" s="310">
        <v>516074.54</v>
      </c>
      <c r="K110" s="349">
        <v>0</v>
      </c>
      <c r="L110" s="349">
        <v>33778.410000000003</v>
      </c>
      <c r="M110" s="349">
        <v>12000</v>
      </c>
      <c r="N110" s="349">
        <v>220</v>
      </c>
      <c r="Q110" s="310">
        <v>2671271.17</v>
      </c>
      <c r="R110" s="310">
        <v>1196485.3400000001</v>
      </c>
      <c r="S110" s="330">
        <v>1286492.43</v>
      </c>
      <c r="U110" s="330">
        <v>1161.44</v>
      </c>
      <c r="W110" s="330">
        <v>816007.5</v>
      </c>
      <c r="X110" s="330">
        <v>94983.67</v>
      </c>
      <c r="Y110" s="326">
        <v>1185296.5</v>
      </c>
      <c r="Z110" s="326">
        <v>13290</v>
      </c>
      <c r="AB110" s="326">
        <v>482361.95</v>
      </c>
      <c r="AC110" s="326">
        <v>202089.83</v>
      </c>
      <c r="AF110" s="326">
        <v>500</v>
      </c>
      <c r="AG110" s="351">
        <f t="shared" si="7"/>
        <v>760456.66</v>
      </c>
      <c r="AH110" s="350">
        <f t="shared" si="8"/>
        <v>45998.41</v>
      </c>
      <c r="AI110" s="352">
        <f t="shared" si="9"/>
        <v>714458.25</v>
      </c>
      <c r="AJ110" s="353">
        <f t="shared" si="10"/>
        <v>2198645.04</v>
      </c>
      <c r="AK110" s="354">
        <f t="shared" si="11"/>
        <v>1883538.28</v>
      </c>
      <c r="AL110" s="56">
        <f t="shared" si="12"/>
        <v>315106.76</v>
      </c>
    </row>
    <row r="111" spans="1:38" ht="14.4" thickBot="1" x14ac:dyDescent="0.3">
      <c r="A111" s="38" t="s">
        <v>403</v>
      </c>
      <c r="B111" s="38" t="s">
        <v>404</v>
      </c>
      <c r="C111" s="63">
        <v>1748</v>
      </c>
      <c r="D111" s="64" t="s">
        <v>790</v>
      </c>
      <c r="E111" t="s">
        <v>2931</v>
      </c>
      <c r="F111" s="334">
        <v>374854.16</v>
      </c>
      <c r="G111" s="334">
        <v>0</v>
      </c>
      <c r="H111" s="334">
        <v>87882.27</v>
      </c>
      <c r="I111" s="310">
        <v>412725.95</v>
      </c>
      <c r="J111" s="310">
        <v>176128.76</v>
      </c>
      <c r="L111" s="349">
        <v>20300.259999999998</v>
      </c>
      <c r="N111" s="349">
        <v>156</v>
      </c>
      <c r="Q111" s="310">
        <v>-100784.98</v>
      </c>
      <c r="R111" s="310">
        <v>1169693.49</v>
      </c>
      <c r="S111" s="330">
        <v>670211.63</v>
      </c>
      <c r="U111" s="330">
        <v>490.73</v>
      </c>
      <c r="W111" s="330">
        <v>642448</v>
      </c>
      <c r="Y111" s="326">
        <v>947098</v>
      </c>
      <c r="Z111" s="326">
        <v>3000</v>
      </c>
      <c r="AA111" s="326">
        <v>2872</v>
      </c>
      <c r="AB111" s="326">
        <v>253902.88</v>
      </c>
      <c r="AC111" s="326">
        <v>143551.10999999999</v>
      </c>
      <c r="AF111" s="326">
        <v>500</v>
      </c>
      <c r="AG111" s="351">
        <f t="shared" si="7"/>
        <v>462736.43</v>
      </c>
      <c r="AH111" s="350">
        <f t="shared" si="8"/>
        <v>20456.259999999998</v>
      </c>
      <c r="AI111" s="352">
        <f t="shared" si="9"/>
        <v>442280.17</v>
      </c>
      <c r="AJ111" s="353">
        <f t="shared" si="10"/>
        <v>1313150.3599999999</v>
      </c>
      <c r="AK111" s="354">
        <f t="shared" si="11"/>
        <v>1350923.9899999998</v>
      </c>
      <c r="AL111" s="56">
        <f t="shared" si="12"/>
        <v>-37773.629999999888</v>
      </c>
    </row>
    <row r="112" spans="1:38" ht="14.4" thickBot="1" x14ac:dyDescent="0.3">
      <c r="A112" s="38" t="s">
        <v>407</v>
      </c>
      <c r="B112" s="38" t="s">
        <v>408</v>
      </c>
      <c r="C112" s="63">
        <v>5082</v>
      </c>
      <c r="D112" s="64" t="s">
        <v>791</v>
      </c>
      <c r="E112" t="s">
        <v>2932</v>
      </c>
      <c r="F112" s="334">
        <v>623388.93999999994</v>
      </c>
      <c r="G112" s="334">
        <v>5315.75</v>
      </c>
      <c r="H112" s="334">
        <v>69078.62</v>
      </c>
      <c r="I112" s="310">
        <v>1511108.1</v>
      </c>
      <c r="J112" s="310">
        <v>586899.37</v>
      </c>
      <c r="K112" s="349">
        <v>0</v>
      </c>
      <c r="L112" s="349">
        <v>52817.5</v>
      </c>
      <c r="M112" s="349">
        <v>182000</v>
      </c>
      <c r="N112" s="349">
        <v>4093.87</v>
      </c>
      <c r="Q112" s="310">
        <v>2042456.77</v>
      </c>
      <c r="R112" s="310">
        <v>620039.24</v>
      </c>
      <c r="S112" s="330">
        <v>1046620.07</v>
      </c>
      <c r="U112" s="330">
        <v>1452.69</v>
      </c>
      <c r="V112" s="330">
        <v>630</v>
      </c>
      <c r="W112" s="330">
        <v>1504925.9</v>
      </c>
      <c r="X112" s="330">
        <v>944745.16</v>
      </c>
      <c r="Y112" s="326">
        <v>1971799.58</v>
      </c>
      <c r="Z112" s="326">
        <v>17644</v>
      </c>
      <c r="AA112" s="326">
        <v>3388</v>
      </c>
      <c r="AB112" s="326">
        <v>1285567.3999999999</v>
      </c>
      <c r="AC112" s="326">
        <v>233795.82</v>
      </c>
      <c r="AE112" s="326">
        <v>6</v>
      </c>
      <c r="AF112" s="326">
        <v>91789.62</v>
      </c>
      <c r="AG112" s="351">
        <f t="shared" si="7"/>
        <v>697783.30999999994</v>
      </c>
      <c r="AH112" s="350">
        <f t="shared" si="8"/>
        <v>238911.37</v>
      </c>
      <c r="AI112" s="352">
        <f t="shared" si="9"/>
        <v>458871.93999999994</v>
      </c>
      <c r="AJ112" s="353">
        <f t="shared" si="10"/>
        <v>3498373.82</v>
      </c>
      <c r="AK112" s="354">
        <f t="shared" si="11"/>
        <v>3603990.42</v>
      </c>
      <c r="AL112" s="56">
        <f t="shared" si="12"/>
        <v>-105616.60000000009</v>
      </c>
    </row>
    <row r="113" spans="1:38" ht="14.4" thickBot="1" x14ac:dyDescent="0.3">
      <c r="A113" s="38" t="s">
        <v>407</v>
      </c>
      <c r="B113" s="38" t="s">
        <v>408</v>
      </c>
      <c r="C113" s="63">
        <v>5235</v>
      </c>
      <c r="D113" s="64" t="s">
        <v>792</v>
      </c>
      <c r="E113" t="s">
        <v>2933</v>
      </c>
      <c r="F113" s="334">
        <v>1644232.01</v>
      </c>
      <c r="G113" s="334">
        <v>0</v>
      </c>
      <c r="H113" s="334">
        <v>87792.73</v>
      </c>
      <c r="I113" s="310">
        <v>971684.85</v>
      </c>
      <c r="J113" s="310">
        <v>308624.78999999998</v>
      </c>
      <c r="K113" s="349">
        <v>3000</v>
      </c>
      <c r="L113" s="349">
        <v>87679</v>
      </c>
      <c r="M113" s="349">
        <v>129080</v>
      </c>
      <c r="N113" s="349">
        <v>-7641.77</v>
      </c>
      <c r="O113" s="310">
        <v>536711</v>
      </c>
      <c r="Q113" s="310">
        <v>-966267.04</v>
      </c>
      <c r="R113" s="310">
        <v>3271774.09</v>
      </c>
      <c r="S113" s="330">
        <v>2152271</v>
      </c>
      <c r="U113" s="330">
        <v>1335.82</v>
      </c>
      <c r="V113" s="330">
        <v>860</v>
      </c>
      <c r="W113" s="330">
        <v>914619</v>
      </c>
      <c r="Y113" s="326">
        <v>1609707</v>
      </c>
      <c r="Z113" s="326">
        <v>500</v>
      </c>
      <c r="AA113" s="326">
        <v>7568</v>
      </c>
      <c r="AB113" s="326">
        <v>1306856.08</v>
      </c>
      <c r="AC113" s="326">
        <v>186455.64</v>
      </c>
      <c r="AG113" s="351">
        <f t="shared" si="7"/>
        <v>1732024.74</v>
      </c>
      <c r="AH113" s="350">
        <f t="shared" si="8"/>
        <v>212117.23</v>
      </c>
      <c r="AI113" s="352">
        <f t="shared" si="9"/>
        <v>1519907.51</v>
      </c>
      <c r="AJ113" s="353">
        <f t="shared" si="10"/>
        <v>3069085.82</v>
      </c>
      <c r="AK113" s="354">
        <f t="shared" si="11"/>
        <v>3111086.72</v>
      </c>
      <c r="AL113" s="56">
        <f t="shared" si="12"/>
        <v>-42000.900000000373</v>
      </c>
    </row>
    <row r="114" spans="1:38" ht="14.4" thickBot="1" x14ac:dyDescent="0.3">
      <c r="A114" s="38" t="s">
        <v>407</v>
      </c>
      <c r="B114" s="38" t="s">
        <v>408</v>
      </c>
      <c r="C114" s="63">
        <v>2707</v>
      </c>
      <c r="D114" s="64" t="s">
        <v>793</v>
      </c>
      <c r="E114" t="s">
        <v>2934</v>
      </c>
      <c r="F114" s="334">
        <v>769451.86</v>
      </c>
      <c r="G114" s="334">
        <v>0</v>
      </c>
      <c r="H114" s="334">
        <v>41294</v>
      </c>
      <c r="I114" s="310">
        <v>751815.07</v>
      </c>
      <c r="J114" s="310">
        <v>62330.49</v>
      </c>
      <c r="K114" s="349">
        <v>-31900</v>
      </c>
      <c r="M114" s="349">
        <v>9000</v>
      </c>
      <c r="N114" s="349">
        <v>-640</v>
      </c>
      <c r="Q114" s="310">
        <v>308969.83</v>
      </c>
      <c r="R114" s="310">
        <v>1131001.29</v>
      </c>
      <c r="S114" s="330">
        <v>877813.55</v>
      </c>
      <c r="T114" s="330">
        <v>56000</v>
      </c>
      <c r="U114" s="330">
        <v>771.05</v>
      </c>
      <c r="V114" s="330">
        <v>830</v>
      </c>
      <c r="W114" s="330">
        <v>684090</v>
      </c>
      <c r="Y114" s="326">
        <v>934735</v>
      </c>
      <c r="Z114" s="326">
        <v>15072</v>
      </c>
      <c r="AA114" s="326">
        <v>1288</v>
      </c>
      <c r="AB114" s="326">
        <v>390961.18</v>
      </c>
      <c r="AC114" s="326">
        <v>68988.12</v>
      </c>
      <c r="AG114" s="351">
        <f t="shared" si="7"/>
        <v>810745.86</v>
      </c>
      <c r="AH114" s="350">
        <f t="shared" si="8"/>
        <v>-23540</v>
      </c>
      <c r="AI114" s="352">
        <f t="shared" si="9"/>
        <v>834285.86</v>
      </c>
      <c r="AJ114" s="353">
        <f t="shared" si="10"/>
        <v>1619504.6</v>
      </c>
      <c r="AK114" s="354">
        <f t="shared" si="11"/>
        <v>1411044.2999999998</v>
      </c>
      <c r="AL114" s="56">
        <f t="shared" si="12"/>
        <v>208460.30000000028</v>
      </c>
    </row>
    <row r="115" spans="1:38" ht="14.4" thickBot="1" x14ac:dyDescent="0.3">
      <c r="A115" s="38" t="s">
        <v>407</v>
      </c>
      <c r="B115" s="38" t="s">
        <v>408</v>
      </c>
      <c r="C115" s="63">
        <v>4472</v>
      </c>
      <c r="D115" s="64" t="s">
        <v>794</v>
      </c>
      <c r="E115" t="s">
        <v>2935</v>
      </c>
      <c r="F115" s="334">
        <v>336559.31</v>
      </c>
      <c r="G115" s="334">
        <v>27786.52</v>
      </c>
      <c r="H115" s="334">
        <v>20790.34</v>
      </c>
      <c r="I115" s="310">
        <v>802744.45</v>
      </c>
      <c r="J115" s="310">
        <v>495922.93</v>
      </c>
      <c r="N115" s="349">
        <v>-831.78</v>
      </c>
      <c r="Q115" s="310">
        <v>424546.92</v>
      </c>
      <c r="R115" s="310">
        <v>1731639.01</v>
      </c>
      <c r="S115" s="330">
        <v>1407754.2</v>
      </c>
      <c r="T115" s="330">
        <v>9600</v>
      </c>
      <c r="U115" s="330">
        <v>660.56</v>
      </c>
      <c r="V115" s="330">
        <v>1140</v>
      </c>
      <c r="W115" s="330">
        <v>1403100</v>
      </c>
      <c r="X115" s="330">
        <v>135600</v>
      </c>
      <c r="Y115" s="326">
        <v>2020114</v>
      </c>
      <c r="AA115" s="326">
        <v>13028</v>
      </c>
      <c r="AB115" s="326">
        <v>1202832.72</v>
      </c>
      <c r="AC115" s="326">
        <v>193430.64</v>
      </c>
      <c r="AG115" s="351">
        <f t="shared" si="7"/>
        <v>385136.17000000004</v>
      </c>
      <c r="AH115" s="350">
        <f t="shared" si="8"/>
        <v>-831.78</v>
      </c>
      <c r="AI115" s="352">
        <f t="shared" si="9"/>
        <v>385967.95000000007</v>
      </c>
      <c r="AJ115" s="353">
        <f t="shared" si="10"/>
        <v>2957854.76</v>
      </c>
      <c r="AK115" s="354">
        <f t="shared" si="11"/>
        <v>3429405.36</v>
      </c>
      <c r="AL115" s="56">
        <f t="shared" si="12"/>
        <v>-471550.60000000009</v>
      </c>
    </row>
    <row r="116" spans="1:38" ht="14.4" thickBot="1" x14ac:dyDescent="0.3">
      <c r="A116" s="38" t="s">
        <v>407</v>
      </c>
      <c r="B116" s="38" t="s">
        <v>408</v>
      </c>
      <c r="C116" s="63">
        <v>1392</v>
      </c>
      <c r="D116" s="64" t="s">
        <v>795</v>
      </c>
      <c r="E116" t="s">
        <v>2936</v>
      </c>
      <c r="F116" s="334">
        <v>340497.91</v>
      </c>
      <c r="G116" s="334">
        <v>0</v>
      </c>
      <c r="H116" s="334">
        <v>12896.61</v>
      </c>
      <c r="I116" s="310">
        <v>510586.4</v>
      </c>
      <c r="J116" s="310">
        <v>211289.06</v>
      </c>
      <c r="K116" s="349">
        <v>0</v>
      </c>
      <c r="N116" s="349">
        <v>12</v>
      </c>
      <c r="Q116" s="310">
        <v>-1206287.99</v>
      </c>
      <c r="R116" s="310">
        <v>2353915.73</v>
      </c>
      <c r="S116" s="330">
        <v>498973.82</v>
      </c>
      <c r="U116" s="330">
        <v>354.82</v>
      </c>
      <c r="W116" s="330">
        <v>543940</v>
      </c>
      <c r="Y116" s="326">
        <v>638980</v>
      </c>
      <c r="Z116" s="326">
        <v>500</v>
      </c>
      <c r="AA116" s="326">
        <v>14916</v>
      </c>
      <c r="AB116" s="326">
        <v>327857.81</v>
      </c>
      <c r="AC116" s="326">
        <v>133384.59</v>
      </c>
      <c r="AG116" s="351">
        <f t="shared" si="7"/>
        <v>353394.51999999996</v>
      </c>
      <c r="AH116" s="350">
        <f t="shared" si="8"/>
        <v>12</v>
      </c>
      <c r="AI116" s="352">
        <f t="shared" si="9"/>
        <v>353382.51999999996</v>
      </c>
      <c r="AJ116" s="353">
        <f t="shared" si="10"/>
        <v>1043268.64</v>
      </c>
      <c r="AK116" s="354">
        <f t="shared" si="11"/>
        <v>1115638.4000000001</v>
      </c>
      <c r="AL116" s="56">
        <f t="shared" si="12"/>
        <v>-72369.760000000126</v>
      </c>
    </row>
    <row r="117" spans="1:38" ht="14.4" thickBot="1" x14ac:dyDescent="0.3">
      <c r="A117" s="38" t="s">
        <v>407</v>
      </c>
      <c r="B117" s="38" t="s">
        <v>408</v>
      </c>
      <c r="C117" s="63">
        <v>4729</v>
      </c>
      <c r="D117" s="64" t="s">
        <v>796</v>
      </c>
      <c r="E117" t="s">
        <v>2937</v>
      </c>
      <c r="F117" s="334">
        <v>991914.02</v>
      </c>
      <c r="G117" s="334">
        <v>21958.85</v>
      </c>
      <c r="H117" s="334">
        <v>72643.16</v>
      </c>
      <c r="I117" s="310">
        <v>2220354.5699999998</v>
      </c>
      <c r="J117" s="310">
        <v>557433.24</v>
      </c>
      <c r="K117" s="349">
        <v>0</v>
      </c>
      <c r="L117" s="349">
        <v>0</v>
      </c>
      <c r="M117" s="349">
        <v>110000</v>
      </c>
      <c r="N117" s="349">
        <v>124.68</v>
      </c>
      <c r="Q117" s="310">
        <v>2522891.41</v>
      </c>
      <c r="R117" s="310">
        <v>1221990.08</v>
      </c>
      <c r="S117" s="330">
        <v>1801740.85</v>
      </c>
      <c r="T117" s="330">
        <v>494521.25</v>
      </c>
      <c r="U117" s="330">
        <v>1179.18</v>
      </c>
      <c r="V117" s="330">
        <v>1280</v>
      </c>
      <c r="W117" s="330">
        <v>1392300</v>
      </c>
      <c r="Y117" s="326">
        <v>1912920</v>
      </c>
      <c r="Z117" s="326">
        <v>500</v>
      </c>
      <c r="AA117" s="326">
        <v>13744</v>
      </c>
      <c r="AB117" s="326">
        <v>1540275.2</v>
      </c>
      <c r="AC117" s="326">
        <v>212107.34</v>
      </c>
      <c r="AF117" s="326">
        <v>2177.0700000000002</v>
      </c>
      <c r="AG117" s="351">
        <f t="shared" si="7"/>
        <v>1086516.03</v>
      </c>
      <c r="AH117" s="350">
        <f t="shared" si="8"/>
        <v>110124.68</v>
      </c>
      <c r="AI117" s="352">
        <f t="shared" si="9"/>
        <v>976391.35000000009</v>
      </c>
      <c r="AJ117" s="353">
        <f t="shared" si="10"/>
        <v>3691021.2800000003</v>
      </c>
      <c r="AK117" s="354">
        <f t="shared" si="11"/>
        <v>3681723.61</v>
      </c>
      <c r="AL117" s="56">
        <f t="shared" si="12"/>
        <v>9297.6700000003912</v>
      </c>
    </row>
    <row r="118" spans="1:38" ht="14.4" thickBot="1" x14ac:dyDescent="0.3">
      <c r="A118" s="38" t="s">
        <v>411</v>
      </c>
      <c r="B118" s="38" t="s">
        <v>412</v>
      </c>
      <c r="C118" s="63">
        <v>3571</v>
      </c>
      <c r="D118" s="64" t="s">
        <v>797</v>
      </c>
      <c r="E118" t="s">
        <v>2938</v>
      </c>
      <c r="F118" s="334">
        <v>947227.48</v>
      </c>
      <c r="G118" s="334">
        <v>0</v>
      </c>
      <c r="H118" s="334">
        <v>137760.19</v>
      </c>
      <c r="I118" s="310">
        <v>819496.26</v>
      </c>
      <c r="J118" s="310">
        <v>78209.149999999994</v>
      </c>
      <c r="K118" s="349">
        <v>0</v>
      </c>
      <c r="L118" s="349">
        <v>40474.47</v>
      </c>
      <c r="M118" s="349">
        <v>28518</v>
      </c>
      <c r="N118" s="349">
        <v>5671</v>
      </c>
      <c r="O118" s="310">
        <v>54451</v>
      </c>
      <c r="Q118" s="310">
        <v>193408.92</v>
      </c>
      <c r="R118" s="310">
        <v>1488507.55</v>
      </c>
      <c r="S118" s="330">
        <v>922924.45</v>
      </c>
      <c r="U118" s="330">
        <v>875.97</v>
      </c>
      <c r="W118" s="330">
        <v>1002582</v>
      </c>
      <c r="Y118" s="326">
        <v>1250460</v>
      </c>
      <c r="AA118" s="326">
        <v>904</v>
      </c>
      <c r="AB118" s="326">
        <v>376069.25</v>
      </c>
      <c r="AC118" s="326">
        <v>116787.03</v>
      </c>
      <c r="AF118" s="326">
        <v>10500</v>
      </c>
      <c r="AG118" s="351">
        <f t="shared" si="7"/>
        <v>1084987.67</v>
      </c>
      <c r="AH118" s="350">
        <f t="shared" si="8"/>
        <v>74663.47</v>
      </c>
      <c r="AI118" s="352">
        <f t="shared" si="9"/>
        <v>1010324.2</v>
      </c>
      <c r="AJ118" s="353">
        <f t="shared" si="10"/>
        <v>1926382.42</v>
      </c>
      <c r="AK118" s="354">
        <f t="shared" si="11"/>
        <v>1754720.28</v>
      </c>
      <c r="AL118" s="56">
        <f t="shared" si="12"/>
        <v>171662.1399999999</v>
      </c>
    </row>
    <row r="119" spans="1:38" ht="14.4" thickBot="1" x14ac:dyDescent="0.3">
      <c r="A119" s="38" t="s">
        <v>411</v>
      </c>
      <c r="B119" s="38" t="s">
        <v>412</v>
      </c>
      <c r="C119" s="63">
        <v>3383</v>
      </c>
      <c r="D119" s="64" t="s">
        <v>798</v>
      </c>
      <c r="E119" t="s">
        <v>2939</v>
      </c>
      <c r="F119" s="334">
        <v>1325729.24</v>
      </c>
      <c r="G119" s="334">
        <v>0</v>
      </c>
      <c r="H119" s="334">
        <v>94692.71</v>
      </c>
      <c r="I119" s="310">
        <v>595136.72</v>
      </c>
      <c r="J119" s="310">
        <v>116115.96</v>
      </c>
      <c r="L119" s="349">
        <v>6600</v>
      </c>
      <c r="N119" s="349">
        <v>0</v>
      </c>
      <c r="O119" s="310">
        <v>208485</v>
      </c>
      <c r="Q119" s="310">
        <v>518960.03</v>
      </c>
      <c r="R119" s="310">
        <v>1247302.3600000001</v>
      </c>
      <c r="S119" s="330">
        <v>1005071.95</v>
      </c>
      <c r="U119" s="330">
        <v>1123.98</v>
      </c>
      <c r="W119" s="330">
        <v>949543</v>
      </c>
      <c r="Y119" s="326">
        <v>1283258</v>
      </c>
      <c r="AB119" s="326">
        <v>438707.42</v>
      </c>
      <c r="AC119" s="326">
        <v>83446.27</v>
      </c>
      <c r="AG119" s="351">
        <f t="shared" si="7"/>
        <v>1420421.95</v>
      </c>
      <c r="AH119" s="350">
        <f t="shared" si="8"/>
        <v>6600</v>
      </c>
      <c r="AI119" s="352">
        <f t="shared" si="9"/>
        <v>1413821.95</v>
      </c>
      <c r="AJ119" s="353">
        <f t="shared" si="10"/>
        <v>1955738.93</v>
      </c>
      <c r="AK119" s="354">
        <f t="shared" si="11"/>
        <v>1805411.69</v>
      </c>
      <c r="AL119" s="56">
        <f t="shared" si="12"/>
        <v>150327.24</v>
      </c>
    </row>
    <row r="120" spans="1:38" ht="14.4" thickBot="1" x14ac:dyDescent="0.3">
      <c r="A120" s="38" t="s">
        <v>411</v>
      </c>
      <c r="B120" s="38" t="s">
        <v>412</v>
      </c>
      <c r="C120" s="63">
        <v>3666</v>
      </c>
      <c r="D120" s="64" t="s">
        <v>799</v>
      </c>
      <c r="E120" t="s">
        <v>2940</v>
      </c>
      <c r="F120" s="334">
        <v>1107772.8700000001</v>
      </c>
      <c r="G120" s="334">
        <v>0</v>
      </c>
      <c r="H120" s="334">
        <v>17240.43</v>
      </c>
      <c r="I120" s="310">
        <v>511466.39</v>
      </c>
      <c r="J120" s="310">
        <v>73536.600000000006</v>
      </c>
      <c r="K120" s="349">
        <v>0</v>
      </c>
      <c r="L120" s="349">
        <v>67887.39</v>
      </c>
      <c r="M120" s="349">
        <v>12000</v>
      </c>
      <c r="N120" s="349">
        <v>6340.4</v>
      </c>
      <c r="O120" s="310">
        <v>112518.9</v>
      </c>
      <c r="Q120" s="310">
        <v>-346621.88</v>
      </c>
      <c r="R120" s="310">
        <v>1693308.65</v>
      </c>
      <c r="S120" s="330">
        <v>927797.49</v>
      </c>
      <c r="U120" s="330">
        <v>929.76</v>
      </c>
      <c r="W120" s="330">
        <v>929372.5</v>
      </c>
      <c r="Y120" s="326">
        <v>1223996.5</v>
      </c>
      <c r="Z120" s="326">
        <v>840</v>
      </c>
      <c r="AA120" s="326">
        <v>1008</v>
      </c>
      <c r="AB120" s="326">
        <v>389397.74</v>
      </c>
      <c r="AC120" s="326">
        <v>78274.679999999993</v>
      </c>
      <c r="AG120" s="351">
        <f t="shared" si="7"/>
        <v>1125013.3</v>
      </c>
      <c r="AH120" s="350">
        <f t="shared" si="8"/>
        <v>86227.79</v>
      </c>
      <c r="AI120" s="352">
        <f t="shared" si="9"/>
        <v>1038785.51</v>
      </c>
      <c r="AJ120" s="353">
        <f t="shared" si="10"/>
        <v>1858099.75</v>
      </c>
      <c r="AK120" s="354">
        <f t="shared" si="11"/>
        <v>1693516.92</v>
      </c>
      <c r="AL120" s="56">
        <f t="shared" si="12"/>
        <v>164582.83000000007</v>
      </c>
    </row>
    <row r="121" spans="1:38" ht="14.4" thickBot="1" x14ac:dyDescent="0.3">
      <c r="A121" s="38" t="s">
        <v>411</v>
      </c>
      <c r="B121" s="38" t="s">
        <v>412</v>
      </c>
      <c r="C121" s="63">
        <v>4139</v>
      </c>
      <c r="D121" s="64" t="s">
        <v>800</v>
      </c>
      <c r="E121" t="s">
        <v>2941</v>
      </c>
      <c r="F121" s="334">
        <v>898842.87</v>
      </c>
      <c r="G121" s="334">
        <v>0</v>
      </c>
      <c r="H121" s="334">
        <v>206443.97</v>
      </c>
      <c r="I121" s="310">
        <v>832255.79</v>
      </c>
      <c r="J121" s="310">
        <v>255722.23</v>
      </c>
      <c r="L121" s="349">
        <v>149966.01999999999</v>
      </c>
      <c r="M121" s="349">
        <v>51444</v>
      </c>
      <c r="N121" s="349">
        <v>0</v>
      </c>
      <c r="Q121" s="310">
        <v>2036761.22</v>
      </c>
      <c r="S121" s="330">
        <v>1035552.62</v>
      </c>
      <c r="U121" s="330">
        <v>854.14</v>
      </c>
      <c r="W121" s="330">
        <v>1538104.5</v>
      </c>
      <c r="Y121" s="326">
        <v>2071019.5</v>
      </c>
      <c r="Z121" s="326">
        <v>4304</v>
      </c>
      <c r="AB121" s="326">
        <v>322780.76</v>
      </c>
      <c r="AC121" s="326">
        <v>174025.38</v>
      </c>
      <c r="AF121" s="326">
        <v>47288</v>
      </c>
      <c r="AG121" s="351">
        <f t="shared" si="7"/>
        <v>1105286.8400000001</v>
      </c>
      <c r="AH121" s="350">
        <f t="shared" si="8"/>
        <v>201410.02</v>
      </c>
      <c r="AI121" s="352">
        <f t="shared" si="9"/>
        <v>903876.82000000007</v>
      </c>
      <c r="AJ121" s="353">
        <f t="shared" si="10"/>
        <v>2574511.2599999998</v>
      </c>
      <c r="AK121" s="354">
        <f t="shared" si="11"/>
        <v>2619417.6399999997</v>
      </c>
      <c r="AL121" s="56">
        <f t="shared" si="12"/>
        <v>-44906.379999999888</v>
      </c>
    </row>
    <row r="122" spans="1:38" ht="14.4" thickBot="1" x14ac:dyDescent="0.3">
      <c r="A122" s="38" t="s">
        <v>411</v>
      </c>
      <c r="B122" s="38" t="s">
        <v>412</v>
      </c>
      <c r="C122" s="63">
        <v>1457</v>
      </c>
      <c r="D122" s="64" t="s">
        <v>801</v>
      </c>
      <c r="E122" t="s">
        <v>2942</v>
      </c>
      <c r="F122" s="334">
        <v>419294.85</v>
      </c>
      <c r="G122" s="334">
        <v>0</v>
      </c>
      <c r="H122" s="334">
        <v>129345.67</v>
      </c>
      <c r="I122" s="310">
        <v>305119.87</v>
      </c>
      <c r="J122" s="310">
        <v>106936.21</v>
      </c>
      <c r="K122" s="349">
        <v>0</v>
      </c>
      <c r="L122" s="349">
        <v>19792.419999999998</v>
      </c>
      <c r="M122" s="349">
        <v>36600</v>
      </c>
      <c r="N122" s="349">
        <v>2449</v>
      </c>
      <c r="Q122" s="310">
        <v>416282.88</v>
      </c>
      <c r="R122" s="310">
        <v>345503.07</v>
      </c>
      <c r="S122" s="330">
        <v>703230.32</v>
      </c>
      <c r="U122" s="330">
        <v>428.9</v>
      </c>
      <c r="W122" s="330">
        <v>577456.19999999995</v>
      </c>
      <c r="X122" s="330">
        <v>1351</v>
      </c>
      <c r="Y122" s="326">
        <v>832903.4</v>
      </c>
      <c r="Z122" s="326">
        <v>1532</v>
      </c>
      <c r="AB122" s="326">
        <v>268290.40999999997</v>
      </c>
      <c r="AC122" s="326">
        <v>39671.379999999997</v>
      </c>
      <c r="AG122" s="351">
        <f t="shared" si="7"/>
        <v>548640.52</v>
      </c>
      <c r="AH122" s="350">
        <f t="shared" si="8"/>
        <v>58841.42</v>
      </c>
      <c r="AI122" s="352">
        <f t="shared" si="9"/>
        <v>489799.10000000003</v>
      </c>
      <c r="AJ122" s="353">
        <f t="shared" si="10"/>
        <v>1282466.42</v>
      </c>
      <c r="AK122" s="354">
        <f t="shared" si="11"/>
        <v>1142397.19</v>
      </c>
      <c r="AL122" s="56">
        <f t="shared" si="12"/>
        <v>140069.22999999998</v>
      </c>
    </row>
    <row r="123" spans="1:38" ht="14.4" thickBot="1" x14ac:dyDescent="0.3">
      <c r="A123" s="38" t="s">
        <v>411</v>
      </c>
      <c r="B123" s="38" t="s">
        <v>412</v>
      </c>
      <c r="C123" s="63">
        <v>2356</v>
      </c>
      <c r="D123" s="64" t="s">
        <v>802</v>
      </c>
      <c r="E123" t="s">
        <v>2943</v>
      </c>
      <c r="F123" s="334">
        <v>588018.53</v>
      </c>
      <c r="G123" s="334">
        <v>0</v>
      </c>
      <c r="H123" s="334">
        <v>101821.59</v>
      </c>
      <c r="I123" s="310">
        <v>469595.95</v>
      </c>
      <c r="J123" s="310">
        <v>147061.24</v>
      </c>
      <c r="K123" s="349">
        <v>0</v>
      </c>
      <c r="L123" s="349">
        <v>36126.11</v>
      </c>
      <c r="N123" s="349">
        <v>0</v>
      </c>
      <c r="Q123" s="310">
        <v>-1307541.75</v>
      </c>
      <c r="R123" s="310">
        <v>2439641.09</v>
      </c>
      <c r="S123" s="330">
        <v>676728.33</v>
      </c>
      <c r="U123" s="330">
        <v>577.29999999999995</v>
      </c>
      <c r="W123" s="330">
        <v>671891</v>
      </c>
      <c r="Y123" s="326">
        <v>855291</v>
      </c>
      <c r="AB123" s="326">
        <v>283999.98</v>
      </c>
      <c r="AC123" s="326">
        <v>68469.789999999994</v>
      </c>
      <c r="AF123" s="326">
        <v>3164</v>
      </c>
      <c r="AG123" s="351">
        <f t="shared" si="7"/>
        <v>689840.12</v>
      </c>
      <c r="AH123" s="350">
        <f t="shared" si="8"/>
        <v>36126.11</v>
      </c>
      <c r="AI123" s="352">
        <f t="shared" si="9"/>
        <v>653714.01</v>
      </c>
      <c r="AJ123" s="353">
        <f t="shared" si="10"/>
        <v>1349196.63</v>
      </c>
      <c r="AK123" s="354">
        <f t="shared" si="11"/>
        <v>1210924.77</v>
      </c>
      <c r="AL123" s="56">
        <f t="shared" si="12"/>
        <v>138271.85999999987</v>
      </c>
    </row>
    <row r="124" spans="1:38" ht="14.4" thickBot="1" x14ac:dyDescent="0.3">
      <c r="A124" s="38" t="s">
        <v>411</v>
      </c>
      <c r="B124" s="38" t="s">
        <v>412</v>
      </c>
      <c r="C124" s="63">
        <v>3094</v>
      </c>
      <c r="D124" s="64" t="s">
        <v>803</v>
      </c>
      <c r="E124" t="s">
        <v>2944</v>
      </c>
      <c r="F124" s="334">
        <v>676442.17</v>
      </c>
      <c r="G124" s="334">
        <v>0</v>
      </c>
      <c r="H124" s="334">
        <v>236266.78</v>
      </c>
      <c r="I124" s="310">
        <v>570563.35</v>
      </c>
      <c r="J124" s="310">
        <v>124294.19</v>
      </c>
      <c r="K124" s="349">
        <v>0</v>
      </c>
      <c r="L124" s="349">
        <v>31900</v>
      </c>
      <c r="M124" s="349">
        <v>48550</v>
      </c>
      <c r="N124" s="349">
        <v>3868.01</v>
      </c>
      <c r="Q124" s="310">
        <v>-1491330.92</v>
      </c>
      <c r="R124" s="310">
        <v>3028722.67</v>
      </c>
      <c r="S124" s="330">
        <v>712656.11</v>
      </c>
      <c r="U124" s="330">
        <v>736.47</v>
      </c>
      <c r="W124" s="330">
        <v>894237.1</v>
      </c>
      <c r="Y124" s="326">
        <v>1134243.1000000001</v>
      </c>
      <c r="Z124" s="326">
        <v>720</v>
      </c>
      <c r="AB124" s="326">
        <v>220669.18</v>
      </c>
      <c r="AC124" s="326">
        <v>235417.17</v>
      </c>
      <c r="AF124" s="326">
        <v>30723.5</v>
      </c>
      <c r="AG124" s="351">
        <f t="shared" si="7"/>
        <v>912708.95000000007</v>
      </c>
      <c r="AH124" s="350">
        <f t="shared" si="8"/>
        <v>84318.01</v>
      </c>
      <c r="AI124" s="352">
        <f t="shared" si="9"/>
        <v>828390.94000000006</v>
      </c>
      <c r="AJ124" s="353">
        <f t="shared" si="10"/>
        <v>1607629.68</v>
      </c>
      <c r="AK124" s="354">
        <f t="shared" si="11"/>
        <v>1621772.95</v>
      </c>
      <c r="AL124" s="56">
        <f t="shared" si="12"/>
        <v>-14143.270000000019</v>
      </c>
    </row>
    <row r="125" spans="1:38" ht="14.4" thickBot="1" x14ac:dyDescent="0.3">
      <c r="A125" s="38" t="s">
        <v>411</v>
      </c>
      <c r="B125" s="38" t="s">
        <v>412</v>
      </c>
      <c r="C125" s="63">
        <v>2499</v>
      </c>
      <c r="D125" s="64" t="s">
        <v>804</v>
      </c>
      <c r="E125" t="s">
        <v>2945</v>
      </c>
      <c r="F125" s="334">
        <v>441522.83</v>
      </c>
      <c r="G125" s="334">
        <v>0</v>
      </c>
      <c r="H125" s="334">
        <v>34592.31</v>
      </c>
      <c r="I125" s="310">
        <v>944666.13</v>
      </c>
      <c r="J125" s="310">
        <v>8472.7099999999991</v>
      </c>
      <c r="L125" s="349">
        <v>40600</v>
      </c>
      <c r="N125" s="349">
        <v>0</v>
      </c>
      <c r="Q125" s="310">
        <v>1268482.83</v>
      </c>
      <c r="S125" s="330">
        <v>851953.21</v>
      </c>
      <c r="U125" s="330">
        <v>369.12</v>
      </c>
      <c r="W125" s="330">
        <v>1032251.42</v>
      </c>
      <c r="Y125" s="326">
        <v>1279578.42</v>
      </c>
      <c r="Z125" s="326">
        <v>25632</v>
      </c>
      <c r="AA125" s="326">
        <v>376</v>
      </c>
      <c r="AB125" s="326">
        <v>244910.27</v>
      </c>
      <c r="AC125" s="326">
        <v>213655.91</v>
      </c>
      <c r="AF125" s="326">
        <v>250</v>
      </c>
      <c r="AG125" s="351">
        <f t="shared" si="7"/>
        <v>476115.14</v>
      </c>
      <c r="AH125" s="350">
        <f t="shared" si="8"/>
        <v>40600</v>
      </c>
      <c r="AI125" s="352">
        <f t="shared" si="9"/>
        <v>435515.14</v>
      </c>
      <c r="AJ125" s="353">
        <f t="shared" si="10"/>
        <v>1884573.75</v>
      </c>
      <c r="AK125" s="354">
        <f t="shared" si="11"/>
        <v>1764402.5999999999</v>
      </c>
      <c r="AL125" s="56">
        <f t="shared" si="12"/>
        <v>120171.15000000014</v>
      </c>
    </row>
    <row r="126" spans="1:38" ht="14.4" thickBot="1" x14ac:dyDescent="0.3">
      <c r="A126" s="38" t="s">
        <v>415</v>
      </c>
      <c r="B126" s="38" t="s">
        <v>416</v>
      </c>
      <c r="C126" s="63">
        <v>5132</v>
      </c>
      <c r="D126" s="64" t="s">
        <v>805</v>
      </c>
      <c r="E126" t="s">
        <v>2946</v>
      </c>
      <c r="F126" s="334">
        <v>523874.35</v>
      </c>
      <c r="G126" s="334">
        <v>0</v>
      </c>
      <c r="H126" s="334">
        <v>13394.6</v>
      </c>
      <c r="I126" s="310">
        <v>730933.43</v>
      </c>
      <c r="J126" s="310">
        <v>256715.18</v>
      </c>
      <c r="L126" s="349">
        <v>69359</v>
      </c>
      <c r="N126" s="349">
        <v>2060</v>
      </c>
      <c r="O126" s="310">
        <v>85640</v>
      </c>
      <c r="Q126" s="310">
        <v>-1135870.18</v>
      </c>
      <c r="R126" s="310">
        <v>2656385</v>
      </c>
      <c r="S126" s="330">
        <v>1233114.79</v>
      </c>
      <c r="U126" s="330">
        <v>669.82</v>
      </c>
      <c r="W126" s="330">
        <v>1555942.3</v>
      </c>
      <c r="X126" s="330">
        <v>102970</v>
      </c>
      <c r="Y126" s="326">
        <v>2318087.2999999998</v>
      </c>
      <c r="AB126" s="326">
        <v>507557.63</v>
      </c>
      <c r="AC126" s="326">
        <v>182664.64</v>
      </c>
      <c r="AF126" s="326">
        <v>37043.599999999999</v>
      </c>
      <c r="AG126" s="351">
        <f t="shared" si="7"/>
        <v>537268.94999999995</v>
      </c>
      <c r="AH126" s="350">
        <f t="shared" si="8"/>
        <v>71419</v>
      </c>
      <c r="AI126" s="352">
        <f t="shared" si="9"/>
        <v>465849.94999999995</v>
      </c>
      <c r="AJ126" s="353">
        <f t="shared" si="10"/>
        <v>2892696.91</v>
      </c>
      <c r="AK126" s="354">
        <f t="shared" si="11"/>
        <v>3045353.17</v>
      </c>
      <c r="AL126" s="56">
        <f t="shared" si="12"/>
        <v>-152656.25999999978</v>
      </c>
    </row>
    <row r="127" spans="1:38" ht="14.4" thickBot="1" x14ac:dyDescent="0.3">
      <c r="A127" s="38" t="s">
        <v>415</v>
      </c>
      <c r="B127" s="38" t="s">
        <v>416</v>
      </c>
      <c r="C127" s="63">
        <v>2779</v>
      </c>
      <c r="D127" s="64" t="s">
        <v>806</v>
      </c>
      <c r="E127" t="s">
        <v>2947</v>
      </c>
      <c r="F127" s="334">
        <v>697698.49</v>
      </c>
      <c r="G127" s="334">
        <v>30600</v>
      </c>
      <c r="H127" s="334">
        <v>18025.52</v>
      </c>
      <c r="I127" s="310">
        <v>211457.75</v>
      </c>
      <c r="J127" s="310">
        <v>188338.89</v>
      </c>
      <c r="L127" s="349">
        <v>50779.1</v>
      </c>
      <c r="N127" s="349">
        <v>424.3</v>
      </c>
      <c r="Q127" s="310">
        <v>-1513336.85</v>
      </c>
      <c r="R127" s="310">
        <v>2668500</v>
      </c>
      <c r="S127" s="330">
        <v>745273.06</v>
      </c>
      <c r="T127" s="330">
        <v>102668</v>
      </c>
      <c r="U127" s="330">
        <v>827.78</v>
      </c>
      <c r="W127" s="330">
        <v>1421468.9</v>
      </c>
      <c r="X127" s="330">
        <v>400</v>
      </c>
      <c r="Y127" s="326">
        <v>1813746.9</v>
      </c>
      <c r="AB127" s="326">
        <v>367423.01</v>
      </c>
      <c r="AC127" s="326">
        <v>133392.48000000001</v>
      </c>
      <c r="AF127" s="326">
        <v>16321.25</v>
      </c>
      <c r="AG127" s="351">
        <f t="shared" si="7"/>
        <v>746324.01</v>
      </c>
      <c r="AH127" s="350">
        <f t="shared" si="8"/>
        <v>51203.4</v>
      </c>
      <c r="AI127" s="352">
        <f t="shared" si="9"/>
        <v>695120.61</v>
      </c>
      <c r="AJ127" s="353">
        <f t="shared" si="10"/>
        <v>2270637.7400000002</v>
      </c>
      <c r="AK127" s="354">
        <f t="shared" si="11"/>
        <v>2330883.64</v>
      </c>
      <c r="AL127" s="56">
        <f t="shared" si="12"/>
        <v>-60245.899999999907</v>
      </c>
    </row>
    <row r="128" spans="1:38" ht="14.4" thickBot="1" x14ac:dyDescent="0.3">
      <c r="A128" s="38" t="s">
        <v>415</v>
      </c>
      <c r="B128" s="38" t="s">
        <v>416</v>
      </c>
      <c r="C128" s="63">
        <v>5936</v>
      </c>
      <c r="D128" s="64" t="s">
        <v>807</v>
      </c>
      <c r="E128" t="s">
        <v>2948</v>
      </c>
      <c r="F128" s="334">
        <v>1336140.25</v>
      </c>
      <c r="G128" s="334">
        <v>0</v>
      </c>
      <c r="H128" s="334">
        <v>25210.43</v>
      </c>
      <c r="I128" s="310">
        <v>4488545.93</v>
      </c>
      <c r="J128" s="310">
        <v>459797.04</v>
      </c>
      <c r="K128" s="349">
        <v>0</v>
      </c>
      <c r="L128" s="349">
        <v>76474.3</v>
      </c>
      <c r="N128" s="349">
        <v>-357.95</v>
      </c>
      <c r="Q128" s="310">
        <v>-3880517.46</v>
      </c>
      <c r="R128" s="310">
        <v>9526566.6699999999</v>
      </c>
      <c r="S128" s="330">
        <v>1949339.66</v>
      </c>
      <c r="T128" s="330">
        <v>564575</v>
      </c>
      <c r="U128" s="330">
        <v>1196.72</v>
      </c>
      <c r="W128" s="330">
        <v>2560274.46</v>
      </c>
      <c r="X128" s="330">
        <v>141990</v>
      </c>
      <c r="Y128" s="326">
        <v>3258172.46</v>
      </c>
      <c r="Z128" s="326">
        <v>7300.1</v>
      </c>
      <c r="AB128" s="326">
        <v>907927.42</v>
      </c>
      <c r="AC128" s="326">
        <v>392156.29</v>
      </c>
      <c r="AF128" s="326">
        <v>64291.48</v>
      </c>
      <c r="AG128" s="351">
        <f t="shared" si="7"/>
        <v>1361350.68</v>
      </c>
      <c r="AH128" s="350">
        <f t="shared" si="8"/>
        <v>76116.350000000006</v>
      </c>
      <c r="AI128" s="352">
        <f t="shared" si="9"/>
        <v>1285234.3299999998</v>
      </c>
      <c r="AJ128" s="353">
        <f t="shared" si="10"/>
        <v>5217375.84</v>
      </c>
      <c r="AK128" s="354">
        <f t="shared" si="11"/>
        <v>4629847.75</v>
      </c>
      <c r="AL128" s="56">
        <f t="shared" si="12"/>
        <v>587528.08999999985</v>
      </c>
    </row>
    <row r="129" spans="1:38" ht="14.4" thickBot="1" x14ac:dyDescent="0.3">
      <c r="A129" s="38" t="s">
        <v>415</v>
      </c>
      <c r="B129" s="38" t="s">
        <v>416</v>
      </c>
      <c r="C129" s="63">
        <v>2905</v>
      </c>
      <c r="D129" s="64" t="s">
        <v>808</v>
      </c>
      <c r="E129" t="s">
        <v>2949</v>
      </c>
      <c r="F129" s="334">
        <v>752299.72</v>
      </c>
      <c r="G129" s="334">
        <v>0</v>
      </c>
      <c r="H129" s="334">
        <v>0</v>
      </c>
      <c r="I129" s="310">
        <v>352659.93</v>
      </c>
      <c r="J129" s="310">
        <v>209749.48</v>
      </c>
      <c r="L129" s="349">
        <v>43128.52</v>
      </c>
      <c r="N129" s="349">
        <v>0</v>
      </c>
      <c r="O129" s="310">
        <v>155940</v>
      </c>
      <c r="Q129" s="310">
        <v>-1434181.38</v>
      </c>
      <c r="R129" s="310">
        <v>2647000</v>
      </c>
      <c r="S129" s="330">
        <v>731980.7</v>
      </c>
      <c r="U129" s="330">
        <v>988.47</v>
      </c>
      <c r="W129" s="330">
        <v>1300153.5</v>
      </c>
      <c r="X129" s="330">
        <v>200</v>
      </c>
      <c r="Y129" s="326">
        <v>1603061.58</v>
      </c>
      <c r="Z129" s="326">
        <v>1132</v>
      </c>
      <c r="AB129" s="326">
        <v>335693.46</v>
      </c>
      <c r="AC129" s="326">
        <v>104806.94</v>
      </c>
      <c r="AF129" s="326">
        <v>85806.7</v>
      </c>
      <c r="AG129" s="351">
        <f t="shared" si="7"/>
        <v>752299.72</v>
      </c>
      <c r="AH129" s="350">
        <f t="shared" si="8"/>
        <v>43128.52</v>
      </c>
      <c r="AI129" s="352">
        <f t="shared" si="9"/>
        <v>709171.19999999995</v>
      </c>
      <c r="AJ129" s="353">
        <f t="shared" si="10"/>
        <v>2033322.67</v>
      </c>
      <c r="AK129" s="354">
        <f t="shared" si="11"/>
        <v>2130500.6800000002</v>
      </c>
      <c r="AL129" s="56">
        <f t="shared" si="12"/>
        <v>-97178.010000000242</v>
      </c>
    </row>
    <row r="130" spans="1:38" ht="14.4" thickBot="1" x14ac:dyDescent="0.3">
      <c r="A130" s="38" t="s">
        <v>415</v>
      </c>
      <c r="B130" s="38" t="s">
        <v>416</v>
      </c>
      <c r="C130" s="63">
        <v>2680</v>
      </c>
      <c r="D130" s="64" t="s">
        <v>809</v>
      </c>
      <c r="E130" t="s">
        <v>2950</v>
      </c>
      <c r="F130" s="334">
        <v>233181.79</v>
      </c>
      <c r="G130" s="334">
        <v>0</v>
      </c>
      <c r="H130" s="334">
        <v>14739.13</v>
      </c>
      <c r="I130" s="310">
        <v>311920.19</v>
      </c>
      <c r="J130" s="310">
        <v>159181.23000000001</v>
      </c>
      <c r="L130" s="349">
        <v>44664</v>
      </c>
      <c r="N130" s="349">
        <v>15</v>
      </c>
      <c r="Q130" s="310">
        <v>-1204759.21</v>
      </c>
      <c r="R130" s="310">
        <v>1913700</v>
      </c>
      <c r="S130" s="330">
        <v>591232.78</v>
      </c>
      <c r="T130" s="330">
        <v>94700</v>
      </c>
      <c r="U130" s="330">
        <v>312.89999999999998</v>
      </c>
      <c r="W130" s="330">
        <v>548034</v>
      </c>
      <c r="X130" s="330">
        <v>300</v>
      </c>
      <c r="Y130" s="326">
        <v>790101</v>
      </c>
      <c r="AB130" s="326">
        <v>339085.11</v>
      </c>
      <c r="AC130" s="326">
        <v>119633.27</v>
      </c>
      <c r="AF130" s="326">
        <v>20357.75</v>
      </c>
      <c r="AG130" s="351">
        <f t="shared" si="7"/>
        <v>247920.92</v>
      </c>
      <c r="AH130" s="350">
        <f t="shared" si="8"/>
        <v>44679</v>
      </c>
      <c r="AI130" s="352">
        <f t="shared" si="9"/>
        <v>203241.92</v>
      </c>
      <c r="AJ130" s="353">
        <f t="shared" si="10"/>
        <v>1234579.6800000002</v>
      </c>
      <c r="AK130" s="354">
        <f t="shared" si="11"/>
        <v>1269177.1299999999</v>
      </c>
      <c r="AL130" s="56">
        <f t="shared" si="12"/>
        <v>-34597.449999999721</v>
      </c>
    </row>
  </sheetData>
  <autoFilter ref="A1:AL130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5"/>
  <sheetViews>
    <sheetView topLeftCell="O1" zoomScaleNormal="100" workbookViewId="0">
      <selection sqref="A1:AD1048576"/>
    </sheetView>
  </sheetViews>
  <sheetFormatPr defaultRowHeight="13.8" x14ac:dyDescent="0.25"/>
  <cols>
    <col min="1" max="1" width="31" customWidth="1"/>
  </cols>
  <sheetData>
    <row r="1" spans="1:30" x14ac:dyDescent="0.25">
      <c r="A1" t="s">
        <v>2458</v>
      </c>
      <c r="B1" t="s">
        <v>2459</v>
      </c>
      <c r="C1" t="s">
        <v>2460</v>
      </c>
      <c r="D1" t="s">
        <v>2461</v>
      </c>
      <c r="E1" t="s">
        <v>2462</v>
      </c>
      <c r="F1" t="s">
        <v>2463</v>
      </c>
      <c r="G1" t="s">
        <v>2464</v>
      </c>
      <c r="H1" t="s">
        <v>2466</v>
      </c>
      <c r="I1" t="s">
        <v>2467</v>
      </c>
      <c r="J1" t="s">
        <v>2470</v>
      </c>
      <c r="K1" t="s">
        <v>2471</v>
      </c>
      <c r="L1" t="s">
        <v>2472</v>
      </c>
      <c r="M1" t="s">
        <v>2473</v>
      </c>
      <c r="N1" t="s">
        <v>2474</v>
      </c>
      <c r="O1" t="s">
        <v>2475</v>
      </c>
      <c r="P1" t="s">
        <v>2478</v>
      </c>
      <c r="Q1" t="s">
        <v>2479</v>
      </c>
      <c r="R1" t="s">
        <v>2480</v>
      </c>
      <c r="S1" t="s">
        <v>2481</v>
      </c>
      <c r="T1" t="s">
        <v>2483</v>
      </c>
      <c r="U1" t="s">
        <v>2484</v>
      </c>
      <c r="V1" t="s">
        <v>2951</v>
      </c>
      <c r="W1" t="s">
        <v>2485</v>
      </c>
      <c r="X1" t="s">
        <v>2486</v>
      </c>
      <c r="Y1" t="s">
        <v>2487</v>
      </c>
      <c r="Z1" t="s">
        <v>2488</v>
      </c>
      <c r="AA1" t="s">
        <v>2489</v>
      </c>
      <c r="AB1" t="s">
        <v>2952</v>
      </c>
      <c r="AC1" t="s">
        <v>2490</v>
      </c>
      <c r="AD1" t="s">
        <v>2953</v>
      </c>
    </row>
    <row r="2" spans="1:30" x14ac:dyDescent="0.25">
      <c r="A2" t="s">
        <v>2491</v>
      </c>
      <c r="B2" t="s">
        <v>2492</v>
      </c>
      <c r="C2" t="s">
        <v>2493</v>
      </c>
      <c r="D2" t="s">
        <v>2494</v>
      </c>
      <c r="E2" t="s">
        <v>2495</v>
      </c>
      <c r="F2" t="s">
        <v>2496</v>
      </c>
      <c r="G2" t="s">
        <v>2497</v>
      </c>
      <c r="H2" t="s">
        <v>2499</v>
      </c>
      <c r="I2" t="s">
        <v>2500</v>
      </c>
      <c r="J2" t="s">
        <v>2503</v>
      </c>
      <c r="K2" t="s">
        <v>2504</v>
      </c>
      <c r="L2" t="s">
        <v>2505</v>
      </c>
      <c r="M2" t="s">
        <v>2506</v>
      </c>
      <c r="N2" t="s">
        <v>2507</v>
      </c>
      <c r="O2" t="s">
        <v>2508</v>
      </c>
      <c r="P2" t="s">
        <v>2511</v>
      </c>
      <c r="Q2" t="s">
        <v>2512</v>
      </c>
      <c r="R2" t="s">
        <v>2513</v>
      </c>
      <c r="S2" t="s">
        <v>2514</v>
      </c>
      <c r="T2" t="s">
        <v>2516</v>
      </c>
      <c r="U2" t="s">
        <v>2517</v>
      </c>
      <c r="V2" t="s">
        <v>2954</v>
      </c>
      <c r="W2" t="s">
        <v>2518</v>
      </c>
      <c r="X2" t="s">
        <v>2519</v>
      </c>
      <c r="Y2" t="s">
        <v>2520</v>
      </c>
      <c r="Z2" t="s">
        <v>2521</v>
      </c>
      <c r="AA2" t="s">
        <v>2522</v>
      </c>
      <c r="AB2" t="s">
        <v>2955</v>
      </c>
      <c r="AC2" t="s">
        <v>2523</v>
      </c>
      <c r="AD2" t="s">
        <v>2956</v>
      </c>
    </row>
    <row r="3" spans="1:30" x14ac:dyDescent="0.25">
      <c r="A3" t="s">
        <v>2524</v>
      </c>
      <c r="B3" s="310">
        <v>63674287.780000001</v>
      </c>
      <c r="C3" s="310">
        <v>5783919.9500000002</v>
      </c>
      <c r="D3" s="310">
        <v>3207425.04</v>
      </c>
      <c r="E3" s="310">
        <v>105.1</v>
      </c>
      <c r="F3" s="310">
        <v>80812137.390000001</v>
      </c>
      <c r="G3" s="310">
        <v>32728794.440000001</v>
      </c>
      <c r="H3" s="310">
        <v>402035.20000000001</v>
      </c>
      <c r="I3" s="310">
        <v>1082026.1399999999</v>
      </c>
      <c r="J3" s="310">
        <v>74140</v>
      </c>
      <c r="K3" s="310">
        <v>788391.36</v>
      </c>
      <c r="L3" s="310">
        <v>328895.39</v>
      </c>
      <c r="M3" s="310">
        <v>18733517.449999999</v>
      </c>
      <c r="N3" s="310">
        <v>15495281.039999999</v>
      </c>
      <c r="O3" s="310">
        <v>134793577.41999999</v>
      </c>
      <c r="P3" s="310">
        <v>103021071.51000001</v>
      </c>
      <c r="Q3" s="310">
        <v>15759331.9</v>
      </c>
      <c r="R3" s="310">
        <v>73914.98</v>
      </c>
      <c r="S3" s="310">
        <v>116649572.77</v>
      </c>
      <c r="T3" s="310">
        <v>7859729.6399999997</v>
      </c>
      <c r="U3" s="310">
        <v>148351354.52000001</v>
      </c>
      <c r="V3" s="310">
        <v>2400</v>
      </c>
      <c r="W3" s="310">
        <v>297133.5</v>
      </c>
      <c r="X3" s="310">
        <v>245759.11</v>
      </c>
      <c r="Y3" s="310">
        <v>58264147.450000003</v>
      </c>
      <c r="Z3" s="310">
        <v>18954158.039999999</v>
      </c>
      <c r="AA3" s="310">
        <v>859820</v>
      </c>
      <c r="AB3" s="310">
        <v>269.14</v>
      </c>
      <c r="AC3" s="310">
        <v>1879147.39</v>
      </c>
      <c r="AD3" s="310">
        <v>625.95000000000005</v>
      </c>
    </row>
    <row r="4" spans="1:30" x14ac:dyDescent="0.25">
      <c r="A4" t="s">
        <v>2957</v>
      </c>
      <c r="B4" s="310">
        <v>1017784.13</v>
      </c>
      <c r="C4" s="310">
        <v>0</v>
      </c>
      <c r="D4" s="310">
        <v>64276</v>
      </c>
      <c r="E4" s="310">
        <v>0</v>
      </c>
      <c r="F4" s="310">
        <v>8</v>
      </c>
      <c r="G4" s="310">
        <v>490118.49</v>
      </c>
      <c r="H4" s="310">
        <v>0</v>
      </c>
      <c r="I4" s="310">
        <v>4767.71</v>
      </c>
      <c r="J4" s="310">
        <v>25500</v>
      </c>
      <c r="K4" s="310">
        <v>624360.04</v>
      </c>
      <c r="M4" s="310">
        <v>571683.59</v>
      </c>
      <c r="N4" s="310">
        <v>-7.18</v>
      </c>
      <c r="O4" s="310">
        <v>560321.12</v>
      </c>
      <c r="R4" s="310">
        <v>88.94</v>
      </c>
      <c r="S4" s="310">
        <v>2265572.3199999998</v>
      </c>
      <c r="T4" s="310">
        <v>306796.34999999998</v>
      </c>
      <c r="U4" s="310">
        <v>2350812.3199999998</v>
      </c>
      <c r="W4" s="310">
        <v>9300</v>
      </c>
      <c r="X4" s="310">
        <v>7795</v>
      </c>
      <c r="Y4" s="310">
        <v>290733.19</v>
      </c>
      <c r="Z4" s="310">
        <v>128255.76</v>
      </c>
    </row>
    <row r="5" spans="1:30" x14ac:dyDescent="0.25">
      <c r="A5" t="s">
        <v>2958</v>
      </c>
      <c r="B5" s="310">
        <v>20462.13</v>
      </c>
      <c r="D5" s="310">
        <v>2640</v>
      </c>
      <c r="E5" s="310">
        <v>7</v>
      </c>
      <c r="F5" s="310">
        <v>254807.08</v>
      </c>
      <c r="G5" s="310">
        <v>233676.18</v>
      </c>
      <c r="I5" s="310">
        <v>14841.29</v>
      </c>
      <c r="K5" s="310">
        <v>19550</v>
      </c>
      <c r="M5" s="310">
        <v>-1240421.3600000001</v>
      </c>
      <c r="N5" s="310">
        <v>-2014</v>
      </c>
      <c r="O5" s="310">
        <v>2026803.02</v>
      </c>
      <c r="S5" s="310">
        <v>721000</v>
      </c>
      <c r="T5" s="310">
        <v>225121.36</v>
      </c>
      <c r="U5" s="310">
        <v>721000</v>
      </c>
      <c r="Y5" s="310">
        <v>247024.52</v>
      </c>
      <c r="Z5" s="310">
        <v>235263.4</v>
      </c>
      <c r="AA5" s="310">
        <v>50000</v>
      </c>
    </row>
    <row r="6" spans="1:30" x14ac:dyDescent="0.25">
      <c r="A6" t="s">
        <v>2959</v>
      </c>
      <c r="B6" s="310">
        <v>43006.13</v>
      </c>
      <c r="D6" s="310">
        <v>28263</v>
      </c>
      <c r="E6" s="310">
        <v>46.07</v>
      </c>
      <c r="F6" s="310">
        <v>2477901.15</v>
      </c>
      <c r="G6" s="310">
        <v>12</v>
      </c>
      <c r="H6" s="310">
        <v>30917</v>
      </c>
      <c r="I6" s="310">
        <v>7449.72</v>
      </c>
      <c r="J6" s="310">
        <v>8000</v>
      </c>
      <c r="K6" s="310">
        <v>21620</v>
      </c>
      <c r="M6" s="310">
        <v>1942921.35</v>
      </c>
      <c r="O6" s="310">
        <v>716949.66</v>
      </c>
      <c r="Q6" s="310">
        <v>2000</v>
      </c>
      <c r="S6" s="310">
        <v>1925140.62</v>
      </c>
      <c r="T6" s="310">
        <v>329166.84999999998</v>
      </c>
      <c r="U6" s="310">
        <v>1934500.62</v>
      </c>
      <c r="Y6" s="310">
        <v>276940.37</v>
      </c>
      <c r="Z6" s="310">
        <v>123175.86</v>
      </c>
      <c r="AA6" s="310">
        <v>100320</v>
      </c>
    </row>
    <row r="7" spans="1:30" x14ac:dyDescent="0.25">
      <c r="A7" t="s">
        <v>2960</v>
      </c>
      <c r="B7" s="310">
        <v>13857.24</v>
      </c>
      <c r="D7" s="310">
        <v>49304.44</v>
      </c>
      <c r="E7" s="310">
        <v>13.91</v>
      </c>
      <c r="F7" s="310">
        <v>3146531.63</v>
      </c>
      <c r="G7" s="310">
        <v>209705.7</v>
      </c>
      <c r="H7" s="310">
        <v>24592</v>
      </c>
      <c r="I7" s="310">
        <v>2181.77</v>
      </c>
      <c r="J7" s="310">
        <v>17600</v>
      </c>
      <c r="K7" s="310">
        <v>2400</v>
      </c>
      <c r="M7" s="310">
        <v>3083546.99</v>
      </c>
      <c r="N7" s="310">
        <v>269.14</v>
      </c>
      <c r="O7" s="310">
        <v>550717.67000000004</v>
      </c>
      <c r="R7" s="310">
        <v>2.46</v>
      </c>
      <c r="S7" s="310">
        <v>1128162.5</v>
      </c>
      <c r="T7" s="310">
        <v>281382.82</v>
      </c>
      <c r="U7" s="310">
        <v>1192362.5</v>
      </c>
      <c r="X7" s="310">
        <v>3304</v>
      </c>
      <c r="Y7" s="310">
        <v>169462.98</v>
      </c>
      <c r="Z7" s="310">
        <v>224203.81</v>
      </c>
      <c r="AA7" s="310">
        <v>81840</v>
      </c>
      <c r="AB7" s="310">
        <v>269.14</v>
      </c>
    </row>
    <row r="8" spans="1:30" x14ac:dyDescent="0.25">
      <c r="A8" t="s">
        <v>2961</v>
      </c>
      <c r="B8" s="310">
        <v>262488.71000000002</v>
      </c>
      <c r="C8" s="310">
        <v>16500</v>
      </c>
      <c r="D8" s="310">
        <v>11700</v>
      </c>
      <c r="E8" s="310">
        <v>0</v>
      </c>
      <c r="F8" s="310">
        <v>558877.5</v>
      </c>
      <c r="G8" s="310">
        <v>22562.52</v>
      </c>
      <c r="H8" s="310">
        <v>0</v>
      </c>
      <c r="J8" s="310">
        <v>8000</v>
      </c>
      <c r="K8" s="310">
        <v>21000</v>
      </c>
      <c r="N8" s="310">
        <v>-1773132.64</v>
      </c>
      <c r="O8" s="310">
        <v>2257089.6800000002</v>
      </c>
      <c r="Q8" s="310">
        <v>300750</v>
      </c>
      <c r="R8" s="310">
        <v>169.68</v>
      </c>
      <c r="S8" s="310">
        <v>1187937</v>
      </c>
      <c r="T8" s="310">
        <v>654377.69999999995</v>
      </c>
      <c r="U8" s="310">
        <v>1204737</v>
      </c>
      <c r="X8" s="310">
        <v>21776</v>
      </c>
      <c r="Y8" s="310">
        <v>419549.89</v>
      </c>
      <c r="Z8" s="310">
        <v>137999.79999999999</v>
      </c>
    </row>
    <row r="9" spans="1:30" x14ac:dyDescent="0.25">
      <c r="A9" t="s">
        <v>2962</v>
      </c>
      <c r="B9" s="310">
        <v>115695.98</v>
      </c>
      <c r="D9" s="310">
        <v>0</v>
      </c>
      <c r="E9" s="310">
        <v>14.02</v>
      </c>
      <c r="F9" s="310">
        <v>3695303.67</v>
      </c>
      <c r="G9" s="310">
        <v>131777.01999999999</v>
      </c>
      <c r="H9" s="310">
        <v>12600</v>
      </c>
      <c r="I9" s="310">
        <v>4366.0200000000004</v>
      </c>
      <c r="K9" s="310">
        <v>4050</v>
      </c>
      <c r="M9" s="310">
        <v>3848274.32</v>
      </c>
      <c r="N9" s="310">
        <v>2230</v>
      </c>
      <c r="O9" s="310">
        <v>253201</v>
      </c>
      <c r="Q9" s="310">
        <v>100000</v>
      </c>
      <c r="S9" s="310">
        <v>640740</v>
      </c>
      <c r="T9" s="310">
        <v>376763.22</v>
      </c>
      <c r="U9" s="310">
        <v>640740</v>
      </c>
      <c r="X9" s="310">
        <v>2854</v>
      </c>
      <c r="Y9" s="310">
        <v>189215.24</v>
      </c>
      <c r="Z9" s="310">
        <v>276624.63</v>
      </c>
      <c r="AA9" s="310">
        <v>190000</v>
      </c>
    </row>
    <row r="10" spans="1:30" x14ac:dyDescent="0.25">
      <c r="A10" t="s">
        <v>2963</v>
      </c>
      <c r="B10" s="310">
        <v>7666.78</v>
      </c>
      <c r="D10" s="310">
        <v>17500</v>
      </c>
      <c r="E10" s="310">
        <v>0</v>
      </c>
      <c r="F10" s="310">
        <v>3226501.5</v>
      </c>
      <c r="G10" s="310">
        <v>3</v>
      </c>
      <c r="H10" s="310">
        <v>15250</v>
      </c>
      <c r="I10" s="310">
        <v>2835.76</v>
      </c>
      <c r="J10" s="310">
        <v>2040</v>
      </c>
      <c r="K10" s="310">
        <v>0</v>
      </c>
      <c r="M10" s="310">
        <v>3264132.34</v>
      </c>
      <c r="N10" s="310">
        <v>6859.68</v>
      </c>
      <c r="R10" s="310">
        <v>24.64</v>
      </c>
      <c r="S10" s="310">
        <v>698402.13</v>
      </c>
      <c r="T10" s="310">
        <v>419355.24</v>
      </c>
      <c r="U10" s="310">
        <v>715702.13</v>
      </c>
      <c r="X10" s="310">
        <v>15579.11</v>
      </c>
      <c r="Y10" s="310">
        <v>201594.33</v>
      </c>
      <c r="Z10" s="310">
        <v>128352.94</v>
      </c>
      <c r="AA10" s="310">
        <v>96000</v>
      </c>
    </row>
    <row r="11" spans="1:30" x14ac:dyDescent="0.25">
      <c r="A11" t="s">
        <v>2964</v>
      </c>
      <c r="B11" s="310">
        <v>39899.64</v>
      </c>
      <c r="D11" s="310">
        <v>0</v>
      </c>
      <c r="E11" s="310">
        <v>16.61</v>
      </c>
      <c r="F11" s="310">
        <v>3527931.21</v>
      </c>
      <c r="G11" s="310">
        <v>18675.77</v>
      </c>
      <c r="K11" s="310">
        <v>27100</v>
      </c>
      <c r="M11" s="310">
        <v>3583834.57</v>
      </c>
      <c r="N11" s="310">
        <v>668.56</v>
      </c>
      <c r="O11" s="310">
        <v>99610.62</v>
      </c>
      <c r="S11" s="310">
        <v>426062.7</v>
      </c>
      <c r="T11" s="310">
        <v>288695.12</v>
      </c>
      <c r="U11" s="310">
        <v>521752.7</v>
      </c>
      <c r="X11" s="310">
        <v>8934</v>
      </c>
      <c r="Y11" s="310">
        <v>171254.87</v>
      </c>
      <c r="Z11" s="310">
        <v>137506.76999999999</v>
      </c>
    </row>
    <row r="12" spans="1:30" x14ac:dyDescent="0.25">
      <c r="A12" t="s">
        <v>2965</v>
      </c>
      <c r="B12" s="310">
        <v>586545.14</v>
      </c>
      <c r="C12" s="310">
        <v>19750</v>
      </c>
      <c r="D12" s="310">
        <v>35318.43</v>
      </c>
      <c r="F12" s="310">
        <v>1163304.3</v>
      </c>
      <c r="G12" s="310">
        <v>402467.64</v>
      </c>
      <c r="H12" s="310">
        <v>0</v>
      </c>
      <c r="I12" s="310">
        <v>7990</v>
      </c>
      <c r="N12" s="310">
        <v>1550315.07</v>
      </c>
      <c r="O12" s="310">
        <v>685585.33</v>
      </c>
      <c r="P12" s="310">
        <v>715810.34</v>
      </c>
      <c r="Q12" s="310">
        <v>192219</v>
      </c>
      <c r="R12" s="310">
        <v>559.51</v>
      </c>
      <c r="S12" s="310">
        <v>2408383</v>
      </c>
      <c r="U12" s="310">
        <v>2537035.4</v>
      </c>
      <c r="W12" s="310">
        <v>6000</v>
      </c>
      <c r="Y12" s="310">
        <v>537503.43999999994</v>
      </c>
      <c r="Z12" s="310">
        <v>272937.90000000002</v>
      </c>
    </row>
    <row r="13" spans="1:30" x14ac:dyDescent="0.25">
      <c r="A13" t="s">
        <v>2966</v>
      </c>
      <c r="B13" s="310">
        <v>573736.05000000005</v>
      </c>
      <c r="C13" s="310">
        <v>163296.35</v>
      </c>
      <c r="D13" s="310">
        <v>112646.81</v>
      </c>
      <c r="F13" s="310">
        <v>262159.38</v>
      </c>
      <c r="G13" s="310">
        <v>397783.37</v>
      </c>
      <c r="H13" s="310">
        <v>0</v>
      </c>
      <c r="N13" s="310">
        <v>-190995.03</v>
      </c>
      <c r="O13" s="310">
        <v>1517319.83</v>
      </c>
      <c r="P13" s="310">
        <v>961381.69</v>
      </c>
      <c r="Q13" s="310">
        <v>319920</v>
      </c>
      <c r="R13" s="310">
        <v>639.65</v>
      </c>
      <c r="S13" s="310">
        <v>1848943</v>
      </c>
      <c r="T13" s="310">
        <v>14000</v>
      </c>
      <c r="U13" s="310">
        <v>2209098</v>
      </c>
      <c r="X13" s="310">
        <v>2824</v>
      </c>
      <c r="Y13" s="310">
        <v>559228.84</v>
      </c>
      <c r="Z13" s="310">
        <v>190436.34</v>
      </c>
    </row>
    <row r="14" spans="1:30" x14ac:dyDescent="0.25">
      <c r="A14" t="s">
        <v>2967</v>
      </c>
      <c r="B14" s="310">
        <v>147522.01</v>
      </c>
      <c r="C14" s="310">
        <v>0</v>
      </c>
      <c r="D14" s="310">
        <v>64880.9</v>
      </c>
      <c r="F14" s="310">
        <v>876029.69</v>
      </c>
      <c r="G14" s="310">
        <v>440902.43</v>
      </c>
      <c r="H14" s="310">
        <v>0</v>
      </c>
      <c r="K14" s="310">
        <v>0</v>
      </c>
      <c r="N14" s="310">
        <v>282673.11</v>
      </c>
      <c r="O14" s="310">
        <v>1326846.8</v>
      </c>
      <c r="P14" s="310">
        <v>873144.62</v>
      </c>
      <c r="Q14" s="310">
        <v>30000</v>
      </c>
      <c r="R14" s="310">
        <v>271.88</v>
      </c>
      <c r="S14" s="310">
        <v>1012714</v>
      </c>
      <c r="U14" s="310">
        <v>1127989</v>
      </c>
      <c r="Y14" s="310">
        <v>634436.19999999995</v>
      </c>
      <c r="Z14" s="310">
        <v>233890.18</v>
      </c>
    </row>
    <row r="15" spans="1:30" x14ac:dyDescent="0.25">
      <c r="A15" t="s">
        <v>2968</v>
      </c>
      <c r="B15" s="310">
        <v>734932.57</v>
      </c>
      <c r="C15" s="310">
        <v>18813.89</v>
      </c>
      <c r="D15" s="310">
        <v>96448.7</v>
      </c>
      <c r="F15" s="310">
        <v>26673.91</v>
      </c>
      <c r="G15" s="310">
        <v>675648.62</v>
      </c>
      <c r="H15" s="310">
        <v>-4950</v>
      </c>
      <c r="I15" s="310">
        <v>9800</v>
      </c>
      <c r="N15" s="310">
        <v>-281490.68</v>
      </c>
      <c r="O15" s="310">
        <v>1336486.2</v>
      </c>
      <c r="P15" s="310">
        <v>1372252.67</v>
      </c>
      <c r="Q15" s="310">
        <v>55160</v>
      </c>
      <c r="R15" s="310">
        <v>654.42999999999995</v>
      </c>
      <c r="S15" s="310">
        <v>2184253.7000000002</v>
      </c>
      <c r="T15" s="310">
        <v>66500</v>
      </c>
      <c r="U15" s="310">
        <v>2418500.5</v>
      </c>
      <c r="W15" s="310">
        <v>12840</v>
      </c>
      <c r="X15" s="310">
        <v>900</v>
      </c>
      <c r="Y15" s="310">
        <v>596236.41</v>
      </c>
      <c r="Z15" s="310">
        <v>157671.72</v>
      </c>
    </row>
    <row r="16" spans="1:30" x14ac:dyDescent="0.25">
      <c r="A16" t="s">
        <v>2969</v>
      </c>
      <c r="B16" s="310">
        <v>1287202.1100000001</v>
      </c>
      <c r="C16" s="310">
        <v>124464.9</v>
      </c>
      <c r="D16" s="310">
        <v>97864.77</v>
      </c>
      <c r="F16" s="310">
        <v>966564.83</v>
      </c>
      <c r="G16" s="310">
        <v>459833.64</v>
      </c>
      <c r="H16" s="310">
        <v>0</v>
      </c>
      <c r="I16" s="310">
        <v>0</v>
      </c>
      <c r="K16" s="310">
        <v>201.81</v>
      </c>
      <c r="N16" s="310">
        <v>597762.29</v>
      </c>
      <c r="O16" s="310">
        <v>2146839.4900000002</v>
      </c>
      <c r="P16" s="310">
        <v>1483718.41</v>
      </c>
      <c r="Q16" s="310">
        <v>200000</v>
      </c>
      <c r="R16" s="310">
        <v>1216.8399999999999</v>
      </c>
      <c r="S16" s="310">
        <v>2309314.2000000002</v>
      </c>
      <c r="U16" s="310">
        <v>2807025.32</v>
      </c>
      <c r="W16" s="310">
        <v>1490</v>
      </c>
      <c r="X16" s="310">
        <v>4519</v>
      </c>
      <c r="Y16" s="310">
        <v>695679.7</v>
      </c>
      <c r="Z16" s="310">
        <v>294408.77</v>
      </c>
    </row>
    <row r="17" spans="1:29" x14ac:dyDescent="0.25">
      <c r="A17" t="s">
        <v>2970</v>
      </c>
      <c r="B17" s="310">
        <v>1288865.44</v>
      </c>
      <c r="C17" s="310">
        <v>8800</v>
      </c>
      <c r="D17" s="310">
        <v>78131.22</v>
      </c>
      <c r="F17" s="310">
        <v>96008.49</v>
      </c>
      <c r="G17" s="310">
        <v>429190.22</v>
      </c>
      <c r="H17" s="310">
        <v>9300</v>
      </c>
      <c r="N17" s="310">
        <v>-263817.24</v>
      </c>
      <c r="O17" s="310">
        <v>1602780.76</v>
      </c>
      <c r="P17" s="310">
        <v>1567908.95</v>
      </c>
      <c r="Q17" s="310">
        <v>450000</v>
      </c>
      <c r="R17" s="310">
        <v>1033.6400000000001</v>
      </c>
      <c r="S17" s="310">
        <v>1891449</v>
      </c>
      <c r="T17" s="310">
        <v>20000</v>
      </c>
      <c r="U17" s="310">
        <v>2413799.52</v>
      </c>
      <c r="X17" s="310">
        <v>900</v>
      </c>
      <c r="Y17" s="310">
        <v>752352.54</v>
      </c>
      <c r="Z17" s="310">
        <v>180607.68</v>
      </c>
      <c r="AC17" s="310">
        <v>30000</v>
      </c>
    </row>
    <row r="18" spans="1:29" x14ac:dyDescent="0.25">
      <c r="A18" t="s">
        <v>2971</v>
      </c>
      <c r="B18" s="310">
        <v>907008.04</v>
      </c>
      <c r="C18" s="310">
        <v>0</v>
      </c>
      <c r="D18" s="310">
        <v>10970.12</v>
      </c>
      <c r="F18" s="310">
        <v>372607.94</v>
      </c>
      <c r="G18" s="310">
        <v>2234555.86</v>
      </c>
      <c r="H18" s="310">
        <v>0</v>
      </c>
      <c r="K18" s="310">
        <v>0</v>
      </c>
      <c r="N18" s="310">
        <v>1278305.6100000001</v>
      </c>
      <c r="O18" s="310">
        <v>2036704.82</v>
      </c>
      <c r="P18" s="310">
        <v>1161995.6599999999</v>
      </c>
      <c r="Q18" s="310">
        <v>247000</v>
      </c>
      <c r="R18" s="310">
        <v>907.48</v>
      </c>
      <c r="S18" s="310">
        <v>1011819</v>
      </c>
      <c r="U18" s="310">
        <v>1072844.55</v>
      </c>
      <c r="W18" s="310">
        <v>776</v>
      </c>
      <c r="Y18" s="310">
        <v>481754.59</v>
      </c>
      <c r="Z18" s="310">
        <v>656215.47</v>
      </c>
    </row>
    <row r="19" spans="1:29" x14ac:dyDescent="0.25">
      <c r="A19" t="s">
        <v>2972</v>
      </c>
      <c r="B19" s="310">
        <v>421900.56</v>
      </c>
      <c r="C19" s="310">
        <v>13904.13</v>
      </c>
      <c r="D19" s="310">
        <v>94150.97</v>
      </c>
      <c r="F19" s="310">
        <v>1081087.44</v>
      </c>
      <c r="G19" s="310">
        <v>680499.6</v>
      </c>
      <c r="H19" s="310">
        <v>0</v>
      </c>
      <c r="I19" s="310">
        <v>6300</v>
      </c>
      <c r="K19" s="310">
        <v>183.18</v>
      </c>
      <c r="N19" s="310">
        <v>2189158.92</v>
      </c>
      <c r="O19" s="310">
        <v>118427.08</v>
      </c>
      <c r="P19" s="310">
        <v>674204.62</v>
      </c>
      <c r="Q19" s="310">
        <v>40000</v>
      </c>
      <c r="R19" s="310">
        <v>576.97</v>
      </c>
      <c r="S19" s="310">
        <v>909690</v>
      </c>
      <c r="U19" s="310">
        <v>921290</v>
      </c>
      <c r="Y19" s="310">
        <v>416588.17</v>
      </c>
      <c r="Z19" s="310">
        <v>309119.90000000002</v>
      </c>
    </row>
    <row r="20" spans="1:29" x14ac:dyDescent="0.25">
      <c r="A20" t="s">
        <v>2973</v>
      </c>
      <c r="B20" s="310">
        <v>1603733.49</v>
      </c>
      <c r="C20" s="310">
        <v>319665.2</v>
      </c>
      <c r="D20" s="310">
        <v>67254.05</v>
      </c>
      <c r="F20" s="310">
        <v>64557.94</v>
      </c>
      <c r="G20" s="310">
        <v>340653.65</v>
      </c>
      <c r="H20" s="310">
        <v>0</v>
      </c>
      <c r="I20" s="310">
        <v>7700</v>
      </c>
      <c r="K20" s="310">
        <v>0</v>
      </c>
      <c r="N20" s="310">
        <v>14135.52</v>
      </c>
      <c r="O20" s="310">
        <v>1863971.92</v>
      </c>
      <c r="P20" s="310">
        <v>1444362.67</v>
      </c>
      <c r="Q20" s="310">
        <v>516698</v>
      </c>
      <c r="R20" s="310">
        <v>1035.24</v>
      </c>
      <c r="S20" s="310">
        <v>761631</v>
      </c>
      <c r="U20" s="310">
        <v>1095765.8400000001</v>
      </c>
      <c r="W20" s="310">
        <v>1988.5</v>
      </c>
      <c r="X20" s="310">
        <v>14708</v>
      </c>
      <c r="Y20" s="310">
        <v>868995.67</v>
      </c>
      <c r="Z20" s="310">
        <v>212212</v>
      </c>
      <c r="AC20" s="310">
        <v>20000.009999999998</v>
      </c>
    </row>
    <row r="21" spans="1:29" x14ac:dyDescent="0.25">
      <c r="A21" t="s">
        <v>2974</v>
      </c>
      <c r="B21" s="310">
        <v>772440.11</v>
      </c>
      <c r="C21" s="310">
        <v>65700.45</v>
      </c>
      <c r="D21" s="310">
        <v>141242.10999999999</v>
      </c>
      <c r="F21" s="310">
        <v>634513.23</v>
      </c>
      <c r="G21" s="310">
        <v>1600464.29</v>
      </c>
      <c r="H21" s="310">
        <v>0</v>
      </c>
      <c r="I21" s="310">
        <v>6300</v>
      </c>
      <c r="K21" s="310">
        <v>0</v>
      </c>
      <c r="N21" s="310">
        <v>1450422.99</v>
      </c>
      <c r="O21" s="310">
        <v>2519990.75</v>
      </c>
      <c r="P21" s="310">
        <v>1345183.92</v>
      </c>
      <c r="Q21" s="310">
        <v>184000</v>
      </c>
      <c r="R21" s="310">
        <v>1149.1600000000001</v>
      </c>
      <c r="S21" s="310">
        <v>1691027.66</v>
      </c>
      <c r="U21" s="310">
        <v>2140618.66</v>
      </c>
      <c r="W21" s="310">
        <v>2384</v>
      </c>
      <c r="Y21" s="310">
        <v>1260750.28</v>
      </c>
      <c r="Z21" s="310">
        <v>579961.35</v>
      </c>
    </row>
    <row r="22" spans="1:29" x14ac:dyDescent="0.25">
      <c r="A22" t="s">
        <v>2975</v>
      </c>
      <c r="B22" s="310">
        <v>469736.26</v>
      </c>
      <c r="C22" s="310">
        <v>45410</v>
      </c>
      <c r="D22" s="310">
        <v>19896</v>
      </c>
      <c r="F22" s="310">
        <v>493038.83</v>
      </c>
      <c r="G22" s="310">
        <v>455617.08</v>
      </c>
      <c r="H22" s="310">
        <v>0</v>
      </c>
      <c r="I22" s="310">
        <v>-1155</v>
      </c>
      <c r="N22" s="310">
        <v>-3020520.54</v>
      </c>
      <c r="O22" s="310">
        <v>4994895.4800000004</v>
      </c>
      <c r="P22" s="310">
        <v>977506.56</v>
      </c>
      <c r="Q22" s="310">
        <v>253155</v>
      </c>
      <c r="R22" s="310">
        <v>554.80999999999995</v>
      </c>
      <c r="S22" s="310">
        <v>1634988</v>
      </c>
      <c r="T22" s="310">
        <v>10500</v>
      </c>
      <c r="U22" s="310">
        <v>1753088</v>
      </c>
      <c r="W22" s="310">
        <v>900</v>
      </c>
      <c r="Y22" s="310">
        <v>1194204.67</v>
      </c>
      <c r="Z22" s="310">
        <v>418033.47</v>
      </c>
    </row>
    <row r="23" spans="1:29" x14ac:dyDescent="0.25">
      <c r="A23" t="s">
        <v>2976</v>
      </c>
      <c r="B23" s="310">
        <v>761956.72</v>
      </c>
      <c r="C23" s="310">
        <v>203503.79</v>
      </c>
      <c r="D23" s="310">
        <v>135158.01</v>
      </c>
      <c r="F23" s="310">
        <v>806640.77</v>
      </c>
      <c r="G23" s="310">
        <v>629520.49</v>
      </c>
      <c r="H23" s="310">
        <v>9300</v>
      </c>
      <c r="I23" s="310">
        <v>10080</v>
      </c>
      <c r="K23" s="310">
        <v>225.37</v>
      </c>
      <c r="N23" s="310">
        <v>416580.98</v>
      </c>
      <c r="O23" s="310">
        <v>1550129.81</v>
      </c>
      <c r="P23" s="310">
        <v>1295911.79</v>
      </c>
      <c r="Q23" s="310">
        <v>744635</v>
      </c>
      <c r="R23" s="310">
        <v>531.71</v>
      </c>
      <c r="S23" s="310">
        <v>1921989</v>
      </c>
      <c r="T23" s="310">
        <v>20000</v>
      </c>
      <c r="U23" s="310">
        <v>2079137.2</v>
      </c>
      <c r="W23" s="310">
        <v>8820</v>
      </c>
      <c r="Y23" s="310">
        <v>1045396.33</v>
      </c>
      <c r="Z23" s="310">
        <v>299219.74</v>
      </c>
      <c r="AC23" s="310">
        <v>30.61</v>
      </c>
    </row>
    <row r="24" spans="1:29" x14ac:dyDescent="0.25">
      <c r="A24" t="s">
        <v>2977</v>
      </c>
      <c r="B24" s="310">
        <v>3047748.02</v>
      </c>
      <c r="C24" s="310">
        <v>86897.5</v>
      </c>
      <c r="D24" s="310">
        <v>18985.57</v>
      </c>
      <c r="F24" s="310">
        <v>77752.94</v>
      </c>
      <c r="G24" s="310">
        <v>677751.04</v>
      </c>
      <c r="H24" s="310">
        <v>0</v>
      </c>
      <c r="I24" s="310">
        <v>0</v>
      </c>
      <c r="K24" s="310">
        <v>0</v>
      </c>
      <c r="N24" s="310">
        <v>651223.92000000004</v>
      </c>
      <c r="O24" s="310">
        <v>2878887.21</v>
      </c>
      <c r="P24" s="310">
        <v>1823775.68</v>
      </c>
      <c r="Q24" s="310">
        <v>251900</v>
      </c>
      <c r="R24" s="310">
        <v>3308.35</v>
      </c>
      <c r="S24" s="310">
        <v>3075603.3</v>
      </c>
      <c r="T24" s="310">
        <v>415000</v>
      </c>
      <c r="U24" s="310">
        <v>3343005.3</v>
      </c>
      <c r="X24" s="310">
        <v>900</v>
      </c>
      <c r="Y24" s="310">
        <v>1527705.22</v>
      </c>
      <c r="Z24" s="310">
        <v>318952.87</v>
      </c>
    </row>
    <row r="25" spans="1:29" x14ac:dyDescent="0.25">
      <c r="A25" t="s">
        <v>2978</v>
      </c>
      <c r="B25" s="310">
        <v>534479.4</v>
      </c>
      <c r="C25" s="310">
        <v>139143.54999999999</v>
      </c>
      <c r="D25" s="310">
        <v>28336.95</v>
      </c>
      <c r="F25" s="310">
        <v>375617.49</v>
      </c>
      <c r="G25" s="310">
        <v>413701.81</v>
      </c>
      <c r="K25" s="310">
        <v>579.29</v>
      </c>
      <c r="N25" s="310">
        <v>-655818.47</v>
      </c>
      <c r="O25" s="310">
        <v>2079998.65</v>
      </c>
      <c r="P25" s="310">
        <v>865600.63</v>
      </c>
      <c r="Q25" s="310">
        <v>373930</v>
      </c>
      <c r="R25" s="310">
        <v>654.17999999999995</v>
      </c>
      <c r="S25" s="310">
        <v>2148870</v>
      </c>
      <c r="U25" s="310">
        <v>2380449</v>
      </c>
      <c r="W25" s="310">
        <v>960</v>
      </c>
      <c r="X25" s="310">
        <v>1272</v>
      </c>
      <c r="Y25" s="310">
        <v>697527.03</v>
      </c>
      <c r="Z25" s="310">
        <v>242169.05</v>
      </c>
      <c r="AC25" s="310">
        <v>158</v>
      </c>
    </row>
    <row r="26" spans="1:29" x14ac:dyDescent="0.25">
      <c r="A26" t="s">
        <v>2979</v>
      </c>
      <c r="B26" s="310">
        <v>524823.19999999995</v>
      </c>
      <c r="C26" s="310">
        <v>50192.5</v>
      </c>
      <c r="D26" s="310">
        <v>41401.26</v>
      </c>
      <c r="F26" s="310">
        <v>1040683.42</v>
      </c>
      <c r="G26" s="310">
        <v>306700.37</v>
      </c>
      <c r="I26" s="310">
        <v>8700</v>
      </c>
      <c r="N26" s="310">
        <v>1790344.81</v>
      </c>
      <c r="O26" s="310">
        <v>413083.29</v>
      </c>
      <c r="P26" s="310">
        <v>875041.04</v>
      </c>
      <c r="Q26" s="310">
        <v>150000</v>
      </c>
      <c r="R26" s="310">
        <v>821.61</v>
      </c>
      <c r="S26" s="310">
        <v>1785069</v>
      </c>
      <c r="T26" s="310">
        <v>9.81</v>
      </c>
      <c r="U26" s="310">
        <v>2042992.8</v>
      </c>
      <c r="W26" s="310">
        <v>3000</v>
      </c>
      <c r="Y26" s="310">
        <v>563294.16</v>
      </c>
      <c r="Z26" s="310">
        <v>199981.85</v>
      </c>
      <c r="AC26" s="310">
        <v>250000</v>
      </c>
    </row>
    <row r="27" spans="1:29" x14ac:dyDescent="0.25">
      <c r="A27" t="s">
        <v>2980</v>
      </c>
      <c r="B27" s="310">
        <v>718505.84</v>
      </c>
      <c r="C27" s="310">
        <v>40950</v>
      </c>
      <c r="D27" s="310">
        <v>22188.48</v>
      </c>
      <c r="F27" s="310">
        <v>615966.96</v>
      </c>
      <c r="G27" s="310">
        <v>330708.78999999998</v>
      </c>
      <c r="H27" s="310">
        <v>0</v>
      </c>
      <c r="N27" s="310">
        <v>-724117.39</v>
      </c>
      <c r="O27" s="310">
        <v>2337378.21</v>
      </c>
      <c r="P27" s="310">
        <v>921834.75</v>
      </c>
      <c r="Q27" s="310">
        <v>239010</v>
      </c>
      <c r="R27" s="310">
        <v>691.42</v>
      </c>
      <c r="S27" s="310">
        <v>1355468.9</v>
      </c>
      <c r="U27" s="310">
        <v>1395859.14</v>
      </c>
      <c r="W27" s="310">
        <v>3000</v>
      </c>
      <c r="Y27" s="310">
        <v>671388.08</v>
      </c>
      <c r="Z27" s="310">
        <v>231698.6</v>
      </c>
      <c r="AC27" s="310">
        <v>100000</v>
      </c>
    </row>
    <row r="28" spans="1:29" x14ac:dyDescent="0.25">
      <c r="A28" t="s">
        <v>2981</v>
      </c>
      <c r="B28" s="310">
        <v>522621.6</v>
      </c>
      <c r="C28" s="310">
        <v>0</v>
      </c>
      <c r="D28" s="310">
        <v>32709.32</v>
      </c>
      <c r="F28" s="310">
        <v>340245.91</v>
      </c>
      <c r="G28" s="310">
        <v>377257.51</v>
      </c>
      <c r="H28" s="310">
        <v>0</v>
      </c>
      <c r="I28" s="310">
        <v>1800</v>
      </c>
      <c r="K28" s="310">
        <v>0</v>
      </c>
      <c r="N28" s="310">
        <v>-945808.08</v>
      </c>
      <c r="O28" s="310">
        <v>2446216.73</v>
      </c>
      <c r="P28" s="310">
        <v>494750.3</v>
      </c>
      <c r="Q28" s="310">
        <v>236970</v>
      </c>
      <c r="R28" s="310">
        <v>577.82000000000005</v>
      </c>
      <c r="S28" s="310">
        <v>640647</v>
      </c>
      <c r="U28" s="310">
        <v>865357</v>
      </c>
      <c r="W28" s="310">
        <v>3000</v>
      </c>
      <c r="Y28" s="310">
        <v>491914.26</v>
      </c>
      <c r="Z28" s="310">
        <v>242048.17</v>
      </c>
    </row>
    <row r="29" spans="1:29" x14ac:dyDescent="0.25">
      <c r="A29" t="s">
        <v>2982</v>
      </c>
      <c r="B29" s="310">
        <v>1408852.1</v>
      </c>
      <c r="C29" s="310">
        <v>407578.05</v>
      </c>
      <c r="D29" s="310">
        <v>9468.66</v>
      </c>
      <c r="F29" s="310">
        <v>691448.91</v>
      </c>
      <c r="G29" s="310">
        <v>465286.88</v>
      </c>
      <c r="K29" s="310">
        <v>10016</v>
      </c>
      <c r="N29" s="310">
        <v>335506.26</v>
      </c>
      <c r="O29" s="310">
        <v>1940194.37</v>
      </c>
      <c r="P29" s="310">
        <v>1589919.6</v>
      </c>
      <c r="Q29" s="310">
        <v>332000</v>
      </c>
      <c r="R29" s="310">
        <v>1121.5999999999999</v>
      </c>
      <c r="S29" s="310">
        <v>2105682.1</v>
      </c>
      <c r="T29" s="310">
        <v>4650</v>
      </c>
      <c r="U29" s="310">
        <v>2577177.2000000002</v>
      </c>
      <c r="Y29" s="310">
        <v>523538.57</v>
      </c>
      <c r="Z29" s="310">
        <v>235739.56</v>
      </c>
    </row>
    <row r="30" spans="1:29" x14ac:dyDescent="0.25">
      <c r="A30" t="s">
        <v>2983</v>
      </c>
      <c r="B30" s="310">
        <v>920260.52</v>
      </c>
      <c r="C30" s="310">
        <v>405342.66</v>
      </c>
      <c r="D30" s="310">
        <v>44793.79</v>
      </c>
      <c r="F30" s="310">
        <v>2090984.71</v>
      </c>
      <c r="G30" s="310">
        <v>1101064.69</v>
      </c>
      <c r="N30" s="310">
        <v>4166528.29</v>
      </c>
      <c r="O30" s="310">
        <v>225942.27</v>
      </c>
      <c r="P30" s="310">
        <v>1347717.49</v>
      </c>
      <c r="Q30" s="310">
        <v>308000</v>
      </c>
      <c r="R30" s="310">
        <v>1343.65</v>
      </c>
      <c r="S30" s="310">
        <v>1367547.7</v>
      </c>
      <c r="U30" s="310">
        <v>1807934.7</v>
      </c>
      <c r="Y30" s="310">
        <v>697193.86</v>
      </c>
      <c r="Z30" s="310">
        <v>349504.47</v>
      </c>
    </row>
    <row r="31" spans="1:29" x14ac:dyDescent="0.25">
      <c r="A31" t="s">
        <v>2984</v>
      </c>
      <c r="B31" s="310">
        <v>1720735.43</v>
      </c>
      <c r="C31" s="310">
        <v>424229.55</v>
      </c>
      <c r="D31" s="310">
        <v>25553.759999999998</v>
      </c>
      <c r="F31" s="310">
        <v>1092463.51</v>
      </c>
      <c r="G31" s="310">
        <v>280560.65000000002</v>
      </c>
      <c r="N31" s="310">
        <v>2816993.38</v>
      </c>
      <c r="O31" s="310">
        <v>519805.36</v>
      </c>
      <c r="P31" s="310">
        <v>2087840.34</v>
      </c>
      <c r="Q31" s="310">
        <v>397124</v>
      </c>
      <c r="R31" s="310">
        <v>2371.7399999999998</v>
      </c>
      <c r="S31" s="310">
        <v>2648406.2999999998</v>
      </c>
      <c r="T31" s="310">
        <v>108000</v>
      </c>
      <c r="U31" s="310">
        <v>3449236.3</v>
      </c>
      <c r="X31" s="310">
        <v>2400</v>
      </c>
      <c r="Y31" s="310">
        <v>1454686.07</v>
      </c>
      <c r="Z31" s="310">
        <v>130675.85</v>
      </c>
    </row>
    <row r="32" spans="1:29" x14ac:dyDescent="0.25">
      <c r="A32" t="s">
        <v>2985</v>
      </c>
      <c r="B32" s="310">
        <v>1320216.99</v>
      </c>
      <c r="C32" s="310">
        <v>205516.1</v>
      </c>
      <c r="D32" s="310">
        <v>24914.69</v>
      </c>
      <c r="F32" s="310">
        <v>2185608.4</v>
      </c>
      <c r="G32" s="310">
        <v>805743.71</v>
      </c>
      <c r="N32" s="310">
        <v>4282213.3499999996</v>
      </c>
      <c r="O32" s="310">
        <v>164243.42000000001</v>
      </c>
      <c r="P32" s="310">
        <v>1427672.5</v>
      </c>
      <c r="Q32" s="310">
        <v>75570</v>
      </c>
      <c r="R32" s="310">
        <v>1637.64</v>
      </c>
      <c r="S32" s="310">
        <v>1300607.8</v>
      </c>
      <c r="T32" s="310">
        <v>100000</v>
      </c>
      <c r="U32" s="310">
        <v>1888214.8</v>
      </c>
      <c r="X32" s="310">
        <v>4878</v>
      </c>
      <c r="Y32" s="310">
        <v>575622.40000000002</v>
      </c>
      <c r="Z32" s="310">
        <v>318105.62</v>
      </c>
      <c r="AC32" s="310">
        <v>23124</v>
      </c>
    </row>
    <row r="33" spans="1:29" x14ac:dyDescent="0.25">
      <c r="A33" t="s">
        <v>2986</v>
      </c>
      <c r="B33" s="310">
        <v>800950.87</v>
      </c>
      <c r="C33" s="310">
        <v>169581.5</v>
      </c>
      <c r="D33" s="310">
        <v>235.21</v>
      </c>
      <c r="F33" s="310">
        <v>621864.31999999995</v>
      </c>
      <c r="G33" s="310">
        <v>420307.86</v>
      </c>
      <c r="N33" s="310">
        <v>-2004680.71</v>
      </c>
      <c r="O33" s="310">
        <v>3631737.05</v>
      </c>
      <c r="P33" s="310">
        <v>2163678.29</v>
      </c>
      <c r="R33" s="310">
        <v>1127.5</v>
      </c>
      <c r="S33" s="310">
        <v>1867455.4</v>
      </c>
      <c r="T33" s="310">
        <v>500</v>
      </c>
      <c r="U33" s="310">
        <v>2292271.4</v>
      </c>
      <c r="W33" s="310">
        <v>6000</v>
      </c>
      <c r="X33" s="310">
        <v>6812</v>
      </c>
      <c r="Y33" s="310">
        <v>1052767.1299999999</v>
      </c>
      <c r="Z33" s="310">
        <v>265903.24</v>
      </c>
      <c r="AC33" s="310">
        <v>23124</v>
      </c>
    </row>
    <row r="34" spans="1:29" x14ac:dyDescent="0.25">
      <c r="A34" t="s">
        <v>2987</v>
      </c>
      <c r="B34" s="310">
        <v>661812.82999999996</v>
      </c>
      <c r="C34" s="310">
        <v>248185.84</v>
      </c>
      <c r="D34" s="310">
        <v>36663</v>
      </c>
      <c r="F34" s="310">
        <v>302387.11</v>
      </c>
      <c r="G34" s="310">
        <v>624525.43999999994</v>
      </c>
      <c r="N34" s="310">
        <v>1144370.1599999999</v>
      </c>
      <c r="O34" s="310">
        <v>669957.9</v>
      </c>
      <c r="P34" s="310">
        <v>1707022.65</v>
      </c>
      <c r="Q34" s="310">
        <v>265000</v>
      </c>
      <c r="R34" s="310">
        <v>1278.6500000000001</v>
      </c>
      <c r="S34" s="310">
        <v>399136.5</v>
      </c>
      <c r="T34" s="310">
        <v>46248</v>
      </c>
      <c r="U34" s="310">
        <v>1045670.5</v>
      </c>
      <c r="W34" s="310">
        <v>1380</v>
      </c>
      <c r="X34" s="310">
        <v>14802</v>
      </c>
      <c r="Y34" s="310">
        <v>1105387.58</v>
      </c>
      <c r="Z34" s="310">
        <v>192199.56</v>
      </c>
    </row>
    <row r="35" spans="1:29" x14ac:dyDescent="0.25">
      <c r="A35" t="s">
        <v>2988</v>
      </c>
      <c r="B35" s="310">
        <v>1696387.65</v>
      </c>
      <c r="C35" s="310">
        <v>350211.62</v>
      </c>
      <c r="D35" s="310">
        <v>19660.12</v>
      </c>
      <c r="F35" s="310">
        <v>569097.81999999995</v>
      </c>
      <c r="G35" s="310">
        <v>376980.6</v>
      </c>
      <c r="N35" s="310">
        <v>96065.83</v>
      </c>
      <c r="O35" s="310">
        <v>2501284.2200000002</v>
      </c>
      <c r="P35" s="310">
        <v>1484230.86</v>
      </c>
      <c r="Q35" s="310">
        <v>278880</v>
      </c>
      <c r="R35" s="310">
        <v>2177.14</v>
      </c>
      <c r="S35" s="310">
        <v>1571566.5</v>
      </c>
      <c r="U35" s="310">
        <v>2202939.5</v>
      </c>
      <c r="X35" s="310">
        <v>5166</v>
      </c>
      <c r="Y35" s="310">
        <v>564288.35</v>
      </c>
      <c r="Z35" s="310">
        <v>149472.89000000001</v>
      </c>
    </row>
    <row r="36" spans="1:29" x14ac:dyDescent="0.25">
      <c r="A36" t="s">
        <v>2989</v>
      </c>
      <c r="B36" s="310">
        <v>602551.74</v>
      </c>
      <c r="C36" s="310">
        <v>121919.5</v>
      </c>
      <c r="D36" s="310">
        <v>6805.5</v>
      </c>
      <c r="F36" s="310">
        <v>2071848.54</v>
      </c>
      <c r="G36" s="310">
        <v>717152.68</v>
      </c>
      <c r="I36" s="310">
        <v>31920</v>
      </c>
      <c r="K36" s="310">
        <v>53355</v>
      </c>
      <c r="N36" s="310">
        <v>2090393.48</v>
      </c>
      <c r="O36" s="310">
        <v>1692932.58</v>
      </c>
      <c r="P36" s="310">
        <v>1501104.01</v>
      </c>
      <c r="Q36" s="310">
        <v>244037</v>
      </c>
      <c r="R36" s="310">
        <v>819.04</v>
      </c>
      <c r="S36" s="310">
        <v>957808.5</v>
      </c>
      <c r="T36" s="310">
        <v>9600</v>
      </c>
      <c r="U36" s="310">
        <v>1523494.5</v>
      </c>
      <c r="X36" s="310">
        <v>12400</v>
      </c>
      <c r="Y36" s="310">
        <v>1112121.17</v>
      </c>
      <c r="Z36" s="310">
        <v>413675.98</v>
      </c>
    </row>
    <row r="37" spans="1:29" x14ac:dyDescent="0.25">
      <c r="A37" t="s">
        <v>2990</v>
      </c>
      <c r="B37" s="310">
        <v>478132.18</v>
      </c>
      <c r="C37" s="310">
        <v>272776.67</v>
      </c>
      <c r="D37" s="310">
        <v>12305.52</v>
      </c>
      <c r="F37" s="310">
        <v>1227532.73</v>
      </c>
      <c r="G37" s="310">
        <v>437869.31</v>
      </c>
      <c r="K37" s="310">
        <v>70930</v>
      </c>
      <c r="N37" s="310">
        <v>2430281.02</v>
      </c>
      <c r="P37" s="310">
        <v>1259296.47</v>
      </c>
      <c r="Q37" s="310">
        <v>103370</v>
      </c>
      <c r="R37" s="310">
        <v>586.12</v>
      </c>
      <c r="S37" s="310">
        <v>1211338.8999999999</v>
      </c>
      <c r="U37" s="310">
        <v>1550196.32</v>
      </c>
      <c r="X37" s="310">
        <v>744</v>
      </c>
      <c r="Y37" s="310">
        <v>733426.56</v>
      </c>
      <c r="Z37" s="310">
        <v>262819.21999999997</v>
      </c>
      <c r="AC37" s="310">
        <v>100000</v>
      </c>
    </row>
    <row r="38" spans="1:29" x14ac:dyDescent="0.25">
      <c r="A38" t="s">
        <v>2991</v>
      </c>
      <c r="B38" s="310">
        <v>887685.29</v>
      </c>
      <c r="C38" s="310">
        <v>299061.7</v>
      </c>
      <c r="D38" s="310">
        <v>6322.71</v>
      </c>
      <c r="F38" s="310">
        <v>912777.59</v>
      </c>
      <c r="G38" s="310">
        <v>436215.13</v>
      </c>
      <c r="K38" s="310">
        <v>0</v>
      </c>
      <c r="N38" s="310">
        <v>2335234.94</v>
      </c>
      <c r="P38" s="310">
        <v>1484777.13</v>
      </c>
      <c r="Q38" s="310">
        <v>119200</v>
      </c>
      <c r="R38" s="310">
        <v>1243.92</v>
      </c>
      <c r="S38" s="310">
        <v>2591013.6</v>
      </c>
      <c r="U38" s="310">
        <v>3142991.6</v>
      </c>
      <c r="W38" s="310">
        <v>1380</v>
      </c>
      <c r="X38" s="310">
        <v>480</v>
      </c>
      <c r="Y38" s="310">
        <v>602347.92000000004</v>
      </c>
      <c r="Z38" s="310">
        <v>134207.65</v>
      </c>
      <c r="AC38" s="310">
        <v>108000</v>
      </c>
    </row>
    <row r="39" spans="1:29" x14ac:dyDescent="0.25">
      <c r="A39" t="s">
        <v>2992</v>
      </c>
      <c r="B39" s="310">
        <v>1149219.3700000001</v>
      </c>
      <c r="C39" s="310">
        <v>48697.34</v>
      </c>
      <c r="D39" s="310">
        <v>32872.699999999997</v>
      </c>
      <c r="F39" s="310">
        <v>440024.66</v>
      </c>
      <c r="G39" s="310">
        <v>931944.45</v>
      </c>
      <c r="H39" s="310">
        <v>17130</v>
      </c>
      <c r="I39" s="310">
        <v>97500</v>
      </c>
      <c r="K39" s="310">
        <v>132.11000000000001</v>
      </c>
      <c r="L39" s="310">
        <v>51767.13</v>
      </c>
      <c r="N39" s="310">
        <v>-206169.07</v>
      </c>
      <c r="O39" s="310">
        <v>1814650.86</v>
      </c>
      <c r="P39" s="310">
        <v>1863146.89</v>
      </c>
      <c r="Q39" s="310">
        <v>178363.5</v>
      </c>
      <c r="R39" s="310">
        <v>2915.96</v>
      </c>
      <c r="S39" s="310">
        <v>2015491.8</v>
      </c>
      <c r="T39" s="310">
        <v>16200</v>
      </c>
      <c r="U39" s="310">
        <v>2413525.7999999998</v>
      </c>
      <c r="Y39" s="310">
        <v>627259.53</v>
      </c>
      <c r="Z39" s="310">
        <v>207585.33</v>
      </c>
    </row>
    <row r="40" spans="1:29" x14ac:dyDescent="0.25">
      <c r="A40" t="s">
        <v>2993</v>
      </c>
      <c r="B40" s="310">
        <v>228352.78</v>
      </c>
      <c r="C40" s="310">
        <v>66960.5</v>
      </c>
      <c r="D40" s="310">
        <v>31306.34</v>
      </c>
      <c r="F40" s="310">
        <v>1381607.74</v>
      </c>
      <c r="G40" s="310">
        <v>188992.2</v>
      </c>
      <c r="H40" s="310">
        <v>22595.4</v>
      </c>
      <c r="I40" s="310">
        <v>7600</v>
      </c>
      <c r="K40" s="310">
        <v>106400</v>
      </c>
      <c r="N40" s="310">
        <v>327444.78999999998</v>
      </c>
      <c r="O40" s="310">
        <v>1633793.05</v>
      </c>
      <c r="P40" s="310">
        <v>1151326.6599999999</v>
      </c>
      <c r="Q40" s="310">
        <v>197648</v>
      </c>
      <c r="R40" s="310">
        <v>337.08</v>
      </c>
      <c r="S40" s="310">
        <v>1492784.1</v>
      </c>
      <c r="T40" s="310">
        <v>81300</v>
      </c>
      <c r="U40" s="310">
        <v>1812934.1</v>
      </c>
      <c r="Y40" s="310">
        <v>1086622.27</v>
      </c>
      <c r="Z40" s="310">
        <v>224453.15</v>
      </c>
    </row>
    <row r="41" spans="1:29" x14ac:dyDescent="0.25">
      <c r="A41" t="s">
        <v>2994</v>
      </c>
      <c r="B41" s="310">
        <v>553135.69999999995</v>
      </c>
      <c r="C41" s="310">
        <v>54893.41</v>
      </c>
      <c r="D41" s="310">
        <v>24993.99</v>
      </c>
      <c r="F41" s="310">
        <v>1076686.2</v>
      </c>
      <c r="G41" s="310">
        <v>209571.12</v>
      </c>
      <c r="H41" s="310">
        <v>5376.6</v>
      </c>
      <c r="I41" s="310">
        <v>18500</v>
      </c>
      <c r="K41" s="310">
        <v>0</v>
      </c>
      <c r="N41" s="310">
        <v>2070516.38</v>
      </c>
      <c r="O41" s="310">
        <v>174893.33</v>
      </c>
      <c r="P41" s="310">
        <v>964238.09</v>
      </c>
      <c r="Q41" s="310">
        <v>42640</v>
      </c>
      <c r="R41" s="310">
        <v>949.76</v>
      </c>
      <c r="S41" s="310">
        <v>1547556.5</v>
      </c>
      <c r="T41" s="310">
        <v>37050</v>
      </c>
      <c r="U41" s="310">
        <v>1912860.5</v>
      </c>
      <c r="Y41" s="310">
        <v>774386.29</v>
      </c>
      <c r="Z41" s="310">
        <v>254736.85</v>
      </c>
      <c r="AC41" s="310">
        <v>456.6</v>
      </c>
    </row>
    <row r="42" spans="1:29" x14ac:dyDescent="0.25">
      <c r="A42" t="s">
        <v>2995</v>
      </c>
      <c r="B42" s="310">
        <v>2245189.91</v>
      </c>
      <c r="C42" s="310">
        <v>84395.94</v>
      </c>
      <c r="D42" s="310">
        <v>54960</v>
      </c>
      <c r="F42" s="310">
        <v>1165920.8799999999</v>
      </c>
      <c r="G42" s="310">
        <v>289065.28000000003</v>
      </c>
      <c r="H42" s="310">
        <v>21275.8</v>
      </c>
      <c r="I42" s="310">
        <v>25400</v>
      </c>
      <c r="K42" s="310">
        <v>4237.7</v>
      </c>
      <c r="L42" s="310">
        <v>-40000</v>
      </c>
      <c r="N42" s="310">
        <v>1824824.14</v>
      </c>
      <c r="O42" s="310">
        <v>1781475.04</v>
      </c>
      <c r="P42" s="310">
        <v>2598534.1</v>
      </c>
      <c r="Q42" s="310">
        <v>119189.24</v>
      </c>
      <c r="R42" s="310">
        <v>6423.04</v>
      </c>
      <c r="S42" s="310">
        <v>2222985.5</v>
      </c>
      <c r="T42" s="310">
        <v>24000</v>
      </c>
      <c r="U42" s="310">
        <v>2763853.5</v>
      </c>
      <c r="Y42" s="310">
        <v>1386128.63</v>
      </c>
      <c r="Z42" s="310">
        <v>295430.42</v>
      </c>
      <c r="AA42" s="310">
        <v>303400</v>
      </c>
    </row>
    <row r="43" spans="1:29" x14ac:dyDescent="0.25">
      <c r="A43" t="s">
        <v>2996</v>
      </c>
      <c r="B43" s="310">
        <v>1135117.6000000001</v>
      </c>
      <c r="C43" s="310">
        <v>35335.72</v>
      </c>
      <c r="D43" s="310">
        <v>56521.15</v>
      </c>
      <c r="F43" s="310">
        <v>279807.73</v>
      </c>
      <c r="G43" s="310">
        <v>272348.71000000002</v>
      </c>
      <c r="H43" s="310">
        <v>14219.4</v>
      </c>
      <c r="I43" s="310">
        <v>24900</v>
      </c>
      <c r="K43" s="310">
        <v>93.37</v>
      </c>
      <c r="N43" s="310">
        <v>140594.17000000001</v>
      </c>
      <c r="O43" s="310">
        <v>1769380.27</v>
      </c>
      <c r="P43" s="310">
        <v>1441887.43</v>
      </c>
      <c r="Q43" s="310">
        <v>393090</v>
      </c>
      <c r="R43" s="310">
        <v>1597.07</v>
      </c>
      <c r="S43" s="310">
        <v>2327759.0499999998</v>
      </c>
      <c r="T43" s="310">
        <v>36000</v>
      </c>
      <c r="U43" s="310">
        <v>2756608.05</v>
      </c>
      <c r="W43" s="310">
        <v>9130</v>
      </c>
      <c r="X43" s="310">
        <v>784</v>
      </c>
      <c r="Y43" s="310">
        <v>1421703.85</v>
      </c>
      <c r="Z43" s="310">
        <v>182163.95</v>
      </c>
    </row>
    <row r="44" spans="1:29" x14ac:dyDescent="0.25">
      <c r="A44" t="s">
        <v>2997</v>
      </c>
      <c r="B44" s="310">
        <v>518501.7</v>
      </c>
      <c r="C44" s="310">
        <v>14011.1</v>
      </c>
      <c r="D44" s="310">
        <v>62600</v>
      </c>
      <c r="F44" s="310">
        <v>892516.87</v>
      </c>
      <c r="G44" s="310">
        <v>166744.34</v>
      </c>
      <c r="H44" s="310">
        <v>6197.2</v>
      </c>
      <c r="I44" s="310">
        <v>24500</v>
      </c>
      <c r="K44" s="310">
        <v>250</v>
      </c>
      <c r="N44" s="310">
        <v>-1199930.26</v>
      </c>
      <c r="O44" s="310">
        <v>2854151.72</v>
      </c>
      <c r="P44" s="310">
        <v>956480.78</v>
      </c>
      <c r="Q44" s="310">
        <v>196040</v>
      </c>
      <c r="R44" s="310">
        <v>664.79</v>
      </c>
      <c r="S44" s="310">
        <v>1099546</v>
      </c>
      <c r="T44" s="310">
        <v>17600</v>
      </c>
      <c r="U44" s="310">
        <v>1502239</v>
      </c>
      <c r="Y44" s="310">
        <v>555887.30000000005</v>
      </c>
      <c r="Z44" s="310">
        <v>242999.92</v>
      </c>
    </row>
    <row r="45" spans="1:29" x14ac:dyDescent="0.25">
      <c r="A45" t="s">
        <v>2998</v>
      </c>
      <c r="B45" s="310">
        <v>464700.13</v>
      </c>
      <c r="C45" s="310">
        <v>28097.88</v>
      </c>
      <c r="D45" s="310">
        <v>19887.52</v>
      </c>
      <c r="F45" s="310">
        <v>501902.87</v>
      </c>
      <c r="G45" s="310">
        <v>143191.53</v>
      </c>
      <c r="H45" s="310">
        <v>13740.4</v>
      </c>
      <c r="I45" s="310">
        <v>10765.18</v>
      </c>
      <c r="K45" s="310">
        <v>349.5</v>
      </c>
      <c r="N45" s="310">
        <v>-644696.85</v>
      </c>
      <c r="O45" s="310">
        <v>1653756.5</v>
      </c>
      <c r="P45" s="310">
        <v>1131230.6599999999</v>
      </c>
      <c r="Q45" s="310">
        <v>135000</v>
      </c>
      <c r="R45" s="310">
        <v>537.44000000000005</v>
      </c>
      <c r="S45" s="310">
        <v>842762.4</v>
      </c>
      <c r="T45" s="310">
        <v>21400</v>
      </c>
      <c r="U45" s="310">
        <v>1260227.8999999999</v>
      </c>
      <c r="Y45" s="310">
        <v>612883.35</v>
      </c>
      <c r="Z45" s="310">
        <v>133954.04999999999</v>
      </c>
    </row>
    <row r="46" spans="1:29" x14ac:dyDescent="0.25">
      <c r="A46" t="s">
        <v>2999</v>
      </c>
      <c r="B46" s="310">
        <v>438138.22</v>
      </c>
      <c r="C46" s="310">
        <v>171890.51</v>
      </c>
      <c r="D46" s="310">
        <v>40472.49</v>
      </c>
      <c r="F46" s="310">
        <v>658220.14</v>
      </c>
      <c r="G46" s="310">
        <v>272983.46999999997</v>
      </c>
      <c r="H46" s="310">
        <v>11498</v>
      </c>
      <c r="I46" s="310">
        <v>10152.91</v>
      </c>
      <c r="K46" s="310">
        <v>505.87</v>
      </c>
      <c r="N46" s="310">
        <v>55134.01</v>
      </c>
      <c r="O46" s="310">
        <v>1474437.8</v>
      </c>
      <c r="P46" s="310">
        <v>937979.28</v>
      </c>
      <c r="Q46" s="310">
        <v>475937</v>
      </c>
      <c r="R46" s="310">
        <v>339.66</v>
      </c>
      <c r="S46" s="310">
        <v>422559.5</v>
      </c>
      <c r="T46" s="310">
        <v>12000</v>
      </c>
      <c r="U46" s="310">
        <v>748050.5</v>
      </c>
      <c r="Y46" s="310">
        <v>877032.84</v>
      </c>
      <c r="Z46" s="310">
        <v>193755.86</v>
      </c>
    </row>
    <row r="47" spans="1:29" x14ac:dyDescent="0.25">
      <c r="A47" t="s">
        <v>3000</v>
      </c>
      <c r="B47" s="310">
        <v>281688.57</v>
      </c>
      <c r="C47" s="310">
        <v>55261.11</v>
      </c>
      <c r="D47" s="310">
        <v>29035.98</v>
      </c>
      <c r="F47" s="310">
        <v>1378867.7</v>
      </c>
      <c r="G47" s="310">
        <v>273351.84000000003</v>
      </c>
      <c r="H47" s="310">
        <v>31154.2</v>
      </c>
      <c r="I47" s="310">
        <v>26425</v>
      </c>
      <c r="K47" s="310">
        <v>355.38</v>
      </c>
      <c r="N47" s="310">
        <v>-19019.75</v>
      </c>
      <c r="O47" s="310">
        <v>2017007.85</v>
      </c>
      <c r="P47" s="310">
        <v>1977638.99</v>
      </c>
      <c r="Q47" s="310">
        <v>382130</v>
      </c>
      <c r="R47" s="310">
        <v>635.59</v>
      </c>
      <c r="S47" s="310">
        <v>1690272.9</v>
      </c>
      <c r="T47" s="310">
        <v>19000</v>
      </c>
      <c r="U47" s="310">
        <v>2328702.9</v>
      </c>
      <c r="Y47" s="310">
        <v>1540412.97</v>
      </c>
      <c r="Z47" s="310">
        <v>238279.09</v>
      </c>
    </row>
    <row r="48" spans="1:29" x14ac:dyDescent="0.25">
      <c r="A48" t="s">
        <v>3001</v>
      </c>
      <c r="B48" s="310">
        <v>369658.13</v>
      </c>
      <c r="C48" s="310">
        <v>3256.39</v>
      </c>
      <c r="D48" s="310">
        <v>26069.67</v>
      </c>
      <c r="F48" s="310">
        <v>1163097.8600000001</v>
      </c>
      <c r="G48" s="310">
        <v>129284.68</v>
      </c>
      <c r="H48" s="310">
        <v>4040</v>
      </c>
      <c r="I48" s="310">
        <v>42300</v>
      </c>
      <c r="K48" s="310">
        <v>37.380000000000003</v>
      </c>
      <c r="N48" s="310">
        <v>1552532.54</v>
      </c>
      <c r="O48" s="310">
        <v>216270.07999999999</v>
      </c>
      <c r="P48" s="310">
        <v>916480.28</v>
      </c>
      <c r="Q48" s="310">
        <v>150000</v>
      </c>
      <c r="R48" s="310">
        <v>469.27</v>
      </c>
      <c r="S48" s="310">
        <v>1308583.6000000001</v>
      </c>
      <c r="T48" s="310">
        <v>36000</v>
      </c>
      <c r="U48" s="310">
        <v>1695036.36</v>
      </c>
      <c r="Y48" s="310">
        <v>670230.77</v>
      </c>
      <c r="Z48" s="310">
        <v>170079.29</v>
      </c>
    </row>
    <row r="49" spans="1:30" x14ac:dyDescent="0.25">
      <c r="A49" t="s">
        <v>3002</v>
      </c>
      <c r="B49" s="310">
        <v>782194.44</v>
      </c>
      <c r="C49" s="310">
        <v>37890.879999999997</v>
      </c>
      <c r="D49" s="310">
        <v>63804.94</v>
      </c>
      <c r="F49" s="310">
        <v>1226444.48</v>
      </c>
      <c r="G49" s="310">
        <v>324035.05</v>
      </c>
      <c r="H49" s="310">
        <v>8999</v>
      </c>
      <c r="I49" s="310">
        <v>6300</v>
      </c>
      <c r="K49" s="310">
        <v>4652.93</v>
      </c>
      <c r="L49" s="310">
        <v>272666.83</v>
      </c>
      <c r="N49" s="310">
        <v>-128158.68</v>
      </c>
      <c r="O49" s="310">
        <v>2076002.99</v>
      </c>
      <c r="P49" s="310">
        <v>2125000.2599999998</v>
      </c>
      <c r="Q49" s="310">
        <v>379333.28</v>
      </c>
      <c r="R49" s="310">
        <v>969.04</v>
      </c>
      <c r="S49" s="310">
        <v>2074032.7</v>
      </c>
      <c r="T49" s="310">
        <v>53600</v>
      </c>
      <c r="U49" s="310">
        <v>2892077.7</v>
      </c>
      <c r="W49" s="310">
        <v>1800</v>
      </c>
      <c r="X49" s="310">
        <v>3656</v>
      </c>
      <c r="Y49" s="310">
        <v>1225400.69</v>
      </c>
      <c r="Z49" s="310">
        <v>316094.17</v>
      </c>
    </row>
    <row r="50" spans="1:30" x14ac:dyDescent="0.25">
      <c r="A50" t="s">
        <v>3003</v>
      </c>
      <c r="B50" s="310">
        <v>317405.08</v>
      </c>
      <c r="C50" s="310">
        <v>68558.179999999993</v>
      </c>
      <c r="D50" s="310">
        <v>7308.45</v>
      </c>
      <c r="F50" s="310">
        <v>742868.76</v>
      </c>
      <c r="G50" s="310">
        <v>150416.32999999999</v>
      </c>
      <c r="H50" s="310">
        <v>4938.6000000000004</v>
      </c>
      <c r="I50" s="310">
        <v>99650</v>
      </c>
      <c r="K50" s="310">
        <v>746.96</v>
      </c>
      <c r="N50" s="310">
        <v>-1366936.23</v>
      </c>
      <c r="O50" s="310">
        <v>2700044.99</v>
      </c>
      <c r="P50" s="310">
        <v>1116550.8799999999</v>
      </c>
      <c r="Q50" s="310">
        <v>119015</v>
      </c>
      <c r="R50" s="310">
        <v>355.48</v>
      </c>
      <c r="S50" s="310">
        <v>1119921.3</v>
      </c>
      <c r="T50" s="310">
        <v>37500</v>
      </c>
      <c r="U50" s="310">
        <v>1620731.3</v>
      </c>
      <c r="Y50" s="310">
        <v>703036.49</v>
      </c>
      <c r="Z50" s="310">
        <v>221462.39</v>
      </c>
    </row>
    <row r="51" spans="1:30" x14ac:dyDescent="0.25">
      <c r="A51" t="s">
        <v>3004</v>
      </c>
      <c r="B51" s="310">
        <v>399815.6</v>
      </c>
      <c r="C51" s="310">
        <v>32169.360000000001</v>
      </c>
      <c r="D51" s="310">
        <v>24915.86</v>
      </c>
      <c r="F51" s="310">
        <v>670493.80000000005</v>
      </c>
      <c r="G51" s="310">
        <v>76821.61</v>
      </c>
      <c r="H51" s="310">
        <v>8940.6</v>
      </c>
      <c r="I51" s="310">
        <v>6300</v>
      </c>
      <c r="K51" s="310">
        <v>507.5</v>
      </c>
      <c r="L51" s="310">
        <v>48461.39</v>
      </c>
      <c r="N51" s="310">
        <v>-509631.23</v>
      </c>
      <c r="O51" s="310">
        <v>1671717.03</v>
      </c>
      <c r="P51" s="310">
        <v>1147788.96</v>
      </c>
      <c r="Q51" s="310">
        <v>234589.92</v>
      </c>
      <c r="R51" s="310">
        <v>1359.63</v>
      </c>
      <c r="S51" s="310">
        <v>880506.9</v>
      </c>
      <c r="T51" s="310">
        <v>9650</v>
      </c>
      <c r="U51" s="310">
        <v>1247234.8999999999</v>
      </c>
      <c r="W51" s="310">
        <v>960</v>
      </c>
      <c r="X51" s="310">
        <v>3540</v>
      </c>
      <c r="Y51" s="310">
        <v>863032.77</v>
      </c>
      <c r="Z51" s="310">
        <v>181206.8</v>
      </c>
    </row>
    <row r="52" spans="1:30" x14ac:dyDescent="0.25">
      <c r="A52" t="s">
        <v>3005</v>
      </c>
      <c r="B52" s="310">
        <v>553022.74</v>
      </c>
      <c r="C52" s="310">
        <v>176645.15</v>
      </c>
      <c r="D52" s="310">
        <v>30530</v>
      </c>
      <c r="F52" s="310">
        <v>849052.05</v>
      </c>
      <c r="G52" s="310">
        <v>159144.41</v>
      </c>
      <c r="H52" s="310">
        <v>4030.2</v>
      </c>
      <c r="I52" s="310">
        <v>53300</v>
      </c>
      <c r="K52" s="310">
        <v>36.450000000000003</v>
      </c>
      <c r="N52" s="310">
        <v>1033452.65</v>
      </c>
      <c r="O52" s="310">
        <v>579857.57999999996</v>
      </c>
      <c r="P52" s="310">
        <v>1369270.91</v>
      </c>
      <c r="Q52" s="310">
        <v>333130</v>
      </c>
      <c r="R52" s="310">
        <v>597.80999999999995</v>
      </c>
      <c r="S52" s="310">
        <v>605012</v>
      </c>
      <c r="T52" s="310">
        <v>16400</v>
      </c>
      <c r="U52" s="310">
        <v>1039406.08</v>
      </c>
      <c r="Y52" s="310">
        <v>1030004.61</v>
      </c>
      <c r="Z52" s="310">
        <v>157282.56</v>
      </c>
    </row>
    <row r="53" spans="1:30" x14ac:dyDescent="0.25">
      <c r="A53" t="s">
        <v>3006</v>
      </c>
      <c r="B53" s="310">
        <v>640646.28</v>
      </c>
      <c r="C53" s="310">
        <v>97006.78</v>
      </c>
      <c r="D53" s="310">
        <v>29647.97</v>
      </c>
      <c r="F53" s="310">
        <v>1205978.8899999999</v>
      </c>
      <c r="G53" s="310">
        <v>133435.89000000001</v>
      </c>
      <c r="H53" s="310">
        <v>7682.8</v>
      </c>
      <c r="I53" s="310">
        <v>5200</v>
      </c>
      <c r="K53" s="310">
        <v>466.32</v>
      </c>
      <c r="L53" s="310">
        <v>-3999.96</v>
      </c>
      <c r="N53" s="310">
        <v>1511216.67</v>
      </c>
      <c r="O53" s="310">
        <v>446722.69</v>
      </c>
      <c r="P53" s="310">
        <v>1210016.53</v>
      </c>
      <c r="Q53" s="310">
        <v>3999.96</v>
      </c>
      <c r="R53" s="310">
        <v>1521.56</v>
      </c>
      <c r="S53" s="310">
        <v>1560407.5</v>
      </c>
      <c r="T53" s="310">
        <v>16600</v>
      </c>
      <c r="U53" s="310">
        <v>1920882.5</v>
      </c>
      <c r="Y53" s="310">
        <v>562298.96</v>
      </c>
      <c r="Z53" s="310">
        <v>169936.8</v>
      </c>
    </row>
    <row r="54" spans="1:30" x14ac:dyDescent="0.25">
      <c r="A54" t="s">
        <v>3007</v>
      </c>
      <c r="B54" s="310">
        <v>203245.83</v>
      </c>
      <c r="C54" s="310">
        <v>0</v>
      </c>
      <c r="D54" s="310">
        <v>56979.08</v>
      </c>
      <c r="F54" s="310">
        <v>4</v>
      </c>
      <c r="G54" s="310">
        <v>529876.81999999995</v>
      </c>
      <c r="H54" s="310">
        <v>17600</v>
      </c>
      <c r="I54" s="310">
        <v>36131.81</v>
      </c>
      <c r="K54" s="310">
        <v>166.35</v>
      </c>
      <c r="N54" s="310">
        <v>-746511.94</v>
      </c>
      <c r="O54" s="310">
        <v>1557377.06</v>
      </c>
      <c r="P54" s="310">
        <v>630082.80000000005</v>
      </c>
      <c r="Q54" s="310">
        <v>192500</v>
      </c>
      <c r="R54" s="310">
        <v>269.01</v>
      </c>
      <c r="S54" s="310">
        <v>1050682</v>
      </c>
      <c r="T54" s="310">
        <v>13050</v>
      </c>
      <c r="U54" s="310">
        <v>1405729</v>
      </c>
      <c r="Y54" s="310">
        <v>389571.29</v>
      </c>
      <c r="Z54" s="310">
        <v>165941.07</v>
      </c>
    </row>
    <row r="55" spans="1:30" x14ac:dyDescent="0.25">
      <c r="A55" t="s">
        <v>3008</v>
      </c>
      <c r="B55" s="310">
        <v>144166.34</v>
      </c>
      <c r="C55" s="310">
        <v>0</v>
      </c>
      <c r="D55" s="310">
        <v>65993</v>
      </c>
      <c r="F55" s="310">
        <v>912994.03</v>
      </c>
      <c r="G55" s="310">
        <v>596698.09</v>
      </c>
      <c r="H55" s="310">
        <v>0</v>
      </c>
      <c r="I55" s="310">
        <v>173825</v>
      </c>
      <c r="K55" s="310">
        <v>2373.6799999999998</v>
      </c>
      <c r="N55" s="310">
        <v>264852.25</v>
      </c>
      <c r="O55" s="310">
        <v>1296912.72</v>
      </c>
      <c r="P55" s="310">
        <v>1058180.45</v>
      </c>
      <c r="R55" s="310">
        <v>320.06</v>
      </c>
      <c r="S55" s="310">
        <v>1040182.5</v>
      </c>
      <c r="T55" s="310">
        <v>18000</v>
      </c>
      <c r="U55" s="310">
        <v>1375365.55</v>
      </c>
      <c r="Y55" s="310">
        <v>499107.72</v>
      </c>
      <c r="Z55" s="310">
        <v>260321.93</v>
      </c>
    </row>
    <row r="56" spans="1:30" x14ac:dyDescent="0.25">
      <c r="A56" t="s">
        <v>3009</v>
      </c>
      <c r="B56" s="310">
        <v>723950.74</v>
      </c>
      <c r="C56" s="310">
        <v>7000</v>
      </c>
      <c r="D56" s="310">
        <v>28734.61</v>
      </c>
      <c r="F56" s="310">
        <v>476923.02</v>
      </c>
      <c r="G56" s="310">
        <v>187674.65</v>
      </c>
      <c r="H56" s="310">
        <v>5000</v>
      </c>
      <c r="I56" s="310">
        <v>56843.32</v>
      </c>
      <c r="K56" s="310">
        <v>137.38</v>
      </c>
      <c r="N56" s="310">
        <v>-550973.55000000005</v>
      </c>
      <c r="O56" s="310">
        <v>1593000.06</v>
      </c>
      <c r="P56" s="310">
        <v>1257087.45</v>
      </c>
      <c r="Q56" s="310">
        <v>182143</v>
      </c>
      <c r="R56" s="310">
        <v>639.41</v>
      </c>
      <c r="S56" s="310">
        <v>1502478.6</v>
      </c>
      <c r="T56" s="310">
        <v>72400</v>
      </c>
      <c r="U56" s="310">
        <v>1899647.6</v>
      </c>
      <c r="W56" s="310">
        <v>480</v>
      </c>
      <c r="X56" s="310">
        <v>1920</v>
      </c>
      <c r="Y56" s="310">
        <v>681929.68</v>
      </c>
      <c r="Z56" s="310">
        <v>109869.42</v>
      </c>
      <c r="AD56" s="310">
        <v>625.95000000000005</v>
      </c>
    </row>
    <row r="57" spans="1:30" x14ac:dyDescent="0.25">
      <c r="A57" t="s">
        <v>3010</v>
      </c>
      <c r="B57" s="310">
        <v>679507.74</v>
      </c>
      <c r="C57" s="310">
        <v>0</v>
      </c>
      <c r="D57" s="310">
        <v>36810.269999999997</v>
      </c>
      <c r="F57" s="310">
        <v>2</v>
      </c>
      <c r="G57" s="310">
        <v>171038.55</v>
      </c>
      <c r="H57" s="310">
        <v>15800</v>
      </c>
      <c r="I57" s="310">
        <v>32525.67</v>
      </c>
      <c r="K57" s="310">
        <v>317.75</v>
      </c>
      <c r="N57" s="310">
        <v>-778429.65</v>
      </c>
      <c r="O57" s="310">
        <v>1261656.71</v>
      </c>
      <c r="P57" s="310">
        <v>913322.24</v>
      </c>
      <c r="Q57" s="310">
        <v>279248</v>
      </c>
      <c r="R57" s="310">
        <v>500.64</v>
      </c>
      <c r="S57" s="310">
        <v>1483523.5</v>
      </c>
      <c r="T57" s="310">
        <v>6630</v>
      </c>
      <c r="U57" s="310">
        <v>1853314.5</v>
      </c>
      <c r="W57" s="310">
        <v>6440</v>
      </c>
      <c r="X57" s="310">
        <v>1084</v>
      </c>
      <c r="Y57" s="310">
        <v>415940.97</v>
      </c>
      <c r="Z57" s="310">
        <v>50956.83</v>
      </c>
    </row>
    <row r="58" spans="1:30" x14ac:dyDescent="0.25">
      <c r="A58" t="s">
        <v>3011</v>
      </c>
      <c r="B58" s="310">
        <v>207234.69</v>
      </c>
      <c r="C58" s="310">
        <v>3000</v>
      </c>
      <c r="D58" s="310">
        <v>33927.11</v>
      </c>
      <c r="F58" s="310">
        <v>3</v>
      </c>
      <c r="G58" s="310">
        <v>387694.03</v>
      </c>
      <c r="H58" s="310">
        <v>7900</v>
      </c>
      <c r="I58" s="310">
        <v>37964.47</v>
      </c>
      <c r="K58" s="310">
        <v>0</v>
      </c>
      <c r="N58" s="310">
        <v>-1623847.03</v>
      </c>
      <c r="O58" s="310">
        <v>2075132.5</v>
      </c>
      <c r="P58" s="310">
        <v>646801.73</v>
      </c>
      <c r="Q58" s="310">
        <v>107600</v>
      </c>
      <c r="R58" s="310">
        <v>142.16999999999999</v>
      </c>
      <c r="S58" s="310">
        <v>745446.7</v>
      </c>
      <c r="T58" s="310">
        <v>2400</v>
      </c>
      <c r="U58" s="310">
        <v>994682.7</v>
      </c>
      <c r="W58" s="310">
        <v>640</v>
      </c>
      <c r="X58" s="310">
        <v>1764</v>
      </c>
      <c r="Y58" s="310">
        <v>279038.78000000003</v>
      </c>
      <c r="Z58" s="310">
        <v>82964.23</v>
      </c>
      <c r="AC58" s="310">
        <v>8592</v>
      </c>
    </row>
    <row r="59" spans="1:30" x14ac:dyDescent="0.25">
      <c r="A59" t="s">
        <v>3012</v>
      </c>
      <c r="B59" s="310">
        <v>916914.74</v>
      </c>
      <c r="C59" s="310">
        <v>0</v>
      </c>
      <c r="D59" s="310">
        <v>11898.7</v>
      </c>
      <c r="F59" s="310">
        <v>319684.89</v>
      </c>
      <c r="G59" s="310">
        <v>142458.57</v>
      </c>
      <c r="H59" s="310">
        <v>0</v>
      </c>
      <c r="I59" s="310">
        <v>32300.54</v>
      </c>
      <c r="K59" s="310">
        <v>18.690000000000001</v>
      </c>
      <c r="N59" s="310">
        <v>-2126125.9300000002</v>
      </c>
      <c r="O59" s="310">
        <v>3409443.43</v>
      </c>
      <c r="P59" s="310">
        <v>976425.54</v>
      </c>
      <c r="R59" s="310">
        <v>930.98</v>
      </c>
      <c r="S59" s="310">
        <v>1379113</v>
      </c>
      <c r="U59" s="310">
        <v>1690955</v>
      </c>
      <c r="W59" s="310">
        <v>23540</v>
      </c>
      <c r="X59" s="310">
        <v>4080</v>
      </c>
      <c r="Y59" s="310">
        <v>373692.86</v>
      </c>
      <c r="Z59" s="310">
        <v>139881.49</v>
      </c>
      <c r="AC59" s="310">
        <v>49000</v>
      </c>
    </row>
    <row r="60" spans="1:30" x14ac:dyDescent="0.25">
      <c r="A60" t="s">
        <v>3013</v>
      </c>
      <c r="B60" s="310">
        <v>218300.43</v>
      </c>
      <c r="C60" s="310">
        <v>0</v>
      </c>
      <c r="D60" s="310">
        <v>73176.23</v>
      </c>
      <c r="F60" s="310">
        <v>77387.28</v>
      </c>
      <c r="G60" s="310">
        <v>133167.32</v>
      </c>
      <c r="K60" s="310">
        <v>886.54</v>
      </c>
      <c r="N60" s="310">
        <v>166949.71</v>
      </c>
      <c r="O60" s="310">
        <v>280935.62</v>
      </c>
      <c r="P60" s="310">
        <v>785245.41</v>
      </c>
      <c r="Q60" s="310">
        <v>249074</v>
      </c>
      <c r="R60" s="310">
        <v>165.31</v>
      </c>
      <c r="S60" s="310">
        <v>1310062</v>
      </c>
      <c r="U60" s="310">
        <v>1711971.16</v>
      </c>
      <c r="W60" s="310">
        <v>1712</v>
      </c>
      <c r="Y60" s="310">
        <v>533792.57999999996</v>
      </c>
      <c r="Z60" s="310">
        <v>39311.589999999997</v>
      </c>
      <c r="AC60" s="310">
        <v>4500</v>
      </c>
    </row>
    <row r="61" spans="1:30" x14ac:dyDescent="0.25">
      <c r="A61" t="s">
        <v>3014</v>
      </c>
      <c r="B61" s="310">
        <v>1160041.79</v>
      </c>
      <c r="C61" s="310">
        <v>0</v>
      </c>
      <c r="D61" s="310">
        <v>2640.22</v>
      </c>
      <c r="F61" s="310">
        <v>234914.18</v>
      </c>
      <c r="G61" s="310">
        <v>-48178.64</v>
      </c>
      <c r="N61" s="310">
        <v>909921.75</v>
      </c>
      <c r="O61" s="310">
        <v>179132.84</v>
      </c>
      <c r="P61" s="310">
        <v>862179.31</v>
      </c>
      <c r="Q61" s="310">
        <v>217000</v>
      </c>
      <c r="R61" s="310">
        <v>866.53</v>
      </c>
      <c r="S61" s="310">
        <v>1950550</v>
      </c>
      <c r="U61" s="310">
        <v>2333139</v>
      </c>
      <c r="X61" s="310">
        <v>2140</v>
      </c>
      <c r="Y61" s="310">
        <v>291174.39</v>
      </c>
      <c r="Z61" s="310">
        <v>143779.49</v>
      </c>
    </row>
    <row r="62" spans="1:30" x14ac:dyDescent="0.25">
      <c r="A62" t="s">
        <v>3015</v>
      </c>
      <c r="B62" s="310">
        <v>70343.89</v>
      </c>
      <c r="C62" s="310">
        <v>16500</v>
      </c>
      <c r="D62" s="310">
        <v>27557.56</v>
      </c>
      <c r="F62" s="310">
        <v>254596.35</v>
      </c>
      <c r="G62" s="310">
        <v>241787.53</v>
      </c>
      <c r="K62" s="310">
        <v>939</v>
      </c>
      <c r="N62" s="310">
        <v>-1882699.19</v>
      </c>
      <c r="O62" s="310">
        <v>2768470.84</v>
      </c>
      <c r="P62" s="310">
        <v>813008.26</v>
      </c>
      <c r="Q62" s="310">
        <v>82300</v>
      </c>
      <c r="R62" s="310">
        <v>375.09</v>
      </c>
      <c r="S62" s="310">
        <v>1203520</v>
      </c>
      <c r="U62" s="310">
        <v>1715600</v>
      </c>
      <c r="W62" s="310">
        <v>1580</v>
      </c>
      <c r="Y62" s="310">
        <v>523775.24</v>
      </c>
      <c r="Z62" s="310">
        <v>134173.43</v>
      </c>
    </row>
    <row r="63" spans="1:30" x14ac:dyDescent="0.25">
      <c r="A63" t="s">
        <v>3016</v>
      </c>
      <c r="B63" s="310">
        <v>850461.94</v>
      </c>
      <c r="C63" s="310">
        <v>0</v>
      </c>
      <c r="D63" s="310">
        <v>107282.31</v>
      </c>
      <c r="F63" s="310">
        <v>299297.32</v>
      </c>
      <c r="G63" s="310">
        <v>178369.96</v>
      </c>
      <c r="N63" s="310">
        <v>-902120.87</v>
      </c>
      <c r="O63" s="310">
        <v>2027508.56</v>
      </c>
      <c r="P63" s="310">
        <v>1263586.8700000001</v>
      </c>
      <c r="Q63" s="310">
        <v>1045635</v>
      </c>
      <c r="R63" s="310">
        <v>753.95</v>
      </c>
      <c r="S63" s="310">
        <v>1422700</v>
      </c>
      <c r="U63" s="310">
        <v>2133370</v>
      </c>
      <c r="W63" s="310">
        <v>10308</v>
      </c>
      <c r="Y63" s="310">
        <v>1108741.49</v>
      </c>
      <c r="Z63" s="310">
        <v>120232.49</v>
      </c>
      <c r="AC63" s="310">
        <v>50000</v>
      </c>
    </row>
    <row r="64" spans="1:30" x14ac:dyDescent="0.25">
      <c r="A64" t="s">
        <v>3017</v>
      </c>
      <c r="B64" s="310">
        <v>1327943.21</v>
      </c>
      <c r="C64" s="310">
        <v>0</v>
      </c>
      <c r="D64" s="310">
        <v>27888.95</v>
      </c>
      <c r="F64" s="310">
        <v>616233.56000000006</v>
      </c>
      <c r="G64" s="310">
        <v>211910.88</v>
      </c>
      <c r="N64" s="310">
        <v>1148320.8799999999</v>
      </c>
      <c r="O64" s="310">
        <v>179132.84</v>
      </c>
      <c r="P64" s="310">
        <v>1934359.11</v>
      </c>
      <c r="Q64" s="310">
        <v>568364</v>
      </c>
      <c r="R64" s="310">
        <v>1203.21</v>
      </c>
      <c r="S64" s="310">
        <v>559856.55000000005</v>
      </c>
      <c r="T64" s="310">
        <v>18162.95</v>
      </c>
      <c r="U64" s="310">
        <v>1007802.43</v>
      </c>
      <c r="W64" s="310">
        <v>45416</v>
      </c>
      <c r="X64" s="310">
        <v>3020</v>
      </c>
      <c r="Y64" s="310">
        <v>1062531.77</v>
      </c>
      <c r="Z64" s="310">
        <v>106652.74</v>
      </c>
    </row>
    <row r="65" spans="1:29" x14ac:dyDescent="0.25">
      <c r="A65" t="s">
        <v>3018</v>
      </c>
      <c r="B65" s="310">
        <v>1144318.43</v>
      </c>
      <c r="C65" s="310">
        <v>77999.600000000006</v>
      </c>
      <c r="D65" s="310">
        <v>96933.51</v>
      </c>
      <c r="F65" s="310">
        <v>1614012.94</v>
      </c>
      <c r="G65" s="310">
        <v>287201.21999999997</v>
      </c>
      <c r="H65" s="310">
        <v>0</v>
      </c>
      <c r="K65" s="310">
        <v>0</v>
      </c>
      <c r="N65" s="310">
        <v>-139558.35</v>
      </c>
      <c r="O65" s="310">
        <v>2752937.45</v>
      </c>
      <c r="P65" s="310">
        <v>1041542.99</v>
      </c>
      <c r="Q65" s="310">
        <v>869610</v>
      </c>
      <c r="R65" s="310">
        <v>516.64</v>
      </c>
      <c r="S65" s="310">
        <v>1784367</v>
      </c>
      <c r="T65" s="310">
        <v>144250</v>
      </c>
      <c r="U65" s="310">
        <v>2144772</v>
      </c>
      <c r="W65" s="310">
        <v>1440</v>
      </c>
      <c r="X65" s="310">
        <v>2460</v>
      </c>
      <c r="Y65" s="310">
        <v>849794.6</v>
      </c>
      <c r="Z65" s="310">
        <v>234729.48</v>
      </c>
      <c r="AC65" s="310">
        <v>3.95</v>
      </c>
    </row>
    <row r="66" spans="1:29" x14ac:dyDescent="0.25">
      <c r="A66" t="s">
        <v>3019</v>
      </c>
      <c r="B66" s="310">
        <v>699371.27</v>
      </c>
      <c r="C66" s="310">
        <v>0</v>
      </c>
      <c r="D66" s="310">
        <v>52027.18</v>
      </c>
      <c r="F66" s="310">
        <v>666297.23</v>
      </c>
      <c r="G66" s="310">
        <v>1216554.54</v>
      </c>
      <c r="H66" s="310">
        <v>0</v>
      </c>
      <c r="I66" s="310">
        <v>0</v>
      </c>
      <c r="K66" s="310">
        <v>4250.5</v>
      </c>
      <c r="N66" s="310">
        <v>-617694.13</v>
      </c>
      <c r="O66" s="310">
        <v>3437556.74</v>
      </c>
      <c r="P66" s="310">
        <v>720552.36</v>
      </c>
      <c r="Q66" s="310">
        <v>126732</v>
      </c>
      <c r="R66" s="310">
        <v>589.58000000000004</v>
      </c>
      <c r="S66" s="310">
        <v>1584314.83</v>
      </c>
      <c r="T66" s="310">
        <v>162500</v>
      </c>
      <c r="U66" s="310">
        <v>1934053.33</v>
      </c>
      <c r="W66" s="310">
        <v>800</v>
      </c>
      <c r="X66" s="310">
        <v>1080</v>
      </c>
      <c r="Y66" s="310">
        <v>336592.13</v>
      </c>
      <c r="Z66" s="310">
        <v>512026.2</v>
      </c>
    </row>
    <row r="67" spans="1:29" x14ac:dyDescent="0.25">
      <c r="A67" t="s">
        <v>3020</v>
      </c>
      <c r="B67" s="310">
        <v>1035851.65</v>
      </c>
      <c r="C67" s="310">
        <v>0</v>
      </c>
      <c r="D67" s="310">
        <v>47773.66</v>
      </c>
      <c r="F67" s="310">
        <v>1337665.46</v>
      </c>
      <c r="G67" s="310">
        <v>239668.08</v>
      </c>
      <c r="H67" s="310">
        <v>0</v>
      </c>
      <c r="I67" s="310">
        <v>0</v>
      </c>
      <c r="K67" s="310">
        <v>12376</v>
      </c>
      <c r="N67" s="310">
        <v>1634176.38</v>
      </c>
      <c r="O67" s="310">
        <v>785641.8</v>
      </c>
      <c r="P67" s="310">
        <v>982876.1</v>
      </c>
      <c r="Q67" s="310">
        <v>330192</v>
      </c>
      <c r="R67" s="310">
        <v>886.3</v>
      </c>
      <c r="S67" s="310">
        <v>1539495.53</v>
      </c>
      <c r="T67" s="310">
        <v>190290</v>
      </c>
      <c r="U67" s="310">
        <v>2003347.53</v>
      </c>
      <c r="W67" s="310">
        <v>19692</v>
      </c>
      <c r="X67" s="310">
        <v>3400</v>
      </c>
      <c r="Y67" s="310">
        <v>622524.54</v>
      </c>
      <c r="Z67" s="310">
        <v>166011.19</v>
      </c>
    </row>
    <row r="68" spans="1:29" x14ac:dyDescent="0.25">
      <c r="A68" t="s">
        <v>3021</v>
      </c>
      <c r="B68" s="310">
        <v>1668885.52</v>
      </c>
      <c r="C68" s="310">
        <v>0</v>
      </c>
      <c r="D68" s="310">
        <v>29944.11</v>
      </c>
      <c r="F68" s="310">
        <v>393226.41</v>
      </c>
      <c r="G68" s="310">
        <v>210745.24</v>
      </c>
      <c r="H68" s="310">
        <v>486</v>
      </c>
      <c r="I68" s="310">
        <v>5812.73</v>
      </c>
      <c r="K68" s="310">
        <v>4229.57</v>
      </c>
      <c r="N68" s="310">
        <v>-1258099.6399999999</v>
      </c>
      <c r="O68" s="310">
        <v>2929218.73</v>
      </c>
      <c r="P68" s="310">
        <v>3031293.94</v>
      </c>
      <c r="R68" s="310">
        <v>1506.02</v>
      </c>
      <c r="S68" s="310">
        <v>1604653.8</v>
      </c>
      <c r="U68" s="310">
        <v>2808299.8</v>
      </c>
      <c r="W68" s="310">
        <v>10110</v>
      </c>
      <c r="X68" s="310">
        <v>2100</v>
      </c>
      <c r="Y68" s="310">
        <v>687299.44</v>
      </c>
      <c r="Z68" s="310">
        <v>439754.13</v>
      </c>
      <c r="AC68" s="310">
        <v>68736.5</v>
      </c>
    </row>
    <row r="69" spans="1:29" x14ac:dyDescent="0.25">
      <c r="A69" t="s">
        <v>3022</v>
      </c>
      <c r="B69" s="310">
        <v>783936.16</v>
      </c>
      <c r="C69" s="310">
        <v>0</v>
      </c>
      <c r="D69" s="310">
        <v>33935.68</v>
      </c>
      <c r="F69" s="310">
        <v>1566665.83</v>
      </c>
      <c r="G69" s="310">
        <v>103204.39</v>
      </c>
      <c r="K69" s="310">
        <v>-49257.93</v>
      </c>
      <c r="N69" s="310">
        <v>1649415.49</v>
      </c>
      <c r="O69" s="310">
        <v>574529.34</v>
      </c>
      <c r="P69" s="310">
        <v>1766953.88</v>
      </c>
      <c r="R69" s="310">
        <v>585.62</v>
      </c>
      <c r="S69" s="310">
        <v>866098.8</v>
      </c>
      <c r="U69" s="310">
        <v>1202094.8</v>
      </c>
      <c r="W69" s="310">
        <v>480</v>
      </c>
      <c r="X69" s="310">
        <v>2868</v>
      </c>
      <c r="Y69" s="310">
        <v>866788.85</v>
      </c>
      <c r="Z69" s="310">
        <v>209613.74</v>
      </c>
      <c r="AC69" s="310">
        <v>38737.75</v>
      </c>
    </row>
    <row r="70" spans="1:29" x14ac:dyDescent="0.25">
      <c r="A70" t="s">
        <v>3023</v>
      </c>
      <c r="B70" s="310">
        <v>809068.01</v>
      </c>
      <c r="C70" s="310">
        <v>0</v>
      </c>
      <c r="D70" s="310">
        <v>40474.050000000003</v>
      </c>
      <c r="F70" s="310">
        <v>125567.99</v>
      </c>
      <c r="G70" s="310">
        <v>300435.33</v>
      </c>
      <c r="K70" s="310">
        <v>4440</v>
      </c>
      <c r="N70" s="310">
        <v>-1476240.9</v>
      </c>
      <c r="O70" s="310">
        <v>2183187.2799999998</v>
      </c>
      <c r="P70" s="310">
        <v>2672284.77</v>
      </c>
      <c r="R70" s="310">
        <v>783.48</v>
      </c>
      <c r="S70" s="310">
        <v>2162507.5</v>
      </c>
      <c r="U70" s="310">
        <v>2871307.07</v>
      </c>
      <c r="W70" s="310">
        <v>4096.5</v>
      </c>
      <c r="X70" s="310">
        <v>4800</v>
      </c>
      <c r="Y70" s="310">
        <v>1135975.2</v>
      </c>
      <c r="Z70" s="310">
        <v>138278.47</v>
      </c>
      <c r="AC70" s="310">
        <v>116959.51</v>
      </c>
    </row>
    <row r="71" spans="1:29" x14ac:dyDescent="0.25">
      <c r="A71" t="s">
        <v>3024</v>
      </c>
      <c r="B71" s="310">
        <v>2126208.67</v>
      </c>
      <c r="C71" s="310">
        <v>0</v>
      </c>
      <c r="D71" s="310">
        <v>46683</v>
      </c>
      <c r="F71" s="310">
        <v>1385731.98</v>
      </c>
      <c r="G71" s="310">
        <v>89859.74</v>
      </c>
      <c r="I71" s="310">
        <v>15680</v>
      </c>
      <c r="K71" s="310">
        <v>-1884.5</v>
      </c>
      <c r="N71" s="310">
        <v>1836857.41</v>
      </c>
      <c r="O71" s="310">
        <v>1562778.07</v>
      </c>
      <c r="P71" s="310">
        <v>2195145.46</v>
      </c>
      <c r="R71" s="310">
        <v>2466.02</v>
      </c>
      <c r="S71" s="310">
        <v>1110137.7</v>
      </c>
      <c r="U71" s="310">
        <v>1734125.7</v>
      </c>
      <c r="W71" s="310">
        <v>9360.5</v>
      </c>
      <c r="X71" s="310">
        <v>11704</v>
      </c>
      <c r="Y71" s="310">
        <v>980446.75</v>
      </c>
      <c r="Z71" s="310">
        <v>254677.32</v>
      </c>
      <c r="AC71" s="310">
        <v>82382.5</v>
      </c>
    </row>
    <row r="72" spans="1:29" x14ac:dyDescent="0.25">
      <c r="A72" t="s">
        <v>3025</v>
      </c>
      <c r="B72" s="310">
        <v>1961465.39</v>
      </c>
      <c r="C72" s="310">
        <v>0</v>
      </c>
      <c r="D72" s="310">
        <v>17802.150000000001</v>
      </c>
      <c r="F72" s="310">
        <v>1911887.75</v>
      </c>
      <c r="G72" s="310">
        <v>668377.32999999996</v>
      </c>
      <c r="J72" s="310">
        <v>13000</v>
      </c>
      <c r="K72" s="310">
        <v>623.65</v>
      </c>
      <c r="N72" s="310">
        <v>1922613.26</v>
      </c>
      <c r="O72" s="310">
        <v>1881658.83</v>
      </c>
      <c r="P72" s="310">
        <v>3510069.8</v>
      </c>
      <c r="R72" s="310">
        <v>1842.84</v>
      </c>
      <c r="S72" s="310">
        <v>2789913.8</v>
      </c>
      <c r="U72" s="310">
        <v>3729244.8</v>
      </c>
      <c r="W72" s="310">
        <v>6257</v>
      </c>
      <c r="X72" s="310">
        <v>14420</v>
      </c>
      <c r="Y72" s="310">
        <v>1325242.5900000001</v>
      </c>
      <c r="Z72" s="310">
        <v>338125.72</v>
      </c>
      <c r="AC72" s="310">
        <v>146899.45000000001</v>
      </c>
    </row>
    <row r="73" spans="1:29" x14ac:dyDescent="0.25">
      <c r="A73" t="s">
        <v>3026</v>
      </c>
      <c r="B73" s="310">
        <v>1068764.6499999999</v>
      </c>
      <c r="C73" s="310">
        <v>0</v>
      </c>
      <c r="D73" s="310">
        <v>57160.42</v>
      </c>
      <c r="F73" s="310">
        <v>183398.55</v>
      </c>
      <c r="G73" s="310">
        <v>166302.47</v>
      </c>
      <c r="K73" s="310">
        <v>1897</v>
      </c>
      <c r="N73" s="310">
        <v>-218266.68</v>
      </c>
      <c r="O73" s="310">
        <v>1497958.46</v>
      </c>
      <c r="P73" s="310">
        <v>1391077.47</v>
      </c>
      <c r="R73" s="310">
        <v>2852.45</v>
      </c>
      <c r="S73" s="310">
        <v>1135191.2</v>
      </c>
      <c r="U73" s="310">
        <v>1368935.2</v>
      </c>
      <c r="W73" s="310">
        <v>8928.5</v>
      </c>
      <c r="X73" s="310">
        <v>7144</v>
      </c>
      <c r="Y73" s="310">
        <v>697080.11</v>
      </c>
      <c r="Z73" s="310">
        <v>228007</v>
      </c>
      <c r="AC73" s="310">
        <v>24989</v>
      </c>
    </row>
    <row r="74" spans="1:29" x14ac:dyDescent="0.25">
      <c r="A74" t="s">
        <v>3027</v>
      </c>
      <c r="B74" s="310">
        <v>509236.3</v>
      </c>
      <c r="C74" s="310">
        <v>0</v>
      </c>
      <c r="D74" s="310">
        <v>2102.98</v>
      </c>
      <c r="F74" s="310">
        <v>1136192.8</v>
      </c>
      <c r="G74" s="310">
        <v>186039.14</v>
      </c>
      <c r="H74" s="310">
        <v>162</v>
      </c>
      <c r="I74" s="310">
        <v>-1892.19</v>
      </c>
      <c r="K74" s="310">
        <v>24734.47</v>
      </c>
      <c r="N74" s="310">
        <v>-732805.13</v>
      </c>
      <c r="O74" s="310">
        <v>2412599.04</v>
      </c>
      <c r="P74" s="310">
        <v>1494616.81</v>
      </c>
      <c r="R74" s="310">
        <v>510.12</v>
      </c>
      <c r="S74" s="310">
        <v>751407.3</v>
      </c>
      <c r="U74" s="310">
        <v>1303078.22</v>
      </c>
      <c r="W74" s="310">
        <v>2608.5</v>
      </c>
      <c r="X74" s="310">
        <v>7084</v>
      </c>
      <c r="Y74" s="310">
        <v>599828.61</v>
      </c>
      <c r="Z74" s="310">
        <v>159030.62</v>
      </c>
      <c r="AC74" s="310">
        <v>44131.25</v>
      </c>
    </row>
    <row r="75" spans="1:29" x14ac:dyDescent="0.25">
      <c r="A75" t="s">
        <v>3028</v>
      </c>
      <c r="B75" s="310">
        <v>855966.75</v>
      </c>
      <c r="C75" s="310">
        <v>52272.11</v>
      </c>
      <c r="D75" s="310">
        <v>14200</v>
      </c>
      <c r="F75" s="310">
        <v>828924.38</v>
      </c>
      <c r="G75" s="310">
        <v>1732624.26</v>
      </c>
      <c r="H75" s="310">
        <v>25000</v>
      </c>
      <c r="I75" s="310">
        <v>13869.25</v>
      </c>
      <c r="K75" s="310">
        <v>1466.82</v>
      </c>
      <c r="N75" s="310">
        <v>916724.47</v>
      </c>
      <c r="O75" s="310">
        <v>2174520.91</v>
      </c>
      <c r="P75" s="310">
        <v>2242475.36</v>
      </c>
      <c r="Q75" s="310">
        <v>355300</v>
      </c>
      <c r="R75" s="310">
        <v>654.08000000000004</v>
      </c>
      <c r="S75" s="310">
        <v>1582176.3</v>
      </c>
      <c r="U75" s="310">
        <v>2171908.2999999998</v>
      </c>
      <c r="W75" s="310">
        <v>768</v>
      </c>
      <c r="Y75" s="310">
        <v>1067602.54</v>
      </c>
      <c r="Z75" s="310">
        <v>502498.39</v>
      </c>
      <c r="AC75" s="310">
        <v>85422.46</v>
      </c>
    </row>
    <row r="76" spans="1:29" x14ac:dyDescent="0.25">
      <c r="A76" t="s">
        <v>3029</v>
      </c>
      <c r="B76" s="310">
        <v>1359897.1</v>
      </c>
      <c r="C76" s="310">
        <v>42024.25</v>
      </c>
      <c r="D76" s="310">
        <v>54862.17</v>
      </c>
      <c r="F76" s="310">
        <v>1165751.6100000001</v>
      </c>
      <c r="G76" s="310">
        <v>957431.44</v>
      </c>
      <c r="I76" s="310">
        <v>18490</v>
      </c>
      <c r="K76" s="310">
        <v>349448.36</v>
      </c>
      <c r="N76" s="310">
        <v>387033.87</v>
      </c>
      <c r="O76" s="310">
        <v>2426315.1</v>
      </c>
      <c r="P76" s="310">
        <v>2599337.83</v>
      </c>
      <c r="Q76" s="310">
        <v>345000</v>
      </c>
      <c r="R76" s="310">
        <v>953.94</v>
      </c>
      <c r="S76" s="310">
        <v>1516635.23</v>
      </c>
      <c r="U76" s="310">
        <v>2370222.3199999998</v>
      </c>
      <c r="W76" s="310">
        <v>23218</v>
      </c>
      <c r="X76" s="310">
        <v>2552</v>
      </c>
      <c r="Y76" s="310">
        <v>1083186.24</v>
      </c>
      <c r="Z76" s="310">
        <v>462613.7</v>
      </c>
      <c r="AC76" s="310">
        <v>121455.5</v>
      </c>
    </row>
    <row r="77" spans="1:29" x14ac:dyDescent="0.25">
      <c r="A77" t="s">
        <v>3030</v>
      </c>
      <c r="B77" s="310">
        <v>569967.5</v>
      </c>
      <c r="C77" s="310">
        <v>161516.81</v>
      </c>
      <c r="D77" s="310">
        <v>12774.1</v>
      </c>
      <c r="F77" s="310">
        <v>112243.94</v>
      </c>
      <c r="G77" s="310">
        <v>252259.22</v>
      </c>
      <c r="I77" s="310">
        <v>9100</v>
      </c>
      <c r="K77" s="310">
        <v>6658.33</v>
      </c>
      <c r="N77" s="310">
        <v>-550510.43000000005</v>
      </c>
      <c r="O77" s="310">
        <v>1120243.3</v>
      </c>
      <c r="P77" s="310">
        <v>1379043.01</v>
      </c>
      <c r="Q77" s="310">
        <v>40000</v>
      </c>
      <c r="R77" s="310">
        <v>335.4</v>
      </c>
      <c r="S77" s="310">
        <v>676580.1</v>
      </c>
      <c r="U77" s="310">
        <v>996265.1</v>
      </c>
      <c r="W77" s="310">
        <v>4984</v>
      </c>
      <c r="X77" s="310">
        <v>688</v>
      </c>
      <c r="Y77" s="310">
        <v>411302.27</v>
      </c>
      <c r="Z77" s="310">
        <v>131211.87</v>
      </c>
      <c r="AC77" s="310">
        <v>28236.9</v>
      </c>
    </row>
    <row r="78" spans="1:29" x14ac:dyDescent="0.25">
      <c r="A78" t="s">
        <v>3031</v>
      </c>
      <c r="B78" s="310">
        <v>749718.52</v>
      </c>
      <c r="C78" s="310">
        <v>140216.48000000001</v>
      </c>
      <c r="D78" s="310">
        <v>59610</v>
      </c>
      <c r="F78" s="310">
        <v>1035069.82</v>
      </c>
      <c r="G78" s="310">
        <v>460667.13</v>
      </c>
      <c r="I78" s="310">
        <v>28270.18</v>
      </c>
      <c r="K78" s="310">
        <v>35615.03</v>
      </c>
      <c r="N78" s="310">
        <v>-884976.76</v>
      </c>
      <c r="O78" s="310">
        <v>2732486.08</v>
      </c>
      <c r="P78" s="310">
        <v>1879236.26</v>
      </c>
      <c r="Q78" s="310">
        <v>229200</v>
      </c>
      <c r="R78" s="310">
        <v>509.38</v>
      </c>
      <c r="S78" s="310">
        <v>1371390.3</v>
      </c>
      <c r="U78" s="310">
        <v>1955814.3</v>
      </c>
      <c r="W78" s="310">
        <v>3070</v>
      </c>
      <c r="X78" s="310">
        <v>2844</v>
      </c>
      <c r="Y78" s="310">
        <v>711229.32</v>
      </c>
      <c r="Z78" s="310">
        <v>236728.2</v>
      </c>
      <c r="AC78" s="310">
        <v>36762.699999999997</v>
      </c>
    </row>
    <row r="79" spans="1:29" x14ac:dyDescent="0.25">
      <c r="A79" t="s">
        <v>3032</v>
      </c>
      <c r="B79" s="310">
        <v>1062445.93</v>
      </c>
      <c r="C79" s="310">
        <v>45393</v>
      </c>
      <c r="D79" s="310">
        <v>29000</v>
      </c>
      <c r="F79" s="310">
        <v>1847947.28</v>
      </c>
      <c r="G79" s="310">
        <v>313369.74</v>
      </c>
      <c r="I79" s="310">
        <v>11260</v>
      </c>
      <c r="K79" s="310">
        <v>-595459.68000000005</v>
      </c>
      <c r="N79" s="310">
        <v>484157</v>
      </c>
      <c r="O79" s="310">
        <v>3283107.89</v>
      </c>
      <c r="P79" s="310">
        <v>2198191.7799999998</v>
      </c>
      <c r="Q79" s="310">
        <v>3000</v>
      </c>
      <c r="R79" s="310">
        <v>1937.74</v>
      </c>
      <c r="S79" s="310">
        <v>1183447.3</v>
      </c>
      <c r="U79" s="310">
        <v>1752197</v>
      </c>
      <c r="W79" s="310">
        <v>3040</v>
      </c>
      <c r="X79" s="310">
        <v>14418</v>
      </c>
      <c r="Y79" s="310">
        <v>955582.74</v>
      </c>
      <c r="Z79" s="310">
        <v>250961.64</v>
      </c>
      <c r="AC79" s="310">
        <v>295286.7</v>
      </c>
    </row>
    <row r="80" spans="1:29" x14ac:dyDescent="0.25">
      <c r="A80" t="s">
        <v>3033</v>
      </c>
      <c r="B80" s="310">
        <v>1584385.72</v>
      </c>
      <c r="C80" s="310">
        <v>21432</v>
      </c>
      <c r="D80" s="310">
        <v>15200</v>
      </c>
      <c r="F80" s="310">
        <v>435584.92</v>
      </c>
      <c r="G80" s="310">
        <v>321934.75</v>
      </c>
      <c r="I80" s="310">
        <v>9975</v>
      </c>
      <c r="K80" s="310">
        <v>644.15</v>
      </c>
      <c r="N80" s="310">
        <v>-293162.84000000003</v>
      </c>
      <c r="O80" s="310">
        <v>1600443.98</v>
      </c>
      <c r="P80" s="310">
        <v>2083839.84</v>
      </c>
      <c r="Q80" s="310">
        <v>185800</v>
      </c>
      <c r="R80" s="310">
        <v>970.73</v>
      </c>
      <c r="S80" s="310">
        <v>1161011.8</v>
      </c>
      <c r="U80" s="310">
        <v>1480838.8</v>
      </c>
      <c r="W80" s="310">
        <v>5128</v>
      </c>
      <c r="X80" s="310">
        <v>720</v>
      </c>
      <c r="Y80" s="310">
        <v>650207.6</v>
      </c>
      <c r="Z80" s="310">
        <v>213332.87</v>
      </c>
      <c r="AC80" s="310">
        <v>20758</v>
      </c>
    </row>
    <row r="81" spans="1:29" x14ac:dyDescent="0.25">
      <c r="A81" t="s">
        <v>3034</v>
      </c>
      <c r="B81" s="310">
        <v>292124.89</v>
      </c>
      <c r="C81" s="310">
        <v>20100</v>
      </c>
      <c r="D81" s="310">
        <v>10921.09</v>
      </c>
      <c r="F81" s="310">
        <v>351590.21</v>
      </c>
      <c r="G81" s="310">
        <v>150224.95000000001</v>
      </c>
      <c r="N81" s="310">
        <v>-1940000.23</v>
      </c>
      <c r="O81" s="310">
        <v>2663000</v>
      </c>
      <c r="P81" s="310">
        <v>625625.67000000004</v>
      </c>
      <c r="R81" s="310">
        <v>81.87</v>
      </c>
      <c r="S81" s="310">
        <v>751315.1</v>
      </c>
      <c r="U81" s="310">
        <v>1004352.65</v>
      </c>
      <c r="W81" s="310">
        <v>3032</v>
      </c>
      <c r="Y81" s="310">
        <v>187486.54</v>
      </c>
      <c r="Z81" s="310">
        <v>80190.080000000002</v>
      </c>
    </row>
    <row r="82" spans="1:29" x14ac:dyDescent="0.25">
      <c r="A82" t="s">
        <v>3035</v>
      </c>
      <c r="B82" s="310">
        <v>872301.2</v>
      </c>
      <c r="C82" s="310">
        <v>0</v>
      </c>
      <c r="D82" s="310">
        <v>18546.29</v>
      </c>
      <c r="F82" s="310">
        <v>256182.82</v>
      </c>
      <c r="G82" s="310">
        <v>136957.9</v>
      </c>
      <c r="N82" s="310">
        <v>-1155608.79</v>
      </c>
      <c r="O82" s="310">
        <v>1891769.64</v>
      </c>
      <c r="P82" s="310">
        <v>1249049.42</v>
      </c>
      <c r="R82" s="310">
        <v>409.16</v>
      </c>
      <c r="S82" s="310">
        <v>233099</v>
      </c>
      <c r="U82" s="310">
        <v>565821</v>
      </c>
      <c r="W82" s="310">
        <v>1996</v>
      </c>
      <c r="Y82" s="310">
        <v>240603.25</v>
      </c>
      <c r="Z82" s="310">
        <v>126309.97</v>
      </c>
    </row>
    <row r="83" spans="1:29" x14ac:dyDescent="0.25">
      <c r="A83" t="s">
        <v>3036</v>
      </c>
      <c r="B83" s="310">
        <v>418804.9</v>
      </c>
      <c r="C83" s="310">
        <v>0</v>
      </c>
      <c r="D83" s="310">
        <v>20111.96</v>
      </c>
      <c r="F83" s="310">
        <v>798609.06</v>
      </c>
      <c r="G83" s="310">
        <v>291360.81</v>
      </c>
      <c r="M83" s="310">
        <v>-541668.11</v>
      </c>
      <c r="N83" s="310">
        <v>137348.35</v>
      </c>
      <c r="O83" s="310">
        <v>1861215.28</v>
      </c>
      <c r="P83" s="310">
        <v>930950.73</v>
      </c>
      <c r="R83" s="310">
        <v>313.64</v>
      </c>
      <c r="S83" s="310">
        <v>1205272.6499999999</v>
      </c>
      <c r="T83" s="310">
        <v>10</v>
      </c>
      <c r="U83" s="310">
        <v>1576267.65</v>
      </c>
      <c r="W83" s="310">
        <v>12092</v>
      </c>
      <c r="Y83" s="310">
        <v>384606.94</v>
      </c>
      <c r="Z83" s="310">
        <v>91589.22</v>
      </c>
    </row>
    <row r="84" spans="1:29" x14ac:dyDescent="0.25">
      <c r="A84" t="s">
        <v>3037</v>
      </c>
      <c r="B84" s="310">
        <v>166340.94</v>
      </c>
      <c r="C84" s="310">
        <v>0</v>
      </c>
      <c r="D84" s="310">
        <v>9608.52</v>
      </c>
      <c r="F84" s="310">
        <v>280503.3</v>
      </c>
      <c r="G84" s="310">
        <v>166792.03</v>
      </c>
      <c r="N84" s="310">
        <v>-1254536.67</v>
      </c>
      <c r="O84" s="310">
        <v>1831896</v>
      </c>
      <c r="P84" s="310">
        <v>994069.21</v>
      </c>
      <c r="R84" s="310">
        <v>51.39</v>
      </c>
      <c r="S84" s="310">
        <v>1452906</v>
      </c>
      <c r="U84" s="310">
        <v>1877977</v>
      </c>
      <c r="W84" s="310">
        <v>468</v>
      </c>
      <c r="Y84" s="310">
        <v>378170.04</v>
      </c>
      <c r="Z84" s="310">
        <v>143126.1</v>
      </c>
      <c r="AC84" s="310">
        <v>1400</v>
      </c>
    </row>
    <row r="85" spans="1:29" x14ac:dyDescent="0.25">
      <c r="A85" t="s">
        <v>3038</v>
      </c>
      <c r="B85" s="310">
        <v>422742.57</v>
      </c>
      <c r="C85" s="310">
        <v>0</v>
      </c>
      <c r="D85" s="310">
        <v>18939</v>
      </c>
      <c r="F85" s="310">
        <v>5304298.37</v>
      </c>
      <c r="G85" s="310">
        <v>166776.59</v>
      </c>
      <c r="I85" s="310">
        <v>17200</v>
      </c>
      <c r="K85" s="310">
        <v>28.04</v>
      </c>
      <c r="N85" s="310">
        <v>-770315.7</v>
      </c>
      <c r="O85" s="310">
        <v>4000000</v>
      </c>
      <c r="P85" s="310">
        <v>1077345.31</v>
      </c>
      <c r="R85" s="310">
        <v>141.62</v>
      </c>
      <c r="S85" s="310">
        <v>1241052.1000000001</v>
      </c>
      <c r="T85" s="310">
        <v>2720000</v>
      </c>
      <c r="U85" s="310">
        <v>1597882.1</v>
      </c>
      <c r="W85" s="310">
        <v>10340</v>
      </c>
      <c r="Y85" s="310">
        <v>416069.74</v>
      </c>
      <c r="Z85" s="310">
        <v>348403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1</vt:i4>
      </vt:variant>
    </vt:vector>
  </HeadingPairs>
  <TitlesOfParts>
    <vt:vector size="19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HP</cp:lastModifiedBy>
  <cp:lastPrinted>2021-07-29T10:23:05Z</cp:lastPrinted>
  <dcterms:created xsi:type="dcterms:W3CDTF">2018-02-08T06:24:17Z</dcterms:created>
  <dcterms:modified xsi:type="dcterms:W3CDTF">2021-07-29T10:52:28Z</dcterms:modified>
</cp:coreProperties>
</file>